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wner\OneDrive - Global Machinery Auctions Inc\Desktop\MOQ Workbook\Ledcor\"/>
    </mc:Choice>
  </mc:AlternateContent>
  <xr:revisionPtr revIDLastSave="0" documentId="13_ncr:1_{691A918F-931F-41A4-BC00-89D94D2C5379}" xr6:coauthVersionLast="47" xr6:coauthVersionMax="47" xr10:uidLastSave="{00000000-0000-0000-0000-000000000000}"/>
  <bookViews>
    <workbookView xWindow="-120" yWindow="-120" windowWidth="29040" windowHeight="15720" tabRatio="819" activeTab="10" xr2:uid="{EAC116F2-D257-4308-B3E1-626B33CB1430}"/>
  </bookViews>
  <sheets>
    <sheet name="MOQ COMPARISON" sheetId="14" r:id="rId1"/>
    <sheet name="MOQ Q1" sheetId="47" r:id="rId2"/>
    <sheet name="MOQ Q2" sheetId="48" r:id="rId3"/>
    <sheet name="MOQ Q3" sheetId="49" r:id="rId4"/>
    <sheet name="MOQ Q4" sheetId="50" r:id="rId5"/>
    <sheet name="MOQ Undercarriages" sheetId="56" r:id="rId6"/>
    <sheet name="MOQ Operator Seats" sheetId="55" r:id="rId7"/>
    <sheet name="MOQ Tires" sheetId="52" r:id="rId8"/>
    <sheet name="MOQ Injectors" sheetId="57" r:id="rId9"/>
    <sheet name="MOQ Turbos" sheetId="58" r:id="rId10"/>
    <sheet name="MOQ Annual" sheetId="53" r:id="rId11"/>
  </sheets>
  <definedNames>
    <definedName name="_xlnm._FilterDatabase" localSheetId="10" hidden="1">'MOQ Annual'!$B$14:$H$300</definedName>
    <definedName name="_xlnm._FilterDatabase" localSheetId="8" hidden="1">'MOQ Injectors'!$B$14:$I$185</definedName>
    <definedName name="_xlnm._FilterDatabase" localSheetId="6" hidden="1">'MOQ Operator Seats'!$B$14:$I$185</definedName>
    <definedName name="_xlnm._FilterDatabase" localSheetId="1" hidden="1">'MOQ Q1'!$B$14:$H$300</definedName>
    <definedName name="_xlnm._FilterDatabase" localSheetId="2" hidden="1">'MOQ Q2'!$B$14:$H$300</definedName>
    <definedName name="_xlnm._FilterDatabase" localSheetId="3" hidden="1">'MOQ Q3'!$B$14:$H$300</definedName>
    <definedName name="_xlnm._FilterDatabase" localSheetId="4" hidden="1">'MOQ Q4'!$B$14:$H$300</definedName>
    <definedName name="_xlnm._FilterDatabase" localSheetId="7" hidden="1">'MOQ Tires'!$B$14:$I$185</definedName>
    <definedName name="_xlnm._FilterDatabase" localSheetId="9" hidden="1">'MOQ Turbos'!$B$14:$I$183</definedName>
    <definedName name="_xlnm._FilterDatabase" localSheetId="5" hidden="1">'MOQ Undercarriages'!$B$14:$I$184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9" i="53" l="1"/>
  <c r="G271" i="53"/>
  <c r="G103" i="53"/>
  <c r="G57" i="53"/>
  <c r="G59" i="53"/>
  <c r="G60" i="53"/>
  <c r="G61" i="53"/>
  <c r="G63" i="53"/>
  <c r="G75" i="53"/>
  <c r="G76" i="53"/>
  <c r="G77" i="53"/>
  <c r="G78" i="53"/>
  <c r="G79" i="53"/>
  <c r="G80" i="53"/>
  <c r="G81" i="53"/>
  <c r="G82" i="53"/>
  <c r="G83" i="53"/>
  <c r="G84" i="53"/>
  <c r="G85" i="53"/>
  <c r="G255" i="53"/>
  <c r="G254" i="53"/>
  <c r="G253" i="53"/>
  <c r="G252" i="53"/>
  <c r="G251" i="53"/>
  <c r="G250" i="53"/>
  <c r="G249" i="53"/>
  <c r="G248" i="53"/>
  <c r="G247" i="53"/>
  <c r="G246" i="53"/>
  <c r="G245" i="53"/>
  <c r="G244" i="53"/>
  <c r="G243" i="53"/>
  <c r="G242" i="53"/>
  <c r="G241" i="53"/>
  <c r="G240" i="53"/>
  <c r="G239" i="53"/>
  <c r="G238" i="53"/>
  <c r="G237" i="53"/>
  <c r="G236" i="53"/>
  <c r="G235" i="53"/>
  <c r="G234" i="53"/>
  <c r="G233" i="53"/>
  <c r="G232" i="53"/>
  <c r="G231" i="53"/>
  <c r="G230" i="53"/>
  <c r="G229" i="53"/>
  <c r="G209" i="53"/>
  <c r="G210" i="53"/>
  <c r="G16" i="50" l="1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7" i="50"/>
  <c r="G48" i="50"/>
  <c r="G49" i="50"/>
  <c r="G50" i="50"/>
  <c r="G51" i="50"/>
  <c r="G52" i="50"/>
  <c r="G53" i="50"/>
  <c r="G54" i="50"/>
  <c r="G57" i="50"/>
  <c r="G59" i="50"/>
  <c r="G60" i="50"/>
  <c r="G61" i="50"/>
  <c r="G63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123" i="50"/>
  <c r="G124" i="50"/>
  <c r="G125" i="50"/>
  <c r="G126" i="50"/>
  <c r="G127" i="50"/>
  <c r="G128" i="50"/>
  <c r="G129" i="50"/>
  <c r="G130" i="50"/>
  <c r="G131" i="50"/>
  <c r="G146" i="50"/>
  <c r="G147" i="50"/>
  <c r="G148" i="50"/>
  <c r="G149" i="50"/>
  <c r="G150" i="50"/>
  <c r="G151" i="50"/>
  <c r="G152" i="50"/>
  <c r="G153" i="50"/>
  <c r="G154" i="50"/>
  <c r="G155" i="50"/>
  <c r="G156" i="50"/>
  <c r="G157" i="50"/>
  <c r="G158" i="50"/>
  <c r="G159" i="50"/>
  <c r="G160" i="50"/>
  <c r="G161" i="50"/>
  <c r="G162" i="50"/>
  <c r="G163" i="50"/>
  <c r="G164" i="50"/>
  <c r="G165" i="50"/>
  <c r="G166" i="50"/>
  <c r="G167" i="50"/>
  <c r="G168" i="50"/>
  <c r="G169" i="50"/>
  <c r="G170" i="50"/>
  <c r="G171" i="50"/>
  <c r="G172" i="50"/>
  <c r="G173" i="50"/>
  <c r="G174" i="50"/>
  <c r="G175" i="50"/>
  <c r="G176" i="50"/>
  <c r="G177" i="50"/>
  <c r="G178" i="50"/>
  <c r="G179" i="50"/>
  <c r="G180" i="50"/>
  <c r="G181" i="50"/>
  <c r="G182" i="50"/>
  <c r="G183" i="50"/>
  <c r="G184" i="50"/>
  <c r="G185" i="50"/>
  <c r="G186" i="50"/>
  <c r="G187" i="50"/>
  <c r="G188" i="50"/>
  <c r="G189" i="50"/>
  <c r="G190" i="50"/>
  <c r="G191" i="50"/>
  <c r="G192" i="50"/>
  <c r="G193" i="50"/>
  <c r="G194" i="50"/>
  <c r="G195" i="50"/>
  <c r="G196" i="50"/>
  <c r="G197" i="50"/>
  <c r="G198" i="50"/>
  <c r="G199" i="50"/>
  <c r="G200" i="50"/>
  <c r="G201" i="50"/>
  <c r="G202" i="50"/>
  <c r="G203" i="50"/>
  <c r="G204" i="50"/>
  <c r="G209" i="50"/>
  <c r="G210" i="50"/>
  <c r="G214" i="50"/>
  <c r="G215" i="50"/>
  <c r="G216" i="50"/>
  <c r="G217" i="50"/>
  <c r="G218" i="50"/>
  <c r="G219" i="50"/>
  <c r="G220" i="50"/>
  <c r="G221" i="50"/>
  <c r="G222" i="50"/>
  <c r="G223" i="50"/>
  <c r="G224" i="50"/>
  <c r="G225" i="50"/>
  <c r="G226" i="50"/>
  <c r="G227" i="50"/>
  <c r="G228" i="50"/>
  <c r="G229" i="50"/>
  <c r="G230" i="50"/>
  <c r="G231" i="50"/>
  <c r="G232" i="50"/>
  <c r="G233" i="50"/>
  <c r="G234" i="50"/>
  <c r="G235" i="50"/>
  <c r="G236" i="50"/>
  <c r="G237" i="50"/>
  <c r="G238" i="50"/>
  <c r="G239" i="50"/>
  <c r="G240" i="50"/>
  <c r="G241" i="50"/>
  <c r="G242" i="50"/>
  <c r="G243" i="50"/>
  <c r="G244" i="50"/>
  <c r="G245" i="50"/>
  <c r="G246" i="50"/>
  <c r="G247" i="50"/>
  <c r="G248" i="50"/>
  <c r="G249" i="50"/>
  <c r="G250" i="50"/>
  <c r="G251" i="50"/>
  <c r="G252" i="50"/>
  <c r="G253" i="50"/>
  <c r="G254" i="50"/>
  <c r="G255" i="50"/>
  <c r="G256" i="50"/>
  <c r="G257" i="50"/>
  <c r="G258" i="50"/>
  <c r="G259" i="50"/>
  <c r="G260" i="50"/>
  <c r="G261" i="50"/>
  <c r="G262" i="50"/>
  <c r="G263" i="50"/>
  <c r="G264" i="50"/>
  <c r="G265" i="50"/>
  <c r="G266" i="50"/>
  <c r="G267" i="50"/>
  <c r="G268" i="50"/>
  <c r="G269" i="50"/>
  <c r="G270" i="50"/>
  <c r="G271" i="50"/>
  <c r="G272" i="50"/>
  <c r="G273" i="50"/>
  <c r="G274" i="50"/>
  <c r="G275" i="50"/>
  <c r="G276" i="50"/>
  <c r="G277" i="50"/>
  <c r="G278" i="50"/>
  <c r="G279" i="50"/>
  <c r="G280" i="50"/>
  <c r="G281" i="50"/>
  <c r="G282" i="50"/>
  <c r="G283" i="50"/>
  <c r="G284" i="50"/>
  <c r="G285" i="50"/>
  <c r="G286" i="50"/>
  <c r="G287" i="50"/>
  <c r="G288" i="50"/>
  <c r="G289" i="50"/>
  <c r="G290" i="50"/>
  <c r="G291" i="50"/>
  <c r="G292" i="50"/>
  <c r="G293" i="50"/>
  <c r="G294" i="50"/>
  <c r="G295" i="50"/>
  <c r="G296" i="50"/>
  <c r="G297" i="50"/>
  <c r="G298" i="50"/>
  <c r="G15" i="50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7" i="49"/>
  <c r="G48" i="49"/>
  <c r="G49" i="49"/>
  <c r="G50" i="49"/>
  <c r="G51" i="49"/>
  <c r="G52" i="49"/>
  <c r="G53" i="49"/>
  <c r="G54" i="49"/>
  <c r="G57" i="49"/>
  <c r="G59" i="49"/>
  <c r="G60" i="49"/>
  <c r="G61" i="49"/>
  <c r="G63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123" i="49"/>
  <c r="G124" i="49"/>
  <c r="G125" i="49"/>
  <c r="G126" i="49"/>
  <c r="G127" i="49"/>
  <c r="G128" i="49"/>
  <c r="G129" i="49"/>
  <c r="G130" i="49"/>
  <c r="G131" i="49"/>
  <c r="G146" i="49"/>
  <c r="G147" i="49"/>
  <c r="G148" i="49"/>
  <c r="G149" i="49"/>
  <c r="G150" i="49"/>
  <c r="G151" i="49"/>
  <c r="G152" i="49"/>
  <c r="G153" i="49"/>
  <c r="G154" i="49"/>
  <c r="G155" i="49"/>
  <c r="G156" i="49"/>
  <c r="G157" i="49"/>
  <c r="G158" i="49"/>
  <c r="G159" i="49"/>
  <c r="G160" i="49"/>
  <c r="G161" i="49"/>
  <c r="G162" i="49"/>
  <c r="G163" i="49"/>
  <c r="G164" i="49"/>
  <c r="G165" i="49"/>
  <c r="G166" i="49"/>
  <c r="G167" i="49"/>
  <c r="G168" i="49"/>
  <c r="G169" i="49"/>
  <c r="G170" i="49"/>
  <c r="G171" i="49"/>
  <c r="G172" i="49"/>
  <c r="G173" i="49"/>
  <c r="G174" i="49"/>
  <c r="G175" i="49"/>
  <c r="G176" i="49"/>
  <c r="G177" i="49"/>
  <c r="G178" i="49"/>
  <c r="G179" i="49"/>
  <c r="G180" i="49"/>
  <c r="G181" i="49"/>
  <c r="G182" i="49"/>
  <c r="G183" i="49"/>
  <c r="G184" i="49"/>
  <c r="G185" i="49"/>
  <c r="G186" i="49"/>
  <c r="G187" i="49"/>
  <c r="G188" i="49"/>
  <c r="G189" i="49"/>
  <c r="G190" i="49"/>
  <c r="G191" i="49"/>
  <c r="G192" i="49"/>
  <c r="G193" i="49"/>
  <c r="G194" i="49"/>
  <c r="G195" i="49"/>
  <c r="G196" i="49"/>
  <c r="G197" i="49"/>
  <c r="G198" i="49"/>
  <c r="G199" i="49"/>
  <c r="G200" i="49"/>
  <c r="G201" i="49"/>
  <c r="G202" i="49"/>
  <c r="G203" i="49"/>
  <c r="G204" i="49"/>
  <c r="G209" i="49"/>
  <c r="G210" i="49"/>
  <c r="G214" i="49"/>
  <c r="G215" i="49"/>
  <c r="G216" i="49"/>
  <c r="G217" i="49"/>
  <c r="G218" i="49"/>
  <c r="G219" i="49"/>
  <c r="G220" i="49"/>
  <c r="G221" i="49"/>
  <c r="G222" i="49"/>
  <c r="G223" i="49"/>
  <c r="G224" i="49"/>
  <c r="G225" i="49"/>
  <c r="G226" i="49"/>
  <c r="G227" i="49"/>
  <c r="G228" i="49"/>
  <c r="G229" i="49"/>
  <c r="G230" i="49"/>
  <c r="G231" i="49"/>
  <c r="G232" i="49"/>
  <c r="G233" i="49"/>
  <c r="G234" i="49"/>
  <c r="G235" i="49"/>
  <c r="G236" i="49"/>
  <c r="G237" i="49"/>
  <c r="G238" i="49"/>
  <c r="G239" i="49"/>
  <c r="G240" i="49"/>
  <c r="G241" i="49"/>
  <c r="G242" i="49"/>
  <c r="G243" i="49"/>
  <c r="G244" i="49"/>
  <c r="G245" i="49"/>
  <c r="G246" i="49"/>
  <c r="G247" i="49"/>
  <c r="G248" i="49"/>
  <c r="G249" i="49"/>
  <c r="G250" i="49"/>
  <c r="G251" i="49"/>
  <c r="G252" i="49"/>
  <c r="G253" i="49"/>
  <c r="G254" i="49"/>
  <c r="G255" i="49"/>
  <c r="G256" i="49"/>
  <c r="G257" i="49"/>
  <c r="G258" i="49"/>
  <c r="G259" i="49"/>
  <c r="G260" i="49"/>
  <c r="G261" i="49"/>
  <c r="G262" i="49"/>
  <c r="G263" i="49"/>
  <c r="G264" i="49"/>
  <c r="G265" i="49"/>
  <c r="G266" i="49"/>
  <c r="G267" i="49"/>
  <c r="G268" i="49"/>
  <c r="G269" i="49"/>
  <c r="G270" i="49"/>
  <c r="G271" i="49"/>
  <c r="G272" i="49"/>
  <c r="G273" i="49"/>
  <c r="G274" i="49"/>
  <c r="G275" i="49"/>
  <c r="G276" i="49"/>
  <c r="G277" i="49"/>
  <c r="G278" i="49"/>
  <c r="G279" i="49"/>
  <c r="G280" i="49"/>
  <c r="G281" i="49"/>
  <c r="G282" i="49"/>
  <c r="G283" i="49"/>
  <c r="G284" i="49"/>
  <c r="G285" i="49"/>
  <c r="G286" i="49"/>
  <c r="G287" i="49"/>
  <c r="G288" i="49"/>
  <c r="G289" i="49"/>
  <c r="G290" i="49"/>
  <c r="G291" i="49"/>
  <c r="G292" i="49"/>
  <c r="G293" i="49"/>
  <c r="G294" i="49"/>
  <c r="G295" i="49"/>
  <c r="G296" i="49"/>
  <c r="G297" i="49"/>
  <c r="G298" i="49"/>
  <c r="G15" i="49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7" i="48"/>
  <c r="G48" i="48"/>
  <c r="G49" i="48"/>
  <c r="G50" i="48"/>
  <c r="G51" i="48"/>
  <c r="G52" i="48"/>
  <c r="G53" i="48"/>
  <c r="G54" i="48"/>
  <c r="G57" i="48"/>
  <c r="G59" i="48"/>
  <c r="G60" i="48"/>
  <c r="G61" i="48"/>
  <c r="G63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123" i="48"/>
  <c r="G124" i="48"/>
  <c r="G125" i="48"/>
  <c r="G126" i="48"/>
  <c r="G127" i="48"/>
  <c r="G128" i="48"/>
  <c r="G129" i="48"/>
  <c r="G130" i="48"/>
  <c r="G131" i="48"/>
  <c r="G146" i="48"/>
  <c r="G147" i="48"/>
  <c r="G148" i="48"/>
  <c r="G149" i="48"/>
  <c r="G150" i="48"/>
  <c r="G151" i="48"/>
  <c r="G152" i="48"/>
  <c r="G153" i="48"/>
  <c r="G154" i="48"/>
  <c r="G155" i="48"/>
  <c r="G156" i="48"/>
  <c r="G157" i="48"/>
  <c r="G158" i="48"/>
  <c r="G159" i="48"/>
  <c r="G160" i="48"/>
  <c r="G161" i="48"/>
  <c r="G162" i="48"/>
  <c r="G163" i="48"/>
  <c r="G164" i="48"/>
  <c r="G165" i="48"/>
  <c r="G166" i="48"/>
  <c r="G167" i="48"/>
  <c r="G168" i="48"/>
  <c r="G169" i="48"/>
  <c r="G170" i="48"/>
  <c r="G171" i="48"/>
  <c r="G172" i="48"/>
  <c r="G173" i="48"/>
  <c r="G174" i="48"/>
  <c r="G175" i="48"/>
  <c r="G176" i="48"/>
  <c r="G177" i="48"/>
  <c r="G178" i="48"/>
  <c r="G179" i="48"/>
  <c r="G180" i="48"/>
  <c r="G181" i="48"/>
  <c r="G182" i="48"/>
  <c r="G183" i="48"/>
  <c r="G184" i="48"/>
  <c r="G185" i="48"/>
  <c r="G186" i="48"/>
  <c r="G187" i="48"/>
  <c r="G188" i="48"/>
  <c r="G189" i="48"/>
  <c r="G190" i="48"/>
  <c r="G191" i="48"/>
  <c r="G192" i="48"/>
  <c r="G193" i="48"/>
  <c r="G194" i="48"/>
  <c r="G195" i="48"/>
  <c r="G196" i="48"/>
  <c r="G197" i="48"/>
  <c r="G198" i="48"/>
  <c r="G199" i="48"/>
  <c r="G200" i="48"/>
  <c r="G201" i="48"/>
  <c r="G202" i="48"/>
  <c r="G203" i="48"/>
  <c r="G204" i="48"/>
  <c r="G209" i="48"/>
  <c r="G210" i="48"/>
  <c r="G214" i="48"/>
  <c r="G215" i="48"/>
  <c r="G216" i="48"/>
  <c r="G217" i="48"/>
  <c r="G218" i="48"/>
  <c r="G219" i="48"/>
  <c r="G220" i="48"/>
  <c r="G221" i="48"/>
  <c r="G222" i="48"/>
  <c r="G223" i="48"/>
  <c r="G224" i="48"/>
  <c r="G225" i="48"/>
  <c r="G226" i="48"/>
  <c r="G227" i="48"/>
  <c r="G228" i="48"/>
  <c r="G229" i="48"/>
  <c r="G230" i="48"/>
  <c r="G231" i="48"/>
  <c r="G232" i="48"/>
  <c r="G233" i="48"/>
  <c r="G234" i="48"/>
  <c r="G235" i="48"/>
  <c r="G236" i="48"/>
  <c r="G237" i="48"/>
  <c r="G238" i="48"/>
  <c r="G239" i="48"/>
  <c r="G240" i="48"/>
  <c r="G241" i="48"/>
  <c r="G242" i="48"/>
  <c r="G243" i="48"/>
  <c r="G244" i="48"/>
  <c r="G245" i="48"/>
  <c r="G246" i="48"/>
  <c r="G247" i="48"/>
  <c r="G248" i="48"/>
  <c r="G249" i="48"/>
  <c r="G250" i="48"/>
  <c r="G251" i="48"/>
  <c r="G252" i="48"/>
  <c r="G253" i="48"/>
  <c r="G254" i="48"/>
  <c r="G255" i="48"/>
  <c r="G256" i="48"/>
  <c r="G257" i="48"/>
  <c r="G258" i="48"/>
  <c r="G259" i="48"/>
  <c r="G260" i="48"/>
  <c r="G261" i="48"/>
  <c r="G262" i="48"/>
  <c r="G263" i="48"/>
  <c r="G264" i="48"/>
  <c r="G265" i="48"/>
  <c r="G266" i="48"/>
  <c r="G267" i="48"/>
  <c r="G268" i="48"/>
  <c r="G269" i="48"/>
  <c r="G270" i="48"/>
  <c r="G271" i="48"/>
  <c r="G272" i="48"/>
  <c r="G273" i="48"/>
  <c r="G274" i="48"/>
  <c r="G275" i="48"/>
  <c r="G276" i="48"/>
  <c r="G277" i="48"/>
  <c r="G278" i="48"/>
  <c r="G279" i="48"/>
  <c r="G280" i="48"/>
  <c r="G281" i="48"/>
  <c r="G282" i="48"/>
  <c r="G283" i="48"/>
  <c r="G284" i="48"/>
  <c r="G285" i="48"/>
  <c r="G286" i="48"/>
  <c r="G287" i="48"/>
  <c r="G288" i="48"/>
  <c r="G289" i="48"/>
  <c r="G290" i="48"/>
  <c r="G291" i="48"/>
  <c r="G292" i="48"/>
  <c r="G293" i="48"/>
  <c r="G294" i="48"/>
  <c r="G295" i="48"/>
  <c r="G296" i="48"/>
  <c r="G297" i="48"/>
  <c r="G298" i="48"/>
  <c r="G15" i="48"/>
  <c r="G16" i="47"/>
  <c r="G17" i="47"/>
  <c r="H17" i="47" s="1"/>
  <c r="G18" i="47"/>
  <c r="H18" i="47" s="1"/>
  <c r="G19" i="47"/>
  <c r="H19" i="47" s="1"/>
  <c r="G20" i="47"/>
  <c r="H20" i="47" s="1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7" i="47"/>
  <c r="G48" i="47"/>
  <c r="G49" i="47"/>
  <c r="G50" i="47"/>
  <c r="G51" i="47"/>
  <c r="G52" i="47"/>
  <c r="G53" i="47"/>
  <c r="G54" i="47"/>
  <c r="G57" i="47"/>
  <c r="G59" i="47"/>
  <c r="G60" i="47"/>
  <c r="G61" i="47"/>
  <c r="G63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123" i="47"/>
  <c r="G124" i="47"/>
  <c r="G125" i="47"/>
  <c r="G126" i="47"/>
  <c r="G127" i="47"/>
  <c r="G128" i="47"/>
  <c r="G129" i="47"/>
  <c r="G130" i="47"/>
  <c r="G131" i="47"/>
  <c r="G146" i="47"/>
  <c r="G147" i="47"/>
  <c r="G148" i="47"/>
  <c r="G149" i="47"/>
  <c r="G150" i="47"/>
  <c r="G151" i="47"/>
  <c r="G152" i="47"/>
  <c r="G153" i="47"/>
  <c r="G154" i="47"/>
  <c r="G155" i="47"/>
  <c r="G156" i="47"/>
  <c r="G157" i="47"/>
  <c r="G158" i="47"/>
  <c r="G159" i="47"/>
  <c r="G160" i="47"/>
  <c r="G161" i="47"/>
  <c r="G162" i="47"/>
  <c r="G163" i="47"/>
  <c r="G164" i="47"/>
  <c r="G165" i="47"/>
  <c r="G166" i="47"/>
  <c r="G167" i="47"/>
  <c r="G168" i="47"/>
  <c r="G169" i="47"/>
  <c r="G170" i="47"/>
  <c r="G171" i="47"/>
  <c r="G172" i="47"/>
  <c r="G173" i="47"/>
  <c r="G174" i="47"/>
  <c r="G175" i="47"/>
  <c r="G176" i="47"/>
  <c r="G177" i="47"/>
  <c r="G178" i="47"/>
  <c r="G179" i="47"/>
  <c r="G180" i="47"/>
  <c r="G181" i="47"/>
  <c r="G182" i="47"/>
  <c r="G183" i="47"/>
  <c r="G184" i="47"/>
  <c r="G185" i="47"/>
  <c r="G186" i="47"/>
  <c r="G187" i="47"/>
  <c r="G188" i="47"/>
  <c r="G189" i="47"/>
  <c r="G190" i="47"/>
  <c r="G191" i="47"/>
  <c r="G192" i="47"/>
  <c r="G193" i="47"/>
  <c r="G194" i="47"/>
  <c r="G195" i="47"/>
  <c r="G196" i="47"/>
  <c r="G197" i="47"/>
  <c r="G198" i="47"/>
  <c r="G199" i="47"/>
  <c r="G200" i="47"/>
  <c r="G201" i="47"/>
  <c r="G202" i="47"/>
  <c r="G203" i="47"/>
  <c r="G204" i="47"/>
  <c r="G209" i="47"/>
  <c r="G210" i="47"/>
  <c r="G214" i="47"/>
  <c r="G215" i="47"/>
  <c r="G216" i="47"/>
  <c r="G217" i="47"/>
  <c r="G218" i="47"/>
  <c r="G219" i="47"/>
  <c r="G220" i="47"/>
  <c r="G221" i="47"/>
  <c r="G222" i="47"/>
  <c r="G223" i="47"/>
  <c r="G224" i="47"/>
  <c r="G225" i="47"/>
  <c r="G226" i="47"/>
  <c r="G227" i="47"/>
  <c r="G228" i="47"/>
  <c r="G229" i="47"/>
  <c r="G230" i="47"/>
  <c r="G231" i="47"/>
  <c r="G232" i="47"/>
  <c r="G233" i="47"/>
  <c r="G234" i="47"/>
  <c r="G235" i="47"/>
  <c r="G236" i="47"/>
  <c r="G237" i="47"/>
  <c r="G238" i="47"/>
  <c r="G239" i="47"/>
  <c r="G240" i="47"/>
  <c r="G241" i="47"/>
  <c r="G242" i="47"/>
  <c r="G243" i="47"/>
  <c r="G244" i="47"/>
  <c r="G245" i="47"/>
  <c r="G246" i="47"/>
  <c r="G247" i="47"/>
  <c r="G248" i="47"/>
  <c r="G249" i="47"/>
  <c r="G250" i="47"/>
  <c r="G251" i="47"/>
  <c r="G252" i="47"/>
  <c r="G253" i="47"/>
  <c r="G254" i="47"/>
  <c r="G255" i="47"/>
  <c r="G256" i="47"/>
  <c r="G257" i="47"/>
  <c r="G258" i="47"/>
  <c r="G259" i="47"/>
  <c r="G260" i="47"/>
  <c r="G261" i="47"/>
  <c r="G262" i="47"/>
  <c r="G263" i="47"/>
  <c r="G264" i="47"/>
  <c r="G265" i="47"/>
  <c r="G266" i="47"/>
  <c r="G267" i="47"/>
  <c r="G268" i="47"/>
  <c r="G269" i="47"/>
  <c r="G270" i="47"/>
  <c r="G271" i="47"/>
  <c r="G272" i="47"/>
  <c r="G273" i="47"/>
  <c r="G274" i="47"/>
  <c r="G275" i="47"/>
  <c r="G276" i="47"/>
  <c r="G277" i="47"/>
  <c r="G278" i="47"/>
  <c r="G279" i="47"/>
  <c r="G280" i="47"/>
  <c r="G281" i="47"/>
  <c r="G282" i="47"/>
  <c r="G283" i="47"/>
  <c r="G284" i="47"/>
  <c r="G285" i="47"/>
  <c r="G286" i="47"/>
  <c r="G287" i="47"/>
  <c r="G288" i="47"/>
  <c r="G289" i="47"/>
  <c r="G290" i="47"/>
  <c r="G291" i="47"/>
  <c r="G292" i="47"/>
  <c r="G293" i="47"/>
  <c r="G294" i="47"/>
  <c r="G295" i="47"/>
  <c r="G296" i="47"/>
  <c r="G297" i="47"/>
  <c r="G298" i="47"/>
  <c r="G15" i="47"/>
  <c r="G55" i="53"/>
  <c r="G55" i="49" s="1"/>
  <c r="G145" i="53"/>
  <c r="G145" i="48" s="1"/>
  <c r="G144" i="53"/>
  <c r="H27" i="57" s="1"/>
  <c r="G143" i="53"/>
  <c r="G142" i="53"/>
  <c r="G142" i="48" s="1"/>
  <c r="G141" i="53"/>
  <c r="G141" i="50" s="1"/>
  <c r="G140" i="53"/>
  <c r="G140" i="48" s="1"/>
  <c r="G139" i="53"/>
  <c r="G139" i="48" s="1"/>
  <c r="G138" i="53"/>
  <c r="H21" i="57" s="1"/>
  <c r="G137" i="53"/>
  <c r="G136" i="53"/>
  <c r="G136" i="48" s="1"/>
  <c r="G135" i="53"/>
  <c r="G135" i="50" s="1"/>
  <c r="G134" i="53"/>
  <c r="G133" i="53"/>
  <c r="G133" i="48" s="1"/>
  <c r="G132" i="53"/>
  <c r="G132" i="49" s="1"/>
  <c r="G300" i="53"/>
  <c r="G299" i="53"/>
  <c r="G213" i="53"/>
  <c r="G213" i="50" s="1"/>
  <c r="G212" i="53"/>
  <c r="G212" i="49" s="1"/>
  <c r="G211" i="53"/>
  <c r="G211" i="49" s="1"/>
  <c r="G208" i="53"/>
  <c r="G207" i="53"/>
  <c r="G207" i="50" s="1"/>
  <c r="G206" i="53"/>
  <c r="G206" i="50" s="1"/>
  <c r="G205" i="53"/>
  <c r="G205" i="50" s="1"/>
  <c r="G110" i="53"/>
  <c r="G110" i="49" s="1"/>
  <c r="G109" i="53"/>
  <c r="G109" i="48" s="1"/>
  <c r="G108" i="53"/>
  <c r="G108" i="49" s="1"/>
  <c r="G107" i="53"/>
  <c r="G107" i="49" s="1"/>
  <c r="G106" i="53"/>
  <c r="G106" i="48" s="1"/>
  <c r="G105" i="53"/>
  <c r="G105" i="50" s="1"/>
  <c r="G104" i="53"/>
  <c r="G104" i="49" s="1"/>
  <c r="G58" i="53"/>
  <c r="G56" i="53"/>
  <c r="G74" i="53"/>
  <c r="G74" i="48" s="1"/>
  <c r="G73" i="53"/>
  <c r="G73" i="49" s="1"/>
  <c r="G72" i="53"/>
  <c r="G72" i="50" s="1"/>
  <c r="G71" i="53"/>
  <c r="G71" i="50" s="1"/>
  <c r="G70" i="53"/>
  <c r="G70" i="48" s="1"/>
  <c r="G69" i="53"/>
  <c r="G68" i="53"/>
  <c r="G67" i="53"/>
  <c r="G67" i="48" s="1"/>
  <c r="G66" i="53"/>
  <c r="G66" i="50" s="1"/>
  <c r="G65" i="53"/>
  <c r="G65" i="47" s="1"/>
  <c r="G64" i="53"/>
  <c r="G64" i="48" s="1"/>
  <c r="G62" i="53"/>
  <c r="G46" i="53"/>
  <c r="G45" i="53"/>
  <c r="G45" i="50" s="1"/>
  <c r="G17" i="56"/>
  <c r="D273" i="53"/>
  <c r="D274" i="53"/>
  <c r="D272" i="53"/>
  <c r="D172" i="53"/>
  <c r="D173" i="53"/>
  <c r="D174" i="53"/>
  <c r="D175" i="53"/>
  <c r="D176" i="53"/>
  <c r="D171" i="53"/>
  <c r="D16" i="53"/>
  <c r="D17" i="53"/>
  <c r="D18" i="53"/>
  <c r="D19" i="53"/>
  <c r="D20" i="53"/>
  <c r="D21" i="53"/>
  <c r="D22" i="53"/>
  <c r="D23" i="53"/>
  <c r="D24" i="53"/>
  <c r="D25" i="53"/>
  <c r="D26" i="53"/>
  <c r="D27" i="53"/>
  <c r="D28" i="53"/>
  <c r="D29" i="53"/>
  <c r="D30" i="53"/>
  <c r="D31" i="53"/>
  <c r="D32" i="53"/>
  <c r="D33" i="53"/>
  <c r="D34" i="53"/>
  <c r="D35" i="53"/>
  <c r="D36" i="53"/>
  <c r="D37" i="53"/>
  <c r="D38" i="53"/>
  <c r="D39" i="53"/>
  <c r="D40" i="53"/>
  <c r="D41" i="53"/>
  <c r="D42" i="53"/>
  <c r="D43" i="53"/>
  <c r="D44" i="53"/>
  <c r="D47" i="53"/>
  <c r="D48" i="53"/>
  <c r="D49" i="53"/>
  <c r="D50" i="53"/>
  <c r="D51" i="53"/>
  <c r="D52" i="53"/>
  <c r="D53" i="53"/>
  <c r="D54" i="53"/>
  <c r="D57" i="53"/>
  <c r="D59" i="53"/>
  <c r="D60" i="53"/>
  <c r="D61" i="53"/>
  <c r="D63" i="53"/>
  <c r="D75" i="53"/>
  <c r="D76" i="53"/>
  <c r="D77" i="53"/>
  <c r="D78" i="53"/>
  <c r="D79" i="53"/>
  <c r="D80" i="53"/>
  <c r="D81" i="53"/>
  <c r="D82" i="53"/>
  <c r="D83" i="53"/>
  <c r="D84" i="53"/>
  <c r="D85" i="53"/>
  <c r="D86" i="53"/>
  <c r="D87" i="53"/>
  <c r="D88" i="53"/>
  <c r="D89" i="53"/>
  <c r="D90" i="53"/>
  <c r="D91" i="53"/>
  <c r="D92" i="53"/>
  <c r="D93" i="53"/>
  <c r="D94" i="53"/>
  <c r="D95" i="53"/>
  <c r="D96" i="53"/>
  <c r="D97" i="53"/>
  <c r="D98" i="53"/>
  <c r="D99" i="53"/>
  <c r="D100" i="53"/>
  <c r="D101" i="53"/>
  <c r="D102" i="53"/>
  <c r="D103" i="53"/>
  <c r="D111" i="53"/>
  <c r="D112" i="53"/>
  <c r="D113" i="53"/>
  <c r="D114" i="53"/>
  <c r="D115" i="53"/>
  <c r="D116" i="53"/>
  <c r="D117" i="53"/>
  <c r="D118" i="53"/>
  <c r="D119" i="53"/>
  <c r="D120" i="53"/>
  <c r="D121" i="53"/>
  <c r="D122" i="53"/>
  <c r="D123" i="53"/>
  <c r="D124" i="53"/>
  <c r="D125" i="53"/>
  <c r="D126" i="53"/>
  <c r="D127" i="53"/>
  <c r="D128" i="53"/>
  <c r="D129" i="53"/>
  <c r="D130" i="53"/>
  <c r="D131" i="53"/>
  <c r="D146" i="53"/>
  <c r="D147" i="53"/>
  <c r="D148" i="53"/>
  <c r="D149" i="53"/>
  <c r="D150" i="53"/>
  <c r="D151" i="53"/>
  <c r="D152" i="53"/>
  <c r="D153" i="53"/>
  <c r="D154" i="53"/>
  <c r="D155" i="53"/>
  <c r="D156" i="53"/>
  <c r="D157" i="53"/>
  <c r="D158" i="53"/>
  <c r="D159" i="53"/>
  <c r="D160" i="53"/>
  <c r="D161" i="53"/>
  <c r="D162" i="53"/>
  <c r="D163" i="53"/>
  <c r="D164" i="53"/>
  <c r="D165" i="53"/>
  <c r="D166" i="53"/>
  <c r="D167" i="53"/>
  <c r="D168" i="53"/>
  <c r="D169" i="53"/>
  <c r="D170" i="53"/>
  <c r="D177" i="53"/>
  <c r="D178" i="53"/>
  <c r="D179" i="53"/>
  <c r="D180" i="53"/>
  <c r="D181" i="53"/>
  <c r="D182" i="53"/>
  <c r="D183" i="53"/>
  <c r="D184" i="53"/>
  <c r="D185" i="53"/>
  <c r="D186" i="53"/>
  <c r="D187" i="53"/>
  <c r="D188" i="53"/>
  <c r="D189" i="53"/>
  <c r="D190" i="53"/>
  <c r="D191" i="53"/>
  <c r="D192" i="53"/>
  <c r="D193" i="53"/>
  <c r="D194" i="53"/>
  <c r="D195" i="53"/>
  <c r="D196" i="53"/>
  <c r="D197" i="53"/>
  <c r="D198" i="53"/>
  <c r="D199" i="53"/>
  <c r="D200" i="53"/>
  <c r="D201" i="53"/>
  <c r="D202" i="53"/>
  <c r="D203" i="53"/>
  <c r="D204" i="53"/>
  <c r="D209" i="53"/>
  <c r="D210" i="53"/>
  <c r="D214" i="53"/>
  <c r="D215" i="53"/>
  <c r="D216" i="53"/>
  <c r="D217" i="53"/>
  <c r="D230" i="53"/>
  <c r="D231" i="53"/>
  <c r="D232" i="53"/>
  <c r="D233" i="53"/>
  <c r="D234" i="53"/>
  <c r="D235" i="53"/>
  <c r="D236" i="53"/>
  <c r="D237" i="53"/>
  <c r="D238" i="53"/>
  <c r="D239" i="53"/>
  <c r="D240" i="53"/>
  <c r="D241" i="53"/>
  <c r="D242" i="53"/>
  <c r="D243" i="53"/>
  <c r="D244" i="53"/>
  <c r="D245" i="53"/>
  <c r="D246" i="53"/>
  <c r="D247" i="53"/>
  <c r="D248" i="53"/>
  <c r="D249" i="53"/>
  <c r="D250" i="53"/>
  <c r="D251" i="53"/>
  <c r="D252" i="53"/>
  <c r="D253" i="53"/>
  <c r="D254" i="53"/>
  <c r="D256" i="53"/>
  <c r="D257" i="53"/>
  <c r="D258" i="53"/>
  <c r="D259" i="53"/>
  <c r="D260" i="53"/>
  <c r="D261" i="53"/>
  <c r="D262" i="53"/>
  <c r="D263" i="53"/>
  <c r="D264" i="53"/>
  <c r="D265" i="53"/>
  <c r="D266" i="53"/>
  <c r="D267" i="53"/>
  <c r="D268" i="53"/>
  <c r="D270" i="53"/>
  <c r="D271" i="53"/>
  <c r="D275" i="53"/>
  <c r="D276" i="53"/>
  <c r="D277" i="53"/>
  <c r="D278" i="53"/>
  <c r="D279" i="53"/>
  <c r="D280" i="53"/>
  <c r="D281" i="53"/>
  <c r="D15" i="53"/>
  <c r="L16" i="52"/>
  <c r="L17" i="52"/>
  <c r="L15" i="52"/>
  <c r="H16" i="47"/>
  <c r="F17" i="47"/>
  <c r="F18" i="47"/>
  <c r="F19" i="47"/>
  <c r="F20" i="47"/>
  <c r="G142" i="50" l="1"/>
  <c r="G70" i="47"/>
  <c r="G110" i="48"/>
  <c r="G72" i="49"/>
  <c r="G213" i="47"/>
  <c r="G205" i="48"/>
  <c r="G141" i="48"/>
  <c r="G66" i="48"/>
  <c r="G135" i="47"/>
  <c r="G106" i="50"/>
  <c r="G136" i="49"/>
  <c r="G213" i="48"/>
  <c r="G106" i="49"/>
  <c r="H25" i="57"/>
  <c r="G133" i="49"/>
  <c r="G64" i="47"/>
  <c r="G212" i="48"/>
  <c r="G135" i="48"/>
  <c r="G105" i="48"/>
  <c r="G70" i="49"/>
  <c r="G136" i="50"/>
  <c r="G65" i="50"/>
  <c r="G58" i="50"/>
  <c r="H19" i="57"/>
  <c r="G58" i="47"/>
  <c r="G206" i="47"/>
  <c r="G142" i="47"/>
  <c r="G134" i="48"/>
  <c r="G104" i="48"/>
  <c r="G73" i="48"/>
  <c r="G45" i="48"/>
  <c r="G205" i="49"/>
  <c r="G145" i="49"/>
  <c r="G67" i="49"/>
  <c r="G299" i="50"/>
  <c r="G64" i="50"/>
  <c r="H16" i="57"/>
  <c r="H22" i="57"/>
  <c r="G299" i="47"/>
  <c r="G141" i="47"/>
  <c r="G106" i="47"/>
  <c r="G72" i="48"/>
  <c r="G299" i="49"/>
  <c r="G142" i="49"/>
  <c r="G66" i="49"/>
  <c r="G58" i="49"/>
  <c r="G70" i="50"/>
  <c r="G136" i="47"/>
  <c r="G105" i="47"/>
  <c r="G71" i="47"/>
  <c r="G45" i="47"/>
  <c r="G206" i="48"/>
  <c r="G69" i="48"/>
  <c r="G139" i="49"/>
  <c r="G109" i="49"/>
  <c r="G64" i="49"/>
  <c r="H28" i="57"/>
  <c r="G143" i="47"/>
  <c r="G107" i="47"/>
  <c r="G137" i="50"/>
  <c r="G212" i="47"/>
  <c r="G140" i="47"/>
  <c r="G104" i="47"/>
  <c r="G74" i="47"/>
  <c r="G62" i="47"/>
  <c r="G56" i="47"/>
  <c r="G300" i="48"/>
  <c r="G138" i="48"/>
  <c r="G108" i="48"/>
  <c r="G208" i="49"/>
  <c r="G212" i="50"/>
  <c r="G134" i="50"/>
  <c r="G110" i="50"/>
  <c r="G74" i="50"/>
  <c r="G68" i="50"/>
  <c r="G56" i="50"/>
  <c r="G211" i="47"/>
  <c r="G205" i="47"/>
  <c r="G145" i="47"/>
  <c r="G139" i="47"/>
  <c r="G133" i="47"/>
  <c r="G109" i="47"/>
  <c r="G73" i="47"/>
  <c r="G67" i="47"/>
  <c r="G55" i="47"/>
  <c r="G299" i="48"/>
  <c r="G143" i="48"/>
  <c r="G137" i="48"/>
  <c r="G107" i="48"/>
  <c r="G71" i="48"/>
  <c r="G65" i="48"/>
  <c r="G213" i="49"/>
  <c r="G207" i="49"/>
  <c r="G141" i="49"/>
  <c r="G135" i="49"/>
  <c r="G105" i="49"/>
  <c r="G69" i="49"/>
  <c r="G45" i="49"/>
  <c r="G211" i="50"/>
  <c r="G145" i="50"/>
  <c r="G139" i="50"/>
  <c r="G133" i="50"/>
  <c r="G109" i="50"/>
  <c r="G73" i="50"/>
  <c r="G67" i="50"/>
  <c r="G55" i="50"/>
  <c r="H24" i="57"/>
  <c r="H18" i="57"/>
  <c r="G137" i="47"/>
  <c r="G143" i="50"/>
  <c r="G134" i="47"/>
  <c r="G110" i="47"/>
  <c r="G68" i="47"/>
  <c r="G144" i="48"/>
  <c r="G132" i="48"/>
  <c r="G46" i="49"/>
  <c r="G140" i="50"/>
  <c r="G104" i="50"/>
  <c r="G62" i="50"/>
  <c r="G300" i="47"/>
  <c r="G144" i="47"/>
  <c r="G138" i="47"/>
  <c r="G132" i="47"/>
  <c r="G108" i="47"/>
  <c r="G72" i="47"/>
  <c r="G66" i="47"/>
  <c r="G208" i="48"/>
  <c r="G58" i="48"/>
  <c r="G46" i="48"/>
  <c r="G206" i="49"/>
  <c r="G140" i="49"/>
  <c r="G134" i="49"/>
  <c r="G74" i="49"/>
  <c r="G68" i="49"/>
  <c r="G62" i="49"/>
  <c r="G56" i="49"/>
  <c r="G300" i="50"/>
  <c r="G144" i="50"/>
  <c r="G138" i="50"/>
  <c r="G132" i="50"/>
  <c r="G108" i="50"/>
  <c r="H15" i="57"/>
  <c r="H23" i="57"/>
  <c r="H17" i="57"/>
  <c r="G207" i="48"/>
  <c r="G107" i="50"/>
  <c r="G208" i="47"/>
  <c r="G46" i="47"/>
  <c r="G68" i="48"/>
  <c r="G62" i="48"/>
  <c r="G56" i="48"/>
  <c r="G300" i="49"/>
  <c r="G144" i="49"/>
  <c r="G138" i="49"/>
  <c r="G208" i="50"/>
  <c r="G46" i="50"/>
  <c r="G207" i="47"/>
  <c r="G69" i="47"/>
  <c r="G211" i="48"/>
  <c r="G55" i="48"/>
  <c r="G143" i="49"/>
  <c r="G137" i="49"/>
  <c r="G71" i="49"/>
  <c r="G65" i="49"/>
  <c r="G69" i="50"/>
  <c r="H26" i="57"/>
  <c r="H20" i="57"/>
  <c r="F16" i="47"/>
  <c r="F228" i="53" l="1"/>
  <c r="I25" i="55" l="1"/>
  <c r="L25" i="55"/>
  <c r="G25" i="55"/>
  <c r="H294" i="50"/>
  <c r="F294" i="50"/>
  <c r="F293" i="50"/>
  <c r="H292" i="50"/>
  <c r="F292" i="50"/>
  <c r="H291" i="50"/>
  <c r="F291" i="50"/>
  <c r="H290" i="50"/>
  <c r="F290" i="50"/>
  <c r="H289" i="50"/>
  <c r="F289" i="50"/>
  <c r="H288" i="50"/>
  <c r="F288" i="50"/>
  <c r="F287" i="50"/>
  <c r="H286" i="50"/>
  <c r="F286" i="50"/>
  <c r="H285" i="50"/>
  <c r="F285" i="50"/>
  <c r="H284" i="50"/>
  <c r="F284" i="50"/>
  <c r="H283" i="50"/>
  <c r="F283" i="50"/>
  <c r="H282" i="50"/>
  <c r="F282" i="50"/>
  <c r="H274" i="50"/>
  <c r="F274" i="50"/>
  <c r="H273" i="50"/>
  <c r="F273" i="50"/>
  <c r="H272" i="50"/>
  <c r="F272" i="50"/>
  <c r="H227" i="50"/>
  <c r="F227" i="50"/>
  <c r="H226" i="50"/>
  <c r="F226" i="50"/>
  <c r="H225" i="50"/>
  <c r="F225" i="50"/>
  <c r="H224" i="50"/>
  <c r="F224" i="50"/>
  <c r="H223" i="50"/>
  <c r="F223" i="50"/>
  <c r="H222" i="50"/>
  <c r="F222" i="50"/>
  <c r="H221" i="50"/>
  <c r="F221" i="50"/>
  <c r="H220" i="50"/>
  <c r="F220" i="50"/>
  <c r="H219" i="50"/>
  <c r="F219" i="50"/>
  <c r="H218" i="50"/>
  <c r="F218" i="50"/>
  <c r="H298" i="50"/>
  <c r="F298" i="50"/>
  <c r="H297" i="50"/>
  <c r="F297" i="50"/>
  <c r="H296" i="50"/>
  <c r="F296" i="50"/>
  <c r="H295" i="50"/>
  <c r="F295" i="50"/>
  <c r="H176" i="50"/>
  <c r="H175" i="50"/>
  <c r="F175" i="50"/>
  <c r="H174" i="50"/>
  <c r="F174" i="50"/>
  <c r="H173" i="50"/>
  <c r="F173" i="50"/>
  <c r="H172" i="50"/>
  <c r="F172" i="50"/>
  <c r="H171" i="50"/>
  <c r="F171" i="50"/>
  <c r="H145" i="50"/>
  <c r="F145" i="50"/>
  <c r="H144" i="50"/>
  <c r="F144" i="50"/>
  <c r="H143" i="50"/>
  <c r="F143" i="50"/>
  <c r="H142" i="50"/>
  <c r="F142" i="50"/>
  <c r="F141" i="50"/>
  <c r="H140" i="50"/>
  <c r="F140" i="50"/>
  <c r="H139" i="50"/>
  <c r="F139" i="50"/>
  <c r="H138" i="50"/>
  <c r="F138" i="50"/>
  <c r="H137" i="50"/>
  <c r="F137" i="50"/>
  <c r="H136" i="50"/>
  <c r="F136" i="50"/>
  <c r="F135" i="50"/>
  <c r="H134" i="50"/>
  <c r="F134" i="50"/>
  <c r="H133" i="50"/>
  <c r="F133" i="50"/>
  <c r="H132" i="50"/>
  <c r="F132" i="50"/>
  <c r="H294" i="49"/>
  <c r="F294" i="49"/>
  <c r="H293" i="49"/>
  <c r="F293" i="49"/>
  <c r="H292" i="49"/>
  <c r="F292" i="49"/>
  <c r="H291" i="49"/>
  <c r="F291" i="49"/>
  <c r="H290" i="49"/>
  <c r="F290" i="49"/>
  <c r="H289" i="49"/>
  <c r="F289" i="49"/>
  <c r="H288" i="49"/>
  <c r="F288" i="49"/>
  <c r="H287" i="49"/>
  <c r="F287" i="49"/>
  <c r="H286" i="49"/>
  <c r="F286" i="49"/>
  <c r="H285" i="49"/>
  <c r="F285" i="49"/>
  <c r="H284" i="49"/>
  <c r="F284" i="49"/>
  <c r="H283" i="49"/>
  <c r="F283" i="49"/>
  <c r="H282" i="49"/>
  <c r="F282" i="49"/>
  <c r="H274" i="49"/>
  <c r="F274" i="49"/>
  <c r="H273" i="49"/>
  <c r="F273" i="49"/>
  <c r="H272" i="49"/>
  <c r="F272" i="49"/>
  <c r="H227" i="49"/>
  <c r="F227" i="49"/>
  <c r="H226" i="49"/>
  <c r="F226" i="49"/>
  <c r="H225" i="49"/>
  <c r="F225" i="49"/>
  <c r="H224" i="49"/>
  <c r="F224" i="49"/>
  <c r="H223" i="49"/>
  <c r="F223" i="49"/>
  <c r="H222" i="49"/>
  <c r="F222" i="49"/>
  <c r="H221" i="49"/>
  <c r="F221" i="49"/>
  <c r="H220" i="49"/>
  <c r="F220" i="49"/>
  <c r="H219" i="49"/>
  <c r="F219" i="49"/>
  <c r="H218" i="49"/>
  <c r="F218" i="49"/>
  <c r="H298" i="49"/>
  <c r="F298" i="49"/>
  <c r="H297" i="49"/>
  <c r="F297" i="49"/>
  <c r="H296" i="49"/>
  <c r="F296" i="49"/>
  <c r="H295" i="49"/>
  <c r="F295" i="49"/>
  <c r="H176" i="49"/>
  <c r="F176" i="49"/>
  <c r="H175" i="49"/>
  <c r="F175" i="49"/>
  <c r="H174" i="49"/>
  <c r="F174" i="49"/>
  <c r="H173" i="49"/>
  <c r="F173" i="49"/>
  <c r="H172" i="49"/>
  <c r="F172" i="49"/>
  <c r="H171" i="49"/>
  <c r="F171" i="49"/>
  <c r="H145" i="49"/>
  <c r="F145" i="49"/>
  <c r="H144" i="49"/>
  <c r="F144" i="49"/>
  <c r="H143" i="49"/>
  <c r="F143" i="49"/>
  <c r="H142" i="49"/>
  <c r="F142" i="49"/>
  <c r="H141" i="49"/>
  <c r="F141" i="49"/>
  <c r="H140" i="49"/>
  <c r="F140" i="49"/>
  <c r="H139" i="49"/>
  <c r="F139" i="49"/>
  <c r="H138" i="49"/>
  <c r="F138" i="49"/>
  <c r="H137" i="49"/>
  <c r="F137" i="49"/>
  <c r="H136" i="49"/>
  <c r="F136" i="49"/>
  <c r="H135" i="49"/>
  <c r="F135" i="49"/>
  <c r="H134" i="49"/>
  <c r="F134" i="49"/>
  <c r="H133" i="49"/>
  <c r="F133" i="49"/>
  <c r="H132" i="49"/>
  <c r="F132" i="49"/>
  <c r="H294" i="48"/>
  <c r="F294" i="48"/>
  <c r="H292" i="48"/>
  <c r="H291" i="48"/>
  <c r="F291" i="48"/>
  <c r="H290" i="48"/>
  <c r="F290" i="48"/>
  <c r="H289" i="48"/>
  <c r="F289" i="48"/>
  <c r="H288" i="48"/>
  <c r="F288" i="48"/>
  <c r="H287" i="48"/>
  <c r="H286" i="48"/>
  <c r="F286" i="48"/>
  <c r="H285" i="48"/>
  <c r="F285" i="48"/>
  <c r="H284" i="48"/>
  <c r="F284" i="48"/>
  <c r="H283" i="48"/>
  <c r="F283" i="48"/>
  <c r="H282" i="48"/>
  <c r="F282" i="48"/>
  <c r="H274" i="48"/>
  <c r="H273" i="48"/>
  <c r="F273" i="48"/>
  <c r="H272" i="48"/>
  <c r="F272" i="48"/>
  <c r="H227" i="48"/>
  <c r="F227" i="48"/>
  <c r="H225" i="48"/>
  <c r="H224" i="48"/>
  <c r="F224" i="48"/>
  <c r="H223" i="48"/>
  <c r="F223" i="48"/>
  <c r="H222" i="48"/>
  <c r="F222" i="48"/>
  <c r="H221" i="48"/>
  <c r="F221" i="48"/>
  <c r="H219" i="48"/>
  <c r="H218" i="48"/>
  <c r="F218" i="48"/>
  <c r="H298" i="48"/>
  <c r="F298" i="48"/>
  <c r="H297" i="48"/>
  <c r="F297" i="48"/>
  <c r="H296" i="48"/>
  <c r="F296" i="48"/>
  <c r="H295" i="48"/>
  <c r="F295" i="48"/>
  <c r="F176" i="48"/>
  <c r="F175" i="48"/>
  <c r="H174" i="48"/>
  <c r="F174" i="48"/>
  <c r="H173" i="48"/>
  <c r="F173" i="48"/>
  <c r="H172" i="48"/>
  <c r="F172" i="48"/>
  <c r="H171" i="48"/>
  <c r="F171" i="48"/>
  <c r="H145" i="48"/>
  <c r="F145" i="48"/>
  <c r="H144" i="48"/>
  <c r="F144" i="48"/>
  <c r="H143" i="48"/>
  <c r="F143" i="48"/>
  <c r="H142" i="48"/>
  <c r="F142" i="48"/>
  <c r="F141" i="48"/>
  <c r="H140" i="48"/>
  <c r="F140" i="48"/>
  <c r="H139" i="48"/>
  <c r="F139" i="48"/>
  <c r="H138" i="48"/>
  <c r="F138" i="48"/>
  <c r="H137" i="48"/>
  <c r="F137" i="48"/>
  <c r="H136" i="48"/>
  <c r="F136" i="48"/>
  <c r="F135" i="48"/>
  <c r="H134" i="48"/>
  <c r="F134" i="48"/>
  <c r="H133" i="48"/>
  <c r="F133" i="48"/>
  <c r="H132" i="48"/>
  <c r="F132" i="48"/>
  <c r="F132" i="47"/>
  <c r="H132" i="47"/>
  <c r="F135" i="47"/>
  <c r="H135" i="47"/>
  <c r="F136" i="47"/>
  <c r="H136" i="47"/>
  <c r="F137" i="47"/>
  <c r="H137" i="47"/>
  <c r="F138" i="47"/>
  <c r="H138" i="47"/>
  <c r="F141" i="47"/>
  <c r="H141" i="47"/>
  <c r="F142" i="47"/>
  <c r="H142" i="47"/>
  <c r="F143" i="47"/>
  <c r="H143" i="47"/>
  <c r="F144" i="47"/>
  <c r="H144" i="47"/>
  <c r="F171" i="47"/>
  <c r="H171" i="47"/>
  <c r="F172" i="47"/>
  <c r="H172" i="47"/>
  <c r="F173" i="47"/>
  <c r="H173" i="47"/>
  <c r="F176" i="47"/>
  <c r="H176" i="47"/>
  <c r="F295" i="47"/>
  <c r="H295" i="47"/>
  <c r="F296" i="47"/>
  <c r="H296" i="47"/>
  <c r="F298" i="47"/>
  <c r="H298" i="47"/>
  <c r="F220" i="47"/>
  <c r="H220" i="47"/>
  <c r="F221" i="47"/>
  <c r="H221" i="47"/>
  <c r="F222" i="47"/>
  <c r="F223" i="47"/>
  <c r="H223" i="47"/>
  <c r="F226" i="47"/>
  <c r="H226" i="47"/>
  <c r="F227" i="47"/>
  <c r="H227" i="47"/>
  <c r="F272" i="47"/>
  <c r="F273" i="47"/>
  <c r="H273" i="47"/>
  <c r="F274" i="47"/>
  <c r="H274" i="47"/>
  <c r="F282" i="47"/>
  <c r="H282" i="47"/>
  <c r="F283" i="47"/>
  <c r="F284" i="47"/>
  <c r="F285" i="47"/>
  <c r="H285" i="47"/>
  <c r="F286" i="47"/>
  <c r="H286" i="47"/>
  <c r="F287" i="47"/>
  <c r="H287" i="47"/>
  <c r="F288" i="47"/>
  <c r="H288" i="47"/>
  <c r="F289" i="47"/>
  <c r="F290" i="47"/>
  <c r="F291" i="47"/>
  <c r="H291" i="47"/>
  <c r="F292" i="47"/>
  <c r="H292" i="47"/>
  <c r="F293" i="47"/>
  <c r="H293" i="47"/>
  <c r="F294" i="47"/>
  <c r="H294" i="47"/>
  <c r="F175" i="53"/>
  <c r="F172" i="53"/>
  <c r="E12" i="14"/>
  <c r="E13" i="14" s="1"/>
  <c r="E14" i="14" s="1"/>
  <c r="D12" i="14"/>
  <c r="C12" i="14"/>
  <c r="B12" i="14"/>
  <c r="B13" i="14" s="1"/>
  <c r="F11" i="14"/>
  <c r="F10" i="14"/>
  <c r="F9" i="14"/>
  <c r="F8" i="14"/>
  <c r="D13" i="14" l="1"/>
  <c r="D14" i="14" s="1"/>
  <c r="F12" i="14"/>
  <c r="C13" i="14"/>
  <c r="C14" i="14" s="1"/>
  <c r="F227" i="53"/>
  <c r="H300" i="48"/>
  <c r="F300" i="47"/>
  <c r="H274" i="53"/>
  <c r="F274" i="53"/>
  <c r="H273" i="53"/>
  <c r="H173" i="53"/>
  <c r="F224" i="53"/>
  <c r="F174" i="53"/>
  <c r="H174" i="53"/>
  <c r="H219" i="53"/>
  <c r="F173" i="53"/>
  <c r="F218" i="53"/>
  <c r="H172" i="53"/>
  <c r="F273" i="53"/>
  <c r="F219" i="53"/>
  <c r="H218" i="53"/>
  <c r="H222" i="53"/>
  <c r="H300" i="49"/>
  <c r="F300" i="49"/>
  <c r="H175" i="53"/>
  <c r="H224" i="53"/>
  <c r="F221" i="53"/>
  <c r="H227" i="53"/>
  <c r="F222" i="53"/>
  <c r="H225" i="53"/>
  <c r="H135" i="50"/>
  <c r="H141" i="50"/>
  <c r="F176" i="50"/>
  <c r="H287" i="50"/>
  <c r="H293" i="50"/>
  <c r="H300" i="50"/>
  <c r="F300" i="50"/>
  <c r="H176" i="48"/>
  <c r="F220" i="48"/>
  <c r="F226" i="48"/>
  <c r="F293" i="48"/>
  <c r="H175" i="48"/>
  <c r="H220" i="48"/>
  <c r="H226" i="48"/>
  <c r="H293" i="48"/>
  <c r="H135" i="48"/>
  <c r="H141" i="48"/>
  <c r="F219" i="48"/>
  <c r="F225" i="48"/>
  <c r="F274" i="48"/>
  <c r="F287" i="48"/>
  <c r="F292" i="48"/>
  <c r="F300" i="48"/>
  <c r="F174" i="47"/>
  <c r="H174" i="47"/>
  <c r="F224" i="47"/>
  <c r="H224" i="47"/>
  <c r="F175" i="47"/>
  <c r="H175" i="47"/>
  <c r="H300" i="47"/>
  <c r="H290" i="47"/>
  <c r="H284" i="47"/>
  <c r="H272" i="47"/>
  <c r="F225" i="47"/>
  <c r="H225" i="47"/>
  <c r="H222" i="47"/>
  <c r="F218" i="47"/>
  <c r="H218" i="47"/>
  <c r="F297" i="47"/>
  <c r="H297" i="47"/>
  <c r="H289" i="47"/>
  <c r="H283" i="47"/>
  <c r="F219" i="47"/>
  <c r="H219" i="47"/>
  <c r="F133" i="47"/>
  <c r="H133" i="47"/>
  <c r="F139" i="47"/>
  <c r="H139" i="47"/>
  <c r="F134" i="47"/>
  <c r="H134" i="47"/>
  <c r="F145" i="47"/>
  <c r="H145" i="47"/>
  <c r="F140" i="47"/>
  <c r="H140" i="47"/>
  <c r="F272" i="53"/>
  <c r="F223" i="53"/>
  <c r="H223" i="53"/>
  <c r="H272" i="53"/>
  <c r="F225" i="53"/>
  <c r="H221" i="53"/>
  <c r="F226" i="53"/>
  <c r="H226" i="53"/>
  <c r="F220" i="53"/>
  <c r="H220" i="53"/>
  <c r="F176" i="53"/>
  <c r="H176" i="53"/>
  <c r="H171" i="53"/>
  <c r="F171" i="53"/>
  <c r="F13" i="14"/>
  <c r="F14" i="14" s="1"/>
  <c r="B14" i="14"/>
  <c r="H300" i="53" l="1"/>
  <c r="F300" i="53"/>
  <c r="L16" i="58" l="1"/>
  <c r="L19" i="58"/>
  <c r="L22" i="58"/>
  <c r="L25" i="58"/>
  <c r="L15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146" i="58"/>
  <c r="I147" i="58"/>
  <c r="I148" i="58"/>
  <c r="I149" i="58"/>
  <c r="I150" i="58"/>
  <c r="I151" i="58"/>
  <c r="I152" i="58"/>
  <c r="I153" i="58"/>
  <c r="I154" i="58"/>
  <c r="I155" i="58"/>
  <c r="I156" i="58"/>
  <c r="I157" i="58"/>
  <c r="I158" i="58"/>
  <c r="I159" i="58"/>
  <c r="I160" i="58"/>
  <c r="I161" i="58"/>
  <c r="I162" i="58"/>
  <c r="I163" i="58"/>
  <c r="I164" i="58"/>
  <c r="I165" i="58"/>
  <c r="I166" i="58"/>
  <c r="I167" i="58"/>
  <c r="I168" i="58"/>
  <c r="I169" i="58"/>
  <c r="I170" i="58"/>
  <c r="I171" i="58"/>
  <c r="I172" i="58"/>
  <c r="I173" i="58"/>
  <c r="I174" i="58"/>
  <c r="I175" i="58"/>
  <c r="I176" i="58"/>
  <c r="I177" i="58"/>
  <c r="I178" i="58"/>
  <c r="I179" i="58"/>
  <c r="I180" i="58"/>
  <c r="I181" i="58"/>
  <c r="I182" i="58"/>
  <c r="I183" i="58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F283" i="53" l="1"/>
  <c r="H283" i="53"/>
  <c r="F289" i="53"/>
  <c r="H289" i="53"/>
  <c r="F286" i="53"/>
  <c r="H286" i="53"/>
  <c r="H282" i="53"/>
  <c r="F282" i="53"/>
  <c r="F292" i="53"/>
  <c r="H292" i="53"/>
  <c r="I25" i="58"/>
  <c r="G19" i="58"/>
  <c r="L31" i="58"/>
  <c r="L24" i="58"/>
  <c r="L18" i="58"/>
  <c r="L23" i="58"/>
  <c r="L17" i="58"/>
  <c r="G25" i="58"/>
  <c r="L30" i="58"/>
  <c r="L27" i="58"/>
  <c r="L21" i="58"/>
  <c r="L28" i="58"/>
  <c r="L26" i="58"/>
  <c r="L20" i="58"/>
  <c r="L29" i="58"/>
  <c r="I16" i="58"/>
  <c r="I22" i="58"/>
  <c r="G16" i="58"/>
  <c r="G22" i="58"/>
  <c r="I19" i="58"/>
  <c r="I15" i="58"/>
  <c r="F285" i="53" l="1"/>
  <c r="H285" i="53"/>
  <c r="I27" i="58"/>
  <c r="I30" i="58"/>
  <c r="I20" i="58"/>
  <c r="F296" i="53"/>
  <c r="H296" i="53"/>
  <c r="H293" i="53"/>
  <c r="F293" i="53"/>
  <c r="G17" i="58"/>
  <c r="G21" i="58"/>
  <c r="H291" i="53"/>
  <c r="F291" i="53"/>
  <c r="G31" i="58"/>
  <c r="H295" i="53"/>
  <c r="F295" i="53"/>
  <c r="I23" i="58"/>
  <c r="I17" i="58"/>
  <c r="I31" i="58"/>
  <c r="G26" i="58"/>
  <c r="I21" i="58"/>
  <c r="I18" i="58"/>
  <c r="G24" i="58"/>
  <c r="I24" i="58"/>
  <c r="G20" i="58"/>
  <c r="G27" i="58"/>
  <c r="G23" i="58"/>
  <c r="I26" i="58"/>
  <c r="G18" i="58"/>
  <c r="G183" i="58"/>
  <c r="G182" i="58"/>
  <c r="G181" i="58"/>
  <c r="G180" i="58"/>
  <c r="G179" i="58"/>
  <c r="G178" i="58"/>
  <c r="G177" i="58"/>
  <c r="G176" i="58"/>
  <c r="G175" i="58"/>
  <c r="G174" i="58"/>
  <c r="G173" i="58"/>
  <c r="G172" i="58"/>
  <c r="G171" i="58"/>
  <c r="G170" i="58"/>
  <c r="G169" i="58"/>
  <c r="G168" i="58"/>
  <c r="G167" i="58"/>
  <c r="G166" i="58"/>
  <c r="G165" i="58"/>
  <c r="G164" i="58"/>
  <c r="G163" i="58"/>
  <c r="G162" i="58"/>
  <c r="G161" i="58"/>
  <c r="G160" i="58"/>
  <c r="G159" i="58"/>
  <c r="G158" i="58"/>
  <c r="G157" i="58"/>
  <c r="G156" i="58"/>
  <c r="G155" i="58"/>
  <c r="G154" i="58"/>
  <c r="G153" i="58"/>
  <c r="G152" i="58"/>
  <c r="G151" i="58"/>
  <c r="G150" i="58"/>
  <c r="G149" i="58"/>
  <c r="G148" i="58"/>
  <c r="G147" i="58"/>
  <c r="G146" i="58"/>
  <c r="G145" i="58"/>
  <c r="G144" i="58"/>
  <c r="G143" i="58"/>
  <c r="G142" i="58"/>
  <c r="G141" i="58"/>
  <c r="G140" i="58"/>
  <c r="G139" i="58"/>
  <c r="G138" i="58"/>
  <c r="G137" i="58"/>
  <c r="G136" i="58"/>
  <c r="G135" i="58"/>
  <c r="G134" i="58"/>
  <c r="G133" i="58"/>
  <c r="G132" i="58"/>
  <c r="G131" i="58"/>
  <c r="G130" i="58"/>
  <c r="G129" i="58"/>
  <c r="G128" i="58"/>
  <c r="G127" i="58"/>
  <c r="G126" i="58"/>
  <c r="G125" i="58"/>
  <c r="G124" i="58"/>
  <c r="G123" i="58"/>
  <c r="G122" i="58"/>
  <c r="G121" i="58"/>
  <c r="G120" i="58"/>
  <c r="G119" i="58"/>
  <c r="G118" i="58"/>
  <c r="G117" i="58"/>
  <c r="G116" i="58"/>
  <c r="G115" i="58"/>
  <c r="G114" i="58"/>
  <c r="G113" i="58"/>
  <c r="G112" i="58"/>
  <c r="G111" i="58"/>
  <c r="G110" i="58"/>
  <c r="G109" i="58"/>
  <c r="G108" i="58"/>
  <c r="G107" i="58"/>
  <c r="G106" i="58"/>
  <c r="G105" i="58"/>
  <c r="G104" i="58"/>
  <c r="G103" i="58"/>
  <c r="G102" i="58"/>
  <c r="G101" i="58"/>
  <c r="G100" i="58"/>
  <c r="G99" i="58"/>
  <c r="G98" i="58"/>
  <c r="G97" i="58"/>
  <c r="G96" i="58"/>
  <c r="G95" i="58"/>
  <c r="G94" i="58"/>
  <c r="G93" i="58"/>
  <c r="G92" i="58"/>
  <c r="G91" i="58"/>
  <c r="G90" i="58"/>
  <c r="G89" i="58"/>
  <c r="G88" i="58"/>
  <c r="G87" i="58"/>
  <c r="G86" i="58"/>
  <c r="G85" i="58"/>
  <c r="G84" i="58"/>
  <c r="G83" i="58"/>
  <c r="G82" i="58"/>
  <c r="G81" i="58"/>
  <c r="G80" i="58"/>
  <c r="G79" i="58"/>
  <c r="G78" i="58"/>
  <c r="G77" i="58"/>
  <c r="G76" i="58"/>
  <c r="G75" i="58"/>
  <c r="G74" i="58"/>
  <c r="G73" i="58"/>
  <c r="G72" i="58"/>
  <c r="G71" i="58"/>
  <c r="G70" i="58"/>
  <c r="G69" i="58"/>
  <c r="G68" i="58"/>
  <c r="G67" i="58"/>
  <c r="G66" i="58"/>
  <c r="G65" i="58"/>
  <c r="G64" i="58"/>
  <c r="G63" i="58"/>
  <c r="G62" i="58"/>
  <c r="G61" i="58"/>
  <c r="G60" i="58"/>
  <c r="G59" i="58"/>
  <c r="G58" i="58"/>
  <c r="G57" i="58"/>
  <c r="G56" i="58"/>
  <c r="G55" i="58"/>
  <c r="G54" i="58"/>
  <c r="G53" i="58"/>
  <c r="G52" i="58"/>
  <c r="G51" i="58"/>
  <c r="G50" i="58"/>
  <c r="G49" i="58"/>
  <c r="G48" i="58"/>
  <c r="G47" i="58"/>
  <c r="G46" i="58"/>
  <c r="G45" i="58"/>
  <c r="G44" i="58"/>
  <c r="G43" i="58"/>
  <c r="G42" i="58"/>
  <c r="G41" i="58"/>
  <c r="G40" i="58"/>
  <c r="G39" i="58"/>
  <c r="G38" i="58"/>
  <c r="G37" i="58"/>
  <c r="G36" i="58"/>
  <c r="G35" i="58"/>
  <c r="G34" i="58"/>
  <c r="G33" i="58"/>
  <c r="G32" i="58"/>
  <c r="G15" i="58"/>
  <c r="G30" i="58"/>
  <c r="G29" i="58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G52" i="57"/>
  <c r="G51" i="57"/>
  <c r="G50" i="57"/>
  <c r="G49" i="57"/>
  <c r="G48" i="57"/>
  <c r="G47" i="57"/>
  <c r="G46" i="57"/>
  <c r="G45" i="57"/>
  <c r="G44" i="57"/>
  <c r="G43" i="57"/>
  <c r="G42" i="57"/>
  <c r="G41" i="57"/>
  <c r="G40" i="57"/>
  <c r="G39" i="57"/>
  <c r="G38" i="57"/>
  <c r="G37" i="57"/>
  <c r="G36" i="57"/>
  <c r="G35" i="57"/>
  <c r="G34" i="57"/>
  <c r="G33" i="57"/>
  <c r="G32" i="57"/>
  <c r="G31" i="57"/>
  <c r="G30" i="57"/>
  <c r="G29" i="57"/>
  <c r="F279" i="49" l="1"/>
  <c r="H279" i="49"/>
  <c r="F276" i="49"/>
  <c r="H276" i="49"/>
  <c r="F270" i="49"/>
  <c r="H270" i="49"/>
  <c r="F267" i="49"/>
  <c r="H267" i="49"/>
  <c r="F264" i="49"/>
  <c r="H264" i="49"/>
  <c r="H261" i="47"/>
  <c r="F261" i="47"/>
  <c r="H257" i="47"/>
  <c r="F257" i="47"/>
  <c r="H254" i="47"/>
  <c r="F254" i="47"/>
  <c r="F251" i="47"/>
  <c r="H251" i="47"/>
  <c r="H248" i="47"/>
  <c r="F248" i="47"/>
  <c r="F245" i="47"/>
  <c r="H245" i="47"/>
  <c r="F242" i="47"/>
  <c r="H242" i="47"/>
  <c r="F239" i="47"/>
  <c r="H239" i="47"/>
  <c r="F237" i="49"/>
  <c r="H237" i="49"/>
  <c r="F234" i="49"/>
  <c r="H234" i="49"/>
  <c r="F231" i="49"/>
  <c r="H231" i="49"/>
  <c r="F215" i="49"/>
  <c r="H215" i="49"/>
  <c r="F214" i="49"/>
  <c r="H214" i="49"/>
  <c r="H210" i="47"/>
  <c r="F210" i="47"/>
  <c r="F207" i="47"/>
  <c r="H207" i="47"/>
  <c r="F204" i="47"/>
  <c r="H204" i="47"/>
  <c r="F201" i="47"/>
  <c r="H201" i="47"/>
  <c r="H198" i="47"/>
  <c r="F198" i="47"/>
  <c r="H195" i="47"/>
  <c r="F195" i="47"/>
  <c r="F192" i="47"/>
  <c r="H192" i="47"/>
  <c r="F189" i="47"/>
  <c r="H189" i="47"/>
  <c r="H299" i="50"/>
  <c r="F299" i="50"/>
  <c r="F280" i="50"/>
  <c r="H280" i="50"/>
  <c r="H279" i="48"/>
  <c r="F279" i="48"/>
  <c r="F277" i="50"/>
  <c r="H277" i="50"/>
  <c r="F276" i="48"/>
  <c r="H276" i="48"/>
  <c r="F271" i="50"/>
  <c r="H271" i="50"/>
  <c r="F270" i="48"/>
  <c r="H270" i="48"/>
  <c r="F268" i="50"/>
  <c r="H268" i="50"/>
  <c r="H267" i="48"/>
  <c r="F267" i="48"/>
  <c r="F265" i="50"/>
  <c r="H265" i="50"/>
  <c r="H264" i="48"/>
  <c r="F264" i="48"/>
  <c r="F262" i="48"/>
  <c r="H262" i="48"/>
  <c r="F260" i="50"/>
  <c r="H260" i="50"/>
  <c r="H259" i="48"/>
  <c r="F259" i="48"/>
  <c r="H256" i="50"/>
  <c r="F256" i="50"/>
  <c r="H255" i="48"/>
  <c r="F255" i="48"/>
  <c r="F253" i="50"/>
  <c r="H253" i="50"/>
  <c r="F252" i="48"/>
  <c r="H252" i="48"/>
  <c r="F250" i="50"/>
  <c r="H250" i="50"/>
  <c r="F249" i="48"/>
  <c r="H249" i="48"/>
  <c r="F247" i="50"/>
  <c r="H247" i="50"/>
  <c r="F246" i="48"/>
  <c r="H246" i="48"/>
  <c r="H244" i="50"/>
  <c r="F244" i="50"/>
  <c r="F243" i="48"/>
  <c r="H243" i="48"/>
  <c r="H241" i="50"/>
  <c r="F241" i="50"/>
  <c r="H240" i="48"/>
  <c r="F240" i="48"/>
  <c r="F238" i="50"/>
  <c r="H238" i="50"/>
  <c r="H237" i="48"/>
  <c r="F237" i="48"/>
  <c r="H235" i="50"/>
  <c r="F235" i="50"/>
  <c r="H234" i="48"/>
  <c r="F234" i="48"/>
  <c r="H232" i="50"/>
  <c r="F232" i="50"/>
  <c r="F231" i="48"/>
  <c r="H231" i="48"/>
  <c r="H229" i="50"/>
  <c r="F229" i="50"/>
  <c r="H216" i="50"/>
  <c r="F216" i="50"/>
  <c r="H215" i="48"/>
  <c r="F215" i="48"/>
  <c r="F214" i="48"/>
  <c r="H214" i="48"/>
  <c r="F212" i="50"/>
  <c r="H212" i="50"/>
  <c r="F211" i="48"/>
  <c r="H211" i="48"/>
  <c r="H209" i="50"/>
  <c r="F209" i="50"/>
  <c r="H208" i="48"/>
  <c r="F208" i="48"/>
  <c r="F206" i="50"/>
  <c r="H206" i="50"/>
  <c r="F205" i="48"/>
  <c r="H205" i="48"/>
  <c r="F203" i="50"/>
  <c r="H203" i="50"/>
  <c r="H202" i="48"/>
  <c r="F202" i="48"/>
  <c r="F200" i="50"/>
  <c r="H200" i="50"/>
  <c r="F199" i="48"/>
  <c r="H199" i="48"/>
  <c r="F197" i="50"/>
  <c r="H197" i="50"/>
  <c r="F196" i="48"/>
  <c r="H196" i="48"/>
  <c r="F194" i="50"/>
  <c r="H194" i="50"/>
  <c r="F193" i="48"/>
  <c r="H193" i="48"/>
  <c r="H191" i="50"/>
  <c r="F191" i="50"/>
  <c r="H190" i="48"/>
  <c r="F190" i="48"/>
  <c r="F188" i="50"/>
  <c r="H188" i="50"/>
  <c r="H281" i="47"/>
  <c r="F281" i="47"/>
  <c r="F278" i="47"/>
  <c r="H278" i="47"/>
  <c r="F275" i="47"/>
  <c r="H275" i="47"/>
  <c r="H269" i="47"/>
  <c r="F269" i="47"/>
  <c r="F266" i="47"/>
  <c r="H266" i="47"/>
  <c r="H263" i="47"/>
  <c r="F263" i="47"/>
  <c r="F262" i="49"/>
  <c r="H262" i="49"/>
  <c r="F259" i="49"/>
  <c r="H259" i="49"/>
  <c r="F255" i="49"/>
  <c r="H255" i="49"/>
  <c r="F252" i="49"/>
  <c r="H252" i="49"/>
  <c r="F249" i="49"/>
  <c r="H249" i="49"/>
  <c r="F246" i="49"/>
  <c r="H246" i="49"/>
  <c r="F243" i="49"/>
  <c r="H243" i="49"/>
  <c r="F240" i="49"/>
  <c r="H240" i="49"/>
  <c r="H236" i="47"/>
  <c r="F236" i="47"/>
  <c r="H233" i="47"/>
  <c r="F233" i="47"/>
  <c r="H230" i="47"/>
  <c r="F230" i="47"/>
  <c r="H217" i="47"/>
  <c r="F217" i="47"/>
  <c r="H213" i="47"/>
  <c r="F213" i="47"/>
  <c r="F211" i="49"/>
  <c r="H211" i="49"/>
  <c r="F208" i="49"/>
  <c r="H208" i="49"/>
  <c r="F205" i="49"/>
  <c r="H205" i="49"/>
  <c r="F202" i="49"/>
  <c r="H202" i="49"/>
  <c r="F199" i="49"/>
  <c r="H199" i="49"/>
  <c r="F196" i="49"/>
  <c r="H196" i="49"/>
  <c r="H193" i="49"/>
  <c r="F193" i="49"/>
  <c r="F190" i="49"/>
  <c r="H190" i="49"/>
  <c r="F290" i="53"/>
  <c r="H290" i="53"/>
  <c r="F297" i="53"/>
  <c r="H297" i="53"/>
  <c r="F299" i="49"/>
  <c r="H299" i="49"/>
  <c r="F280" i="49"/>
  <c r="H280" i="49"/>
  <c r="H279" i="47"/>
  <c r="F279" i="47"/>
  <c r="F277" i="49"/>
  <c r="H277" i="49"/>
  <c r="F276" i="47"/>
  <c r="H276" i="47"/>
  <c r="F271" i="49"/>
  <c r="H271" i="49"/>
  <c r="F270" i="47"/>
  <c r="H270" i="47"/>
  <c r="F268" i="49"/>
  <c r="H268" i="49"/>
  <c r="H267" i="47"/>
  <c r="F267" i="47"/>
  <c r="F265" i="49"/>
  <c r="H265" i="49"/>
  <c r="H264" i="47"/>
  <c r="F264" i="47"/>
  <c r="F262" i="47"/>
  <c r="H262" i="47"/>
  <c r="H260" i="49"/>
  <c r="F260" i="49"/>
  <c r="F259" i="47"/>
  <c r="H259" i="47"/>
  <c r="H256" i="49"/>
  <c r="F256" i="49"/>
  <c r="H255" i="47"/>
  <c r="F255" i="47"/>
  <c r="H253" i="49"/>
  <c r="F253" i="49"/>
  <c r="F252" i="47"/>
  <c r="H252" i="47"/>
  <c r="H250" i="49"/>
  <c r="F250" i="49"/>
  <c r="F249" i="47"/>
  <c r="H249" i="47"/>
  <c r="H247" i="49"/>
  <c r="F247" i="49"/>
  <c r="F246" i="47"/>
  <c r="H246" i="47"/>
  <c r="H244" i="49"/>
  <c r="F244" i="49"/>
  <c r="H243" i="47"/>
  <c r="F243" i="47"/>
  <c r="H241" i="49"/>
  <c r="F241" i="49"/>
  <c r="F240" i="47"/>
  <c r="H240" i="47"/>
  <c r="H238" i="49"/>
  <c r="F238" i="49"/>
  <c r="F237" i="47"/>
  <c r="H237" i="47"/>
  <c r="H235" i="49"/>
  <c r="F235" i="49"/>
  <c r="F234" i="47"/>
  <c r="H234" i="47"/>
  <c r="H232" i="49"/>
  <c r="F232" i="49"/>
  <c r="H231" i="47"/>
  <c r="F231" i="47"/>
  <c r="H229" i="49"/>
  <c r="F229" i="49"/>
  <c r="H216" i="49"/>
  <c r="F216" i="49"/>
  <c r="F215" i="47"/>
  <c r="H215" i="47"/>
  <c r="H214" i="47"/>
  <c r="F214" i="47"/>
  <c r="H212" i="49"/>
  <c r="F212" i="49"/>
  <c r="F211" i="47"/>
  <c r="H211" i="47"/>
  <c r="H209" i="49"/>
  <c r="F209" i="49"/>
  <c r="H208" i="47"/>
  <c r="F208" i="47"/>
  <c r="H206" i="49"/>
  <c r="F206" i="49"/>
  <c r="F205" i="47"/>
  <c r="H205" i="47"/>
  <c r="H203" i="49"/>
  <c r="F203" i="49"/>
  <c r="F202" i="47"/>
  <c r="H202" i="47"/>
  <c r="H200" i="49"/>
  <c r="F200" i="49"/>
  <c r="H199" i="47"/>
  <c r="F199" i="47"/>
  <c r="H197" i="49"/>
  <c r="F197" i="49"/>
  <c r="F196" i="47"/>
  <c r="H196" i="47"/>
  <c r="H194" i="49"/>
  <c r="F194" i="49"/>
  <c r="F193" i="47"/>
  <c r="H193" i="47"/>
  <c r="H191" i="49"/>
  <c r="F191" i="49"/>
  <c r="H190" i="47"/>
  <c r="F190" i="47"/>
  <c r="H188" i="49"/>
  <c r="F188" i="49"/>
  <c r="H288" i="53"/>
  <c r="F288" i="53"/>
  <c r="H294" i="53"/>
  <c r="F294" i="53"/>
  <c r="H299" i="48"/>
  <c r="F299" i="48"/>
  <c r="H280" i="48"/>
  <c r="F280" i="48"/>
  <c r="F277" i="48"/>
  <c r="H277" i="48"/>
  <c r="F271" i="48"/>
  <c r="H271" i="48"/>
  <c r="F268" i="48"/>
  <c r="H268" i="48"/>
  <c r="F265" i="48"/>
  <c r="H265" i="48"/>
  <c r="F260" i="48"/>
  <c r="H260" i="48"/>
  <c r="F256" i="48"/>
  <c r="H256" i="48"/>
  <c r="H253" i="48"/>
  <c r="F253" i="48"/>
  <c r="F250" i="48"/>
  <c r="H250" i="48"/>
  <c r="F247" i="48"/>
  <c r="H247" i="48"/>
  <c r="F244" i="48"/>
  <c r="H244" i="48"/>
  <c r="H241" i="48"/>
  <c r="F241" i="48"/>
  <c r="F238" i="48"/>
  <c r="H238" i="48"/>
  <c r="F235" i="48"/>
  <c r="H235" i="48"/>
  <c r="F232" i="48"/>
  <c r="H232" i="48"/>
  <c r="H229" i="48"/>
  <c r="F229" i="48"/>
  <c r="H217" i="50"/>
  <c r="F217" i="50"/>
  <c r="H216" i="48"/>
  <c r="F216" i="48"/>
  <c r="H212" i="48"/>
  <c r="F212" i="48"/>
  <c r="H209" i="48"/>
  <c r="F209" i="48"/>
  <c r="H206" i="48"/>
  <c r="F206" i="48"/>
  <c r="F203" i="48"/>
  <c r="H203" i="48"/>
  <c r="H200" i="48"/>
  <c r="F200" i="48"/>
  <c r="H197" i="48"/>
  <c r="F197" i="48"/>
  <c r="F194" i="48"/>
  <c r="H194" i="48"/>
  <c r="H191" i="48"/>
  <c r="F191" i="48"/>
  <c r="H188" i="48"/>
  <c r="F188" i="48"/>
  <c r="F299" i="47"/>
  <c r="H299" i="47"/>
  <c r="H281" i="49"/>
  <c r="F281" i="49"/>
  <c r="F280" i="47"/>
  <c r="H280" i="47"/>
  <c r="H278" i="49"/>
  <c r="F278" i="49"/>
  <c r="F277" i="47"/>
  <c r="H277" i="47"/>
  <c r="H275" i="49"/>
  <c r="F275" i="49"/>
  <c r="F271" i="47"/>
  <c r="H271" i="47"/>
  <c r="H269" i="49"/>
  <c r="F269" i="49"/>
  <c r="F268" i="47"/>
  <c r="H268" i="47"/>
  <c r="H266" i="49"/>
  <c r="F266" i="49"/>
  <c r="H265" i="47"/>
  <c r="F265" i="47"/>
  <c r="H263" i="49"/>
  <c r="F263" i="49"/>
  <c r="F261" i="49"/>
  <c r="H261" i="49"/>
  <c r="F260" i="47"/>
  <c r="H260" i="47"/>
  <c r="F257" i="49"/>
  <c r="H257" i="49"/>
  <c r="H256" i="47"/>
  <c r="F256" i="47"/>
  <c r="F254" i="49"/>
  <c r="H254" i="49"/>
  <c r="F253" i="47"/>
  <c r="H253" i="47"/>
  <c r="F251" i="49"/>
  <c r="H251" i="49"/>
  <c r="H250" i="47"/>
  <c r="F250" i="47"/>
  <c r="F248" i="49"/>
  <c r="H248" i="49"/>
  <c r="F247" i="47"/>
  <c r="H247" i="47"/>
  <c r="F245" i="49"/>
  <c r="H245" i="49"/>
  <c r="H244" i="47"/>
  <c r="F244" i="47"/>
  <c r="F242" i="49"/>
  <c r="H242" i="49"/>
  <c r="F241" i="47"/>
  <c r="H241" i="47"/>
  <c r="F239" i="49"/>
  <c r="H239" i="49"/>
  <c r="F238" i="47"/>
  <c r="H238" i="47"/>
  <c r="F236" i="49"/>
  <c r="H236" i="49"/>
  <c r="F235" i="47"/>
  <c r="H235" i="47"/>
  <c r="F233" i="49"/>
  <c r="H233" i="49"/>
  <c r="F232" i="47"/>
  <c r="H232" i="47"/>
  <c r="F230" i="49"/>
  <c r="H230" i="49"/>
  <c r="F229" i="47"/>
  <c r="H229" i="47"/>
  <c r="F217" i="49"/>
  <c r="H217" i="49"/>
  <c r="H216" i="47"/>
  <c r="F216" i="47"/>
  <c r="F213" i="49"/>
  <c r="H213" i="49"/>
  <c r="F212" i="47"/>
  <c r="H212" i="47"/>
  <c r="F210" i="49"/>
  <c r="H210" i="49"/>
  <c r="F209" i="47"/>
  <c r="H209" i="47"/>
  <c r="F207" i="49"/>
  <c r="H207" i="49"/>
  <c r="F206" i="47"/>
  <c r="H206" i="47"/>
  <c r="F204" i="49"/>
  <c r="H204" i="49"/>
  <c r="F203" i="47"/>
  <c r="H203" i="47"/>
  <c r="H201" i="49"/>
  <c r="F201" i="49"/>
  <c r="F200" i="47"/>
  <c r="H200" i="47"/>
  <c r="H198" i="49"/>
  <c r="F198" i="49"/>
  <c r="F197" i="47"/>
  <c r="H197" i="47"/>
  <c r="H195" i="49"/>
  <c r="F195" i="49"/>
  <c r="F194" i="47"/>
  <c r="H194" i="47"/>
  <c r="H192" i="49"/>
  <c r="F192" i="49"/>
  <c r="H191" i="47"/>
  <c r="F191" i="47"/>
  <c r="H189" i="49"/>
  <c r="F189" i="49"/>
  <c r="F188" i="47"/>
  <c r="H188" i="47"/>
  <c r="H298" i="53"/>
  <c r="F298" i="53"/>
  <c r="H284" i="53"/>
  <c r="F284" i="53"/>
  <c r="F287" i="53"/>
  <c r="H287" i="53"/>
  <c r="F281" i="50"/>
  <c r="H281" i="50"/>
  <c r="F278" i="50"/>
  <c r="H278" i="50"/>
  <c r="F275" i="50"/>
  <c r="H275" i="50"/>
  <c r="F269" i="50"/>
  <c r="H269" i="50"/>
  <c r="H266" i="50"/>
  <c r="F266" i="50"/>
  <c r="F263" i="50"/>
  <c r="H263" i="50"/>
  <c r="H261" i="50"/>
  <c r="F261" i="50"/>
  <c r="H257" i="50"/>
  <c r="F257" i="50"/>
  <c r="F254" i="50"/>
  <c r="H254" i="50"/>
  <c r="H251" i="50"/>
  <c r="F251" i="50"/>
  <c r="F248" i="50"/>
  <c r="H248" i="50"/>
  <c r="H245" i="50"/>
  <c r="F245" i="50"/>
  <c r="F242" i="50"/>
  <c r="H242" i="50"/>
  <c r="H239" i="50"/>
  <c r="F239" i="50"/>
  <c r="F236" i="50"/>
  <c r="H236" i="50"/>
  <c r="H233" i="50"/>
  <c r="F233" i="50"/>
  <c r="F230" i="50"/>
  <c r="H230" i="50"/>
  <c r="H213" i="50"/>
  <c r="F213" i="50"/>
  <c r="F210" i="50"/>
  <c r="H210" i="50"/>
  <c r="F207" i="50"/>
  <c r="H207" i="50"/>
  <c r="H204" i="50"/>
  <c r="F204" i="50"/>
  <c r="F201" i="50"/>
  <c r="H201" i="50"/>
  <c r="H198" i="50"/>
  <c r="F198" i="50"/>
  <c r="F195" i="50"/>
  <c r="H195" i="50"/>
  <c r="H192" i="50"/>
  <c r="F192" i="50"/>
  <c r="F189" i="50"/>
  <c r="H189" i="50"/>
  <c r="H281" i="48"/>
  <c r="F281" i="48"/>
  <c r="H279" i="50"/>
  <c r="F279" i="50"/>
  <c r="F278" i="48"/>
  <c r="H278" i="48"/>
  <c r="F276" i="50"/>
  <c r="H276" i="50"/>
  <c r="F275" i="48"/>
  <c r="H275" i="48"/>
  <c r="H270" i="50"/>
  <c r="F270" i="50"/>
  <c r="H269" i="48"/>
  <c r="F269" i="48"/>
  <c r="H267" i="50"/>
  <c r="F267" i="50"/>
  <c r="H266" i="48"/>
  <c r="F266" i="48"/>
  <c r="H264" i="50"/>
  <c r="F264" i="50"/>
  <c r="F263" i="48"/>
  <c r="H263" i="48"/>
  <c r="H262" i="50"/>
  <c r="F262" i="50"/>
  <c r="F261" i="48"/>
  <c r="H261" i="48"/>
  <c r="H259" i="50"/>
  <c r="F259" i="50"/>
  <c r="H257" i="48"/>
  <c r="F257" i="48"/>
  <c r="H255" i="50"/>
  <c r="F255" i="50"/>
  <c r="F254" i="48"/>
  <c r="H254" i="48"/>
  <c r="F252" i="50"/>
  <c r="H252" i="50"/>
  <c r="F251" i="48"/>
  <c r="H251" i="48"/>
  <c r="H249" i="50"/>
  <c r="F249" i="50"/>
  <c r="F248" i="48"/>
  <c r="H248" i="48"/>
  <c r="H246" i="50"/>
  <c r="F246" i="50"/>
  <c r="H245" i="48"/>
  <c r="F245" i="48"/>
  <c r="H243" i="50"/>
  <c r="F243" i="50"/>
  <c r="F242" i="48"/>
  <c r="H242" i="48"/>
  <c r="H240" i="50"/>
  <c r="F240" i="50"/>
  <c r="F239" i="48"/>
  <c r="H239" i="48"/>
  <c r="H237" i="50"/>
  <c r="F237" i="50"/>
  <c r="H236" i="48"/>
  <c r="F236" i="48"/>
  <c r="H234" i="50"/>
  <c r="F234" i="50"/>
  <c r="F233" i="48"/>
  <c r="H233" i="48"/>
  <c r="H231" i="50"/>
  <c r="F231" i="50"/>
  <c r="F230" i="48"/>
  <c r="H230" i="48"/>
  <c r="F217" i="48"/>
  <c r="H217" i="48"/>
  <c r="H215" i="50"/>
  <c r="F215" i="50"/>
  <c r="H214" i="50"/>
  <c r="F214" i="50"/>
  <c r="H213" i="48"/>
  <c r="F213" i="48"/>
  <c r="H211" i="50"/>
  <c r="F211" i="50"/>
  <c r="F210" i="48"/>
  <c r="H210" i="48"/>
  <c r="H208" i="50"/>
  <c r="F208" i="50"/>
  <c r="H207" i="48"/>
  <c r="F207" i="48"/>
  <c r="H205" i="50"/>
  <c r="F205" i="50"/>
  <c r="H204" i="48"/>
  <c r="F204" i="48"/>
  <c r="H202" i="50"/>
  <c r="F202" i="50"/>
  <c r="H201" i="48"/>
  <c r="F201" i="48"/>
  <c r="H199" i="50"/>
  <c r="F199" i="50"/>
  <c r="H198" i="48"/>
  <c r="F198" i="48"/>
  <c r="H196" i="50"/>
  <c r="F196" i="50"/>
  <c r="H195" i="48"/>
  <c r="F195" i="48"/>
  <c r="H193" i="50"/>
  <c r="F193" i="50"/>
  <c r="F192" i="48"/>
  <c r="H192" i="48"/>
  <c r="H190" i="50"/>
  <c r="F190" i="50"/>
  <c r="H189" i="48"/>
  <c r="F189" i="48"/>
  <c r="H228" i="50"/>
  <c r="F228" i="50"/>
  <c r="H228" i="49"/>
  <c r="F228" i="49"/>
  <c r="F228" i="47"/>
  <c r="H228" i="47"/>
  <c r="F228" i="48"/>
  <c r="H228" i="48"/>
  <c r="I29" i="58"/>
  <c r="I28" i="58"/>
  <c r="L19" i="55"/>
  <c r="L23" i="55"/>
  <c r="L20" i="55"/>
  <c r="L21" i="55"/>
  <c r="L18" i="55"/>
  <c r="L17" i="55"/>
  <c r="L24" i="55"/>
  <c r="L16" i="55"/>
  <c r="L22" i="55"/>
  <c r="F254" i="53" l="1"/>
  <c r="H254" i="53"/>
  <c r="H189" i="53"/>
  <c r="F189" i="53"/>
  <c r="F196" i="53"/>
  <c r="H196" i="53"/>
  <c r="H188" i="53"/>
  <c r="F188" i="53"/>
  <c r="F241" i="53"/>
  <c r="H241" i="53"/>
  <c r="F247" i="53"/>
  <c r="H247" i="53"/>
  <c r="F268" i="53"/>
  <c r="H268" i="53"/>
  <c r="F242" i="53"/>
  <c r="H242" i="53"/>
  <c r="H270" i="53"/>
  <c r="F270" i="53"/>
  <c r="F198" i="53"/>
  <c r="H198" i="53"/>
  <c r="H269" i="53"/>
  <c r="F269" i="53"/>
  <c r="F208" i="53"/>
  <c r="H208" i="53"/>
  <c r="H275" i="53"/>
  <c r="F275" i="53"/>
  <c r="F256" i="53"/>
  <c r="H256" i="53"/>
  <c r="F214" i="53"/>
  <c r="H214" i="53"/>
  <c r="F249" i="53"/>
  <c r="H249" i="53"/>
  <c r="F200" i="53"/>
  <c r="H200" i="53"/>
  <c r="F252" i="53"/>
  <c r="H252" i="53"/>
  <c r="H278" i="53"/>
  <c r="F278" i="53"/>
  <c r="F264" i="53"/>
  <c r="H264" i="53"/>
  <c r="H250" i="53"/>
  <c r="F250" i="53"/>
  <c r="F234" i="53"/>
  <c r="H234" i="53"/>
  <c r="H262" i="53"/>
  <c r="F262" i="53"/>
  <c r="H267" i="53"/>
  <c r="F267" i="53"/>
  <c r="F204" i="53"/>
  <c r="H204" i="53"/>
  <c r="F245" i="53"/>
  <c r="H245" i="53"/>
  <c r="H211" i="53"/>
  <c r="F211" i="53"/>
  <c r="F194" i="53"/>
  <c r="H194" i="53"/>
  <c r="F230" i="53"/>
  <c r="H230" i="53"/>
  <c r="F207" i="53"/>
  <c r="H207" i="53"/>
  <c r="H276" i="53"/>
  <c r="F276" i="53"/>
  <c r="F236" i="53"/>
  <c r="H236" i="53"/>
  <c r="F237" i="53"/>
  <c r="H237" i="53"/>
  <c r="F201" i="53"/>
  <c r="H201" i="53"/>
  <c r="F243" i="53"/>
  <c r="H243" i="53"/>
  <c r="H271" i="53"/>
  <c r="F271" i="53"/>
  <c r="F248" i="53"/>
  <c r="H248" i="53"/>
  <c r="H277" i="53"/>
  <c r="F277" i="53"/>
  <c r="F266" i="53"/>
  <c r="H266" i="53"/>
  <c r="F257" i="53"/>
  <c r="H257" i="53"/>
  <c r="H192" i="53"/>
  <c r="F192" i="53"/>
  <c r="F206" i="53"/>
  <c r="H206" i="53"/>
  <c r="F259" i="53"/>
  <c r="H259" i="53"/>
  <c r="F195" i="53"/>
  <c r="H195" i="53"/>
  <c r="H212" i="53"/>
  <c r="F212" i="53"/>
  <c r="F240" i="53"/>
  <c r="H240" i="53"/>
  <c r="H193" i="53"/>
  <c r="F193" i="53"/>
  <c r="F213" i="53"/>
  <c r="H213" i="53"/>
  <c r="F231" i="53"/>
  <c r="H231" i="53"/>
  <c r="H210" i="53"/>
  <c r="F210" i="53"/>
  <c r="F209" i="53"/>
  <c r="H209" i="53"/>
  <c r="F253" i="53"/>
  <c r="H253" i="53"/>
  <c r="H239" i="53"/>
  <c r="F239" i="53"/>
  <c r="F280" i="53"/>
  <c r="H280" i="53"/>
  <c r="F229" i="53"/>
  <c r="H229" i="53"/>
  <c r="F235" i="53"/>
  <c r="H235" i="53"/>
  <c r="F251" i="53"/>
  <c r="H251" i="53"/>
  <c r="F255" i="53"/>
  <c r="H255" i="53"/>
  <c r="H232" i="53"/>
  <c r="F232" i="53"/>
  <c r="H279" i="53"/>
  <c r="F279" i="53"/>
  <c r="F190" i="53"/>
  <c r="H190" i="53"/>
  <c r="F261" i="53"/>
  <c r="H261" i="53"/>
  <c r="H203" i="53"/>
  <c r="F203" i="53"/>
  <c r="H191" i="53"/>
  <c r="F191" i="53"/>
  <c r="H199" i="53"/>
  <c r="F199" i="53"/>
  <c r="H215" i="53"/>
  <c r="F215" i="53"/>
  <c r="F216" i="53"/>
  <c r="H216" i="53"/>
  <c r="F246" i="53"/>
  <c r="H246" i="53"/>
  <c r="F202" i="53"/>
  <c r="H202" i="53"/>
  <c r="F217" i="53"/>
  <c r="H217" i="53"/>
  <c r="H263" i="53"/>
  <c r="F263" i="53"/>
  <c r="H244" i="53"/>
  <c r="F244" i="53"/>
  <c r="H205" i="53"/>
  <c r="F205" i="53"/>
  <c r="F260" i="53"/>
  <c r="H260" i="53"/>
  <c r="F233" i="53"/>
  <c r="H233" i="53"/>
  <c r="H197" i="53"/>
  <c r="F197" i="53"/>
  <c r="H238" i="53"/>
  <c r="F238" i="53"/>
  <c r="H281" i="53"/>
  <c r="F281" i="53"/>
  <c r="H299" i="53"/>
  <c r="F299" i="53"/>
  <c r="F265" i="53"/>
  <c r="H265" i="53"/>
  <c r="H228" i="53"/>
  <c r="I185" i="58"/>
  <c r="B34" i="14" s="1"/>
  <c r="E187" i="58"/>
  <c r="D34" i="14" l="1"/>
  <c r="C34" i="14"/>
  <c r="E34" i="14"/>
  <c r="I188" i="58"/>
  <c r="I189" i="58" s="1"/>
  <c r="I191" i="58" s="1"/>
  <c r="H131" i="48" l="1"/>
  <c r="F129" i="50"/>
  <c r="H126" i="50"/>
  <c r="F125" i="48"/>
  <c r="F147" i="47"/>
  <c r="H146" i="50"/>
  <c r="H147" i="48"/>
  <c r="H146" i="49"/>
  <c r="H147" i="50"/>
  <c r="H146" i="47"/>
  <c r="F131" i="50"/>
  <c r="H130" i="48"/>
  <c r="F128" i="50"/>
  <c r="H127" i="48"/>
  <c r="H125" i="50"/>
  <c r="H124" i="48"/>
  <c r="F131" i="49"/>
  <c r="H130" i="47"/>
  <c r="H128" i="49"/>
  <c r="H127" i="47"/>
  <c r="F125" i="49"/>
  <c r="F124" i="47"/>
  <c r="F131" i="47"/>
  <c r="H129" i="49"/>
  <c r="H128" i="47"/>
  <c r="H126" i="49"/>
  <c r="H125" i="47"/>
  <c r="H123" i="49"/>
  <c r="F121" i="48"/>
  <c r="F122" i="49"/>
  <c r="H121" i="47"/>
  <c r="F122" i="48"/>
  <c r="F122" i="50"/>
  <c r="F122" i="47"/>
  <c r="H130" i="50"/>
  <c r="H129" i="48"/>
  <c r="H127" i="50"/>
  <c r="F126" i="48"/>
  <c r="H124" i="50"/>
  <c r="H121" i="50"/>
  <c r="F130" i="49"/>
  <c r="H129" i="47"/>
  <c r="F127" i="49"/>
  <c r="F126" i="47"/>
  <c r="F124" i="49"/>
  <c r="H123" i="47"/>
  <c r="F121" i="49"/>
  <c r="H186" i="49"/>
  <c r="F186" i="49"/>
  <c r="F182" i="47"/>
  <c r="H182" i="47"/>
  <c r="H177" i="49"/>
  <c r="F177" i="49"/>
  <c r="H258" i="49"/>
  <c r="F258" i="49"/>
  <c r="F155" i="47"/>
  <c r="H155" i="47"/>
  <c r="H150" i="49"/>
  <c r="F150" i="49"/>
  <c r="F168" i="49"/>
  <c r="H168" i="49"/>
  <c r="F164" i="47"/>
  <c r="H164" i="47"/>
  <c r="F161" i="47"/>
  <c r="H161" i="47"/>
  <c r="F178" i="49"/>
  <c r="H178" i="49"/>
  <c r="H156" i="47"/>
  <c r="F156" i="47"/>
  <c r="F151" i="49"/>
  <c r="H151" i="49"/>
  <c r="F168" i="47"/>
  <c r="H168" i="47"/>
  <c r="F160" i="49"/>
  <c r="H160" i="49"/>
  <c r="F118" i="47"/>
  <c r="H118" i="47"/>
  <c r="F113" i="49"/>
  <c r="H113" i="49"/>
  <c r="F106" i="49"/>
  <c r="H106" i="49"/>
  <c r="F78" i="49"/>
  <c r="H78" i="49"/>
  <c r="F178" i="48"/>
  <c r="H178" i="48"/>
  <c r="F157" i="48"/>
  <c r="H157" i="48"/>
  <c r="H155" i="50"/>
  <c r="F155" i="50"/>
  <c r="H154" i="48"/>
  <c r="F154" i="48"/>
  <c r="H152" i="50"/>
  <c r="F152" i="50"/>
  <c r="F151" i="48"/>
  <c r="H151" i="48"/>
  <c r="H149" i="50"/>
  <c r="F149" i="50"/>
  <c r="H148" i="48"/>
  <c r="F148" i="48"/>
  <c r="H170" i="50"/>
  <c r="F170" i="50"/>
  <c r="F169" i="48"/>
  <c r="H169" i="48"/>
  <c r="F167" i="50"/>
  <c r="H167" i="50"/>
  <c r="H166" i="48"/>
  <c r="F166" i="48"/>
  <c r="H164" i="50"/>
  <c r="F164" i="50"/>
  <c r="H163" i="48"/>
  <c r="F163" i="48"/>
  <c r="F161" i="50"/>
  <c r="H161" i="50"/>
  <c r="H160" i="48"/>
  <c r="F160" i="48"/>
  <c r="H131" i="50"/>
  <c r="F120" i="50"/>
  <c r="H120" i="50"/>
  <c r="F119" i="48"/>
  <c r="H119" i="48"/>
  <c r="H117" i="50"/>
  <c r="F117" i="50"/>
  <c r="H116" i="48"/>
  <c r="F116" i="48"/>
  <c r="F114" i="50"/>
  <c r="H114" i="50"/>
  <c r="F113" i="48"/>
  <c r="H113" i="48"/>
  <c r="F111" i="50"/>
  <c r="H111" i="50"/>
  <c r="F110" i="48"/>
  <c r="H110" i="48"/>
  <c r="F108" i="50"/>
  <c r="H108" i="50"/>
  <c r="F106" i="48"/>
  <c r="H106" i="48"/>
  <c r="F103" i="50"/>
  <c r="H103" i="50"/>
  <c r="H102" i="48"/>
  <c r="F102" i="48"/>
  <c r="H100" i="50"/>
  <c r="F100" i="50"/>
  <c r="H99" i="48"/>
  <c r="F99" i="48"/>
  <c r="F97" i="50"/>
  <c r="H97" i="50"/>
  <c r="H96" i="48"/>
  <c r="F96" i="48"/>
  <c r="F94" i="50"/>
  <c r="H94" i="50"/>
  <c r="H93" i="48"/>
  <c r="F93" i="48"/>
  <c r="F91" i="50"/>
  <c r="H91" i="50"/>
  <c r="H90" i="48"/>
  <c r="F90" i="48"/>
  <c r="F88" i="50"/>
  <c r="H88" i="50"/>
  <c r="F87" i="48"/>
  <c r="H87" i="48"/>
  <c r="H85" i="50"/>
  <c r="F85" i="50"/>
  <c r="H84" i="48"/>
  <c r="F84" i="48"/>
  <c r="H82" i="50"/>
  <c r="F82" i="50"/>
  <c r="F81" i="48"/>
  <c r="H81" i="48"/>
  <c r="F79" i="50"/>
  <c r="H79" i="50"/>
  <c r="H78" i="48"/>
  <c r="F78" i="48"/>
  <c r="H76" i="50"/>
  <c r="F76" i="50"/>
  <c r="H75" i="48"/>
  <c r="F75" i="48"/>
  <c r="F73" i="50"/>
  <c r="H73" i="50"/>
  <c r="F72" i="48"/>
  <c r="H72" i="48"/>
  <c r="H69" i="50"/>
  <c r="F69" i="50"/>
  <c r="F68" i="48"/>
  <c r="H68" i="48"/>
  <c r="H66" i="50"/>
  <c r="F66" i="50"/>
  <c r="H65" i="48"/>
  <c r="F65" i="48"/>
  <c r="H63" i="50"/>
  <c r="F63" i="50"/>
  <c r="F62" i="48"/>
  <c r="H62" i="48"/>
  <c r="H60" i="50"/>
  <c r="F60" i="50"/>
  <c r="H59" i="48"/>
  <c r="F59" i="48"/>
  <c r="H57" i="50"/>
  <c r="F57" i="50"/>
  <c r="F55" i="48"/>
  <c r="H55" i="48"/>
  <c r="F54" i="50"/>
  <c r="H54" i="50"/>
  <c r="H53" i="48"/>
  <c r="F53" i="48"/>
  <c r="H51" i="50"/>
  <c r="F51" i="50"/>
  <c r="H50" i="48"/>
  <c r="F50" i="48"/>
  <c r="F48" i="50"/>
  <c r="H48" i="50"/>
  <c r="F47" i="48"/>
  <c r="H47" i="48"/>
  <c r="H45" i="50"/>
  <c r="F45" i="50"/>
  <c r="H44" i="48"/>
  <c r="F44" i="48"/>
  <c r="H42" i="50"/>
  <c r="F42" i="50"/>
  <c r="H41" i="48"/>
  <c r="F41" i="48"/>
  <c r="H39" i="50"/>
  <c r="F39" i="50"/>
  <c r="F38" i="48"/>
  <c r="H38" i="48"/>
  <c r="F36" i="50"/>
  <c r="H36" i="50"/>
  <c r="H35" i="48"/>
  <c r="F35" i="48"/>
  <c r="H33" i="50"/>
  <c r="F33" i="50"/>
  <c r="F32" i="48"/>
  <c r="H32" i="48"/>
  <c r="H29" i="50"/>
  <c r="F29" i="50"/>
  <c r="H28" i="48"/>
  <c r="F28" i="48"/>
  <c r="H26" i="50"/>
  <c r="F26" i="50"/>
  <c r="F25" i="48"/>
  <c r="H25" i="48"/>
  <c r="F23" i="50"/>
  <c r="H23" i="50"/>
  <c r="H22" i="48"/>
  <c r="F22" i="48"/>
  <c r="H20" i="50"/>
  <c r="F20" i="50"/>
  <c r="F19" i="48"/>
  <c r="H19" i="48"/>
  <c r="F17" i="50"/>
  <c r="H17" i="50"/>
  <c r="H15" i="48"/>
  <c r="F15" i="48"/>
  <c r="H16" i="50"/>
  <c r="F16" i="50"/>
  <c r="H107" i="48"/>
  <c r="F107" i="48"/>
  <c r="H185" i="47"/>
  <c r="F185" i="47"/>
  <c r="H180" i="49"/>
  <c r="F180" i="49"/>
  <c r="H156" i="49"/>
  <c r="F156" i="49"/>
  <c r="H153" i="49"/>
  <c r="F153" i="49"/>
  <c r="H149" i="47"/>
  <c r="F149" i="47"/>
  <c r="F167" i="47"/>
  <c r="H167" i="47"/>
  <c r="H77" i="49"/>
  <c r="F77" i="49"/>
  <c r="F186" i="47"/>
  <c r="H186" i="47"/>
  <c r="F183" i="47"/>
  <c r="H183" i="47"/>
  <c r="F180" i="47"/>
  <c r="H180" i="47"/>
  <c r="H157" i="49"/>
  <c r="F157" i="49"/>
  <c r="H153" i="47"/>
  <c r="F153" i="47"/>
  <c r="H148" i="49"/>
  <c r="F148" i="49"/>
  <c r="F165" i="47"/>
  <c r="H165" i="47"/>
  <c r="F162" i="47"/>
  <c r="H162" i="47"/>
  <c r="H70" i="47"/>
  <c r="F70" i="47"/>
  <c r="F116" i="49"/>
  <c r="H116" i="49"/>
  <c r="F112" i="47"/>
  <c r="H112" i="47"/>
  <c r="H109" i="47"/>
  <c r="F109" i="47"/>
  <c r="F102" i="49"/>
  <c r="H102" i="49"/>
  <c r="F99" i="49"/>
  <c r="H99" i="49"/>
  <c r="F96" i="49"/>
  <c r="H96" i="49"/>
  <c r="F93" i="49"/>
  <c r="H93" i="49"/>
  <c r="F90" i="49"/>
  <c r="H90" i="49"/>
  <c r="F87" i="49"/>
  <c r="H87" i="49"/>
  <c r="F84" i="49"/>
  <c r="H84" i="49"/>
  <c r="F81" i="49"/>
  <c r="H81" i="49"/>
  <c r="H77" i="47"/>
  <c r="F77" i="47"/>
  <c r="F74" i="47"/>
  <c r="H74" i="47"/>
  <c r="H71" i="47"/>
  <c r="F71" i="47"/>
  <c r="F67" i="47"/>
  <c r="H67" i="47"/>
  <c r="F62" i="49"/>
  <c r="H62" i="49"/>
  <c r="H178" i="47"/>
  <c r="F178" i="47"/>
  <c r="F157" i="47"/>
  <c r="H157" i="47"/>
  <c r="F154" i="47"/>
  <c r="H154" i="47"/>
  <c r="F151" i="47"/>
  <c r="H151" i="47"/>
  <c r="F148" i="47"/>
  <c r="H148" i="47"/>
  <c r="H170" i="49"/>
  <c r="F170" i="49"/>
  <c r="F169" i="47"/>
  <c r="H169" i="47"/>
  <c r="H167" i="49"/>
  <c r="F167" i="49"/>
  <c r="H166" i="47"/>
  <c r="F166" i="47"/>
  <c r="H164" i="49"/>
  <c r="F164" i="49"/>
  <c r="F163" i="47"/>
  <c r="H163" i="47"/>
  <c r="H161" i="49"/>
  <c r="F161" i="49"/>
  <c r="F160" i="47"/>
  <c r="H160" i="47"/>
  <c r="H120" i="49"/>
  <c r="F120" i="49"/>
  <c r="F119" i="47"/>
  <c r="H119" i="47"/>
  <c r="H117" i="49"/>
  <c r="F117" i="49"/>
  <c r="H116" i="47"/>
  <c r="F116" i="47"/>
  <c r="H114" i="49"/>
  <c r="F114" i="49"/>
  <c r="F113" i="47"/>
  <c r="H113" i="47"/>
  <c r="H111" i="49"/>
  <c r="F111" i="49"/>
  <c r="F110" i="47"/>
  <c r="H110" i="47"/>
  <c r="H108" i="49"/>
  <c r="F108" i="49"/>
  <c r="F106" i="47"/>
  <c r="H106" i="47"/>
  <c r="H103" i="49"/>
  <c r="F103" i="49"/>
  <c r="F102" i="47"/>
  <c r="H102" i="47"/>
  <c r="H100" i="49"/>
  <c r="F100" i="49"/>
  <c r="F99" i="47"/>
  <c r="H99" i="47"/>
  <c r="H97" i="49"/>
  <c r="F97" i="49"/>
  <c r="H96" i="47"/>
  <c r="F96" i="47"/>
  <c r="H94" i="49"/>
  <c r="F94" i="49"/>
  <c r="F93" i="47"/>
  <c r="H93" i="47"/>
  <c r="H91" i="49"/>
  <c r="F91" i="49"/>
  <c r="H90" i="47"/>
  <c r="F90" i="47"/>
  <c r="H88" i="49"/>
  <c r="F88" i="49"/>
  <c r="F87" i="47"/>
  <c r="H87" i="47"/>
  <c r="H85" i="49"/>
  <c r="F85" i="49"/>
  <c r="F84" i="47"/>
  <c r="H84" i="47"/>
  <c r="H82" i="49"/>
  <c r="F82" i="49"/>
  <c r="F81" i="47"/>
  <c r="H81" i="47"/>
  <c r="H79" i="49"/>
  <c r="F79" i="49"/>
  <c r="F78" i="47"/>
  <c r="H78" i="47"/>
  <c r="H76" i="49"/>
  <c r="F76" i="49"/>
  <c r="H75" i="47"/>
  <c r="F75" i="47"/>
  <c r="H73" i="49"/>
  <c r="F73" i="49"/>
  <c r="H72" i="47"/>
  <c r="F72" i="47"/>
  <c r="H69" i="49"/>
  <c r="F69" i="49"/>
  <c r="H68" i="47"/>
  <c r="F68" i="47"/>
  <c r="H66" i="49"/>
  <c r="F66" i="49"/>
  <c r="F65" i="47"/>
  <c r="H65" i="47"/>
  <c r="H63" i="49"/>
  <c r="F63" i="49"/>
  <c r="F62" i="47"/>
  <c r="H62" i="47"/>
  <c r="H60" i="49"/>
  <c r="F60" i="49"/>
  <c r="H59" i="47"/>
  <c r="F59" i="47"/>
  <c r="H57" i="49"/>
  <c r="F57" i="49"/>
  <c r="F55" i="47"/>
  <c r="H55" i="47"/>
  <c r="H54" i="49"/>
  <c r="F54" i="49"/>
  <c r="F53" i="47"/>
  <c r="H53" i="47"/>
  <c r="H51" i="49"/>
  <c r="F51" i="49"/>
  <c r="F50" i="47"/>
  <c r="H50" i="47"/>
  <c r="H48" i="49"/>
  <c r="F48" i="49"/>
  <c r="F47" i="47"/>
  <c r="H47" i="47"/>
  <c r="H45" i="49"/>
  <c r="F45" i="49"/>
  <c r="F44" i="47"/>
  <c r="H44" i="47"/>
  <c r="H42" i="49"/>
  <c r="F42" i="49"/>
  <c r="F41" i="47"/>
  <c r="H41" i="47"/>
  <c r="H39" i="49"/>
  <c r="F39" i="49"/>
  <c r="F38" i="47"/>
  <c r="H38" i="47"/>
  <c r="H36" i="49"/>
  <c r="F36" i="49"/>
  <c r="H35" i="47"/>
  <c r="F35" i="47"/>
  <c r="H33" i="49"/>
  <c r="F33" i="49"/>
  <c r="F32" i="47"/>
  <c r="H32" i="47"/>
  <c r="H29" i="49"/>
  <c r="F29" i="49"/>
  <c r="F28" i="47"/>
  <c r="H28" i="47"/>
  <c r="H26" i="49"/>
  <c r="F26" i="49"/>
  <c r="F25" i="47"/>
  <c r="H25" i="47"/>
  <c r="H23" i="49"/>
  <c r="F23" i="49"/>
  <c r="H22" i="47"/>
  <c r="F22" i="47"/>
  <c r="H20" i="49"/>
  <c r="F20" i="49"/>
  <c r="H17" i="49"/>
  <c r="F17" i="49"/>
  <c r="H15" i="47"/>
  <c r="F15" i="47"/>
  <c r="H16" i="49"/>
  <c r="F16" i="49"/>
  <c r="H105" i="50"/>
  <c r="F105" i="50"/>
  <c r="H183" i="49"/>
  <c r="F183" i="49"/>
  <c r="F179" i="47"/>
  <c r="H179" i="47"/>
  <c r="F158" i="47"/>
  <c r="H158" i="47"/>
  <c r="H152" i="47"/>
  <c r="F152" i="47"/>
  <c r="H147" i="49"/>
  <c r="F147" i="49"/>
  <c r="F170" i="47"/>
  <c r="H170" i="47"/>
  <c r="H165" i="49"/>
  <c r="F165" i="49"/>
  <c r="F162" i="49"/>
  <c r="H162" i="49"/>
  <c r="H159" i="49"/>
  <c r="F159" i="49"/>
  <c r="H70" i="49"/>
  <c r="F70" i="49"/>
  <c r="F120" i="47"/>
  <c r="H120" i="47"/>
  <c r="F118" i="49"/>
  <c r="H118" i="49"/>
  <c r="F117" i="47"/>
  <c r="H117" i="47"/>
  <c r="H115" i="49"/>
  <c r="F115" i="49"/>
  <c r="F114" i="47"/>
  <c r="H114" i="47"/>
  <c r="F112" i="49"/>
  <c r="H112" i="49"/>
  <c r="F111" i="47"/>
  <c r="H111" i="47"/>
  <c r="H109" i="49"/>
  <c r="F109" i="49"/>
  <c r="F108" i="47"/>
  <c r="H108" i="47"/>
  <c r="F104" i="49"/>
  <c r="H104" i="49"/>
  <c r="H103" i="47"/>
  <c r="F103" i="47"/>
  <c r="H101" i="49"/>
  <c r="F101" i="49"/>
  <c r="F100" i="47"/>
  <c r="H100" i="47"/>
  <c r="F98" i="49"/>
  <c r="H98" i="49"/>
  <c r="H97" i="47"/>
  <c r="F97" i="47"/>
  <c r="H95" i="49"/>
  <c r="F95" i="49"/>
  <c r="F94" i="47"/>
  <c r="H94" i="47"/>
  <c r="F92" i="49"/>
  <c r="H92" i="49"/>
  <c r="H91" i="47"/>
  <c r="F91" i="47"/>
  <c r="H89" i="49"/>
  <c r="F89" i="49"/>
  <c r="F88" i="47"/>
  <c r="H88" i="47"/>
  <c r="F86" i="49"/>
  <c r="H86" i="49"/>
  <c r="F85" i="47"/>
  <c r="H85" i="47"/>
  <c r="H83" i="49"/>
  <c r="F83" i="49"/>
  <c r="H82" i="47"/>
  <c r="F82" i="47"/>
  <c r="F80" i="49"/>
  <c r="H80" i="49"/>
  <c r="H79" i="47"/>
  <c r="F79" i="47"/>
  <c r="F74" i="49"/>
  <c r="H74" i="49"/>
  <c r="H71" i="49"/>
  <c r="F71" i="49"/>
  <c r="F67" i="49"/>
  <c r="H67" i="49"/>
  <c r="H187" i="49"/>
  <c r="F187" i="49"/>
  <c r="H184" i="49"/>
  <c r="F184" i="49"/>
  <c r="F181" i="49"/>
  <c r="H181" i="49"/>
  <c r="H177" i="47"/>
  <c r="F177" i="47"/>
  <c r="F258" i="47"/>
  <c r="H258" i="47"/>
  <c r="F154" i="49"/>
  <c r="H154" i="49"/>
  <c r="H150" i="47"/>
  <c r="F150" i="47"/>
  <c r="H169" i="49"/>
  <c r="F169" i="49"/>
  <c r="F166" i="49"/>
  <c r="H166" i="49"/>
  <c r="F163" i="49"/>
  <c r="H163" i="49"/>
  <c r="H159" i="47"/>
  <c r="F159" i="47"/>
  <c r="F119" i="49"/>
  <c r="H119" i="49"/>
  <c r="H115" i="47"/>
  <c r="F115" i="47"/>
  <c r="F110" i="49"/>
  <c r="H110" i="49"/>
  <c r="F104" i="47"/>
  <c r="H104" i="47"/>
  <c r="F101" i="47"/>
  <c r="H101" i="47"/>
  <c r="F98" i="47"/>
  <c r="H98" i="47"/>
  <c r="F95" i="47"/>
  <c r="H95" i="47"/>
  <c r="F92" i="47"/>
  <c r="H92" i="47"/>
  <c r="H89" i="47"/>
  <c r="F89" i="47"/>
  <c r="H86" i="47"/>
  <c r="F86" i="47"/>
  <c r="H83" i="47"/>
  <c r="F83" i="47"/>
  <c r="H80" i="47"/>
  <c r="F80" i="47"/>
  <c r="F75" i="49"/>
  <c r="H75" i="49"/>
  <c r="F72" i="49"/>
  <c r="H72" i="49"/>
  <c r="F68" i="49"/>
  <c r="H68" i="49"/>
  <c r="F65" i="49"/>
  <c r="H65" i="49"/>
  <c r="F64" i="47"/>
  <c r="H64" i="47"/>
  <c r="F61" i="47"/>
  <c r="H61" i="47"/>
  <c r="F59" i="49"/>
  <c r="H59" i="49"/>
  <c r="F58" i="47"/>
  <c r="H58" i="47"/>
  <c r="F55" i="49"/>
  <c r="H55" i="49"/>
  <c r="F56" i="47"/>
  <c r="H56" i="47"/>
  <c r="F53" i="49"/>
  <c r="H53" i="49"/>
  <c r="H52" i="47"/>
  <c r="F52" i="47"/>
  <c r="F50" i="49"/>
  <c r="H50" i="49"/>
  <c r="H49" i="47"/>
  <c r="F49" i="47"/>
  <c r="F47" i="49"/>
  <c r="H47" i="49"/>
  <c r="H46" i="47"/>
  <c r="F46" i="47"/>
  <c r="F44" i="49"/>
  <c r="H44" i="49"/>
  <c r="F43" i="47"/>
  <c r="H43" i="47"/>
  <c r="F41" i="49"/>
  <c r="H41" i="49"/>
  <c r="F187" i="48"/>
  <c r="H187" i="48"/>
  <c r="F185" i="50"/>
  <c r="H185" i="50"/>
  <c r="H184" i="48"/>
  <c r="F184" i="48"/>
  <c r="F182" i="50"/>
  <c r="H182" i="50"/>
  <c r="H181" i="48"/>
  <c r="F181" i="48"/>
  <c r="F179" i="50"/>
  <c r="H179" i="50"/>
  <c r="H158" i="50"/>
  <c r="F158" i="50"/>
  <c r="F105" i="48"/>
  <c r="H105" i="48"/>
  <c r="F187" i="47"/>
  <c r="H187" i="47"/>
  <c r="H185" i="49"/>
  <c r="F185" i="49"/>
  <c r="F184" i="47"/>
  <c r="H184" i="47"/>
  <c r="H182" i="49"/>
  <c r="F182" i="49"/>
  <c r="F181" i="47"/>
  <c r="H181" i="47"/>
  <c r="H179" i="49"/>
  <c r="F179" i="49"/>
  <c r="H158" i="49"/>
  <c r="F158" i="49"/>
  <c r="H155" i="49"/>
  <c r="F155" i="49"/>
  <c r="H152" i="49"/>
  <c r="F152" i="49"/>
  <c r="H149" i="49"/>
  <c r="F149" i="49"/>
  <c r="F105" i="49"/>
  <c r="H105" i="49"/>
  <c r="H186" i="50"/>
  <c r="F186" i="50"/>
  <c r="H185" i="48"/>
  <c r="F185" i="48"/>
  <c r="F183" i="50"/>
  <c r="H183" i="50"/>
  <c r="F182" i="48"/>
  <c r="H182" i="48"/>
  <c r="F180" i="50"/>
  <c r="H180" i="50"/>
  <c r="F179" i="48"/>
  <c r="H179" i="48"/>
  <c r="F177" i="50"/>
  <c r="H177" i="50"/>
  <c r="F258" i="50"/>
  <c r="H258" i="50"/>
  <c r="F158" i="48"/>
  <c r="H158" i="48"/>
  <c r="H156" i="50"/>
  <c r="F156" i="50"/>
  <c r="F155" i="48"/>
  <c r="H155" i="48"/>
  <c r="H153" i="50"/>
  <c r="F153" i="50"/>
  <c r="F152" i="48"/>
  <c r="H152" i="48"/>
  <c r="F150" i="50"/>
  <c r="H150" i="50"/>
  <c r="F149" i="48"/>
  <c r="H149" i="48"/>
  <c r="F146" i="48"/>
  <c r="H146" i="48"/>
  <c r="F170" i="48"/>
  <c r="H170" i="48"/>
  <c r="H168" i="50"/>
  <c r="F168" i="50"/>
  <c r="F167" i="48"/>
  <c r="H167" i="48"/>
  <c r="H165" i="50"/>
  <c r="F165" i="50"/>
  <c r="F164" i="48"/>
  <c r="H164" i="48"/>
  <c r="H162" i="50"/>
  <c r="F162" i="50"/>
  <c r="F161" i="48"/>
  <c r="H161" i="48"/>
  <c r="F159" i="50"/>
  <c r="H159" i="50"/>
  <c r="F128" i="48"/>
  <c r="H128" i="48"/>
  <c r="H123" i="50"/>
  <c r="F123" i="50"/>
  <c r="H70" i="50"/>
  <c r="F70" i="50"/>
  <c r="H120" i="48"/>
  <c r="F120" i="48"/>
  <c r="H118" i="50"/>
  <c r="F118" i="50"/>
  <c r="H117" i="48"/>
  <c r="F117" i="48"/>
  <c r="H115" i="50"/>
  <c r="F115" i="50"/>
  <c r="F114" i="48"/>
  <c r="H114" i="48"/>
  <c r="H112" i="50"/>
  <c r="F112" i="50"/>
  <c r="F111" i="48"/>
  <c r="H111" i="48"/>
  <c r="H109" i="50"/>
  <c r="F109" i="50"/>
  <c r="H108" i="48"/>
  <c r="F108" i="48"/>
  <c r="H104" i="50"/>
  <c r="F104" i="50"/>
  <c r="H103" i="48"/>
  <c r="F103" i="48"/>
  <c r="F101" i="50"/>
  <c r="H101" i="50"/>
  <c r="H100" i="48"/>
  <c r="F100" i="48"/>
  <c r="H98" i="50"/>
  <c r="F98" i="50"/>
  <c r="H97" i="48"/>
  <c r="F97" i="48"/>
  <c r="F95" i="50"/>
  <c r="H95" i="50"/>
  <c r="H94" i="48"/>
  <c r="F94" i="48"/>
  <c r="H92" i="50"/>
  <c r="F92" i="50"/>
  <c r="H91" i="48"/>
  <c r="F91" i="48"/>
  <c r="F89" i="50"/>
  <c r="H89" i="50"/>
  <c r="H88" i="48"/>
  <c r="F88" i="48"/>
  <c r="H86" i="50"/>
  <c r="F86" i="50"/>
  <c r="F85" i="48"/>
  <c r="H85" i="48"/>
  <c r="H83" i="50"/>
  <c r="F83" i="50"/>
  <c r="F82" i="48"/>
  <c r="H82" i="48"/>
  <c r="H80" i="50"/>
  <c r="F80" i="50"/>
  <c r="H79" i="48"/>
  <c r="F79" i="48"/>
  <c r="H77" i="50"/>
  <c r="F77" i="50"/>
  <c r="F76" i="48"/>
  <c r="H76" i="48"/>
  <c r="H74" i="50"/>
  <c r="F74" i="50"/>
  <c r="H73" i="48"/>
  <c r="F73" i="48"/>
  <c r="H71" i="50"/>
  <c r="F71" i="50"/>
  <c r="H69" i="48"/>
  <c r="F69" i="48"/>
  <c r="H67" i="50"/>
  <c r="F67" i="50"/>
  <c r="H66" i="48"/>
  <c r="F66" i="48"/>
  <c r="H64" i="50"/>
  <c r="F64" i="50"/>
  <c r="H63" i="48"/>
  <c r="F63" i="48"/>
  <c r="H61" i="50"/>
  <c r="F61" i="50"/>
  <c r="H60" i="48"/>
  <c r="F60" i="48"/>
  <c r="F58" i="50"/>
  <c r="H58" i="50"/>
  <c r="H57" i="48"/>
  <c r="F57" i="48"/>
  <c r="H56" i="50"/>
  <c r="F56" i="50"/>
  <c r="H54" i="48"/>
  <c r="F54" i="48"/>
  <c r="F52" i="50"/>
  <c r="H52" i="50"/>
  <c r="F51" i="48"/>
  <c r="H51" i="48"/>
  <c r="H49" i="50"/>
  <c r="F49" i="50"/>
  <c r="H48" i="48"/>
  <c r="F48" i="48"/>
  <c r="F46" i="50"/>
  <c r="H46" i="50"/>
  <c r="H45" i="48"/>
  <c r="F45" i="48"/>
  <c r="H43" i="50"/>
  <c r="F43" i="50"/>
  <c r="H42" i="48"/>
  <c r="F42" i="48"/>
  <c r="H40" i="50"/>
  <c r="F40" i="50"/>
  <c r="H39" i="48"/>
  <c r="F39" i="48"/>
  <c r="H37" i="50"/>
  <c r="F37" i="50"/>
  <c r="H36" i="48"/>
  <c r="F36" i="48"/>
  <c r="F34" i="50"/>
  <c r="H34" i="50"/>
  <c r="H33" i="48"/>
  <c r="F33" i="48"/>
  <c r="H30" i="50"/>
  <c r="F30" i="50"/>
  <c r="H29" i="48"/>
  <c r="F29" i="48"/>
  <c r="H27" i="50"/>
  <c r="F27" i="50"/>
  <c r="H26" i="48"/>
  <c r="F26" i="48"/>
  <c r="H24" i="50"/>
  <c r="F24" i="50"/>
  <c r="H23" i="48"/>
  <c r="F23" i="48"/>
  <c r="F21" i="50"/>
  <c r="H21" i="50"/>
  <c r="H20" i="48"/>
  <c r="F20" i="48"/>
  <c r="H18" i="50"/>
  <c r="F18" i="50"/>
  <c r="H17" i="48"/>
  <c r="F17" i="48"/>
  <c r="F31" i="50"/>
  <c r="H31" i="50"/>
  <c r="H16" i="48"/>
  <c r="F16" i="48"/>
  <c r="F76" i="47"/>
  <c r="H76" i="47"/>
  <c r="H73" i="47"/>
  <c r="F73" i="47"/>
  <c r="F69" i="47"/>
  <c r="H69" i="47"/>
  <c r="H66" i="47"/>
  <c r="F66" i="47"/>
  <c r="H64" i="49"/>
  <c r="F64" i="49"/>
  <c r="F63" i="47"/>
  <c r="H63" i="47"/>
  <c r="F61" i="49"/>
  <c r="H61" i="49"/>
  <c r="F60" i="47"/>
  <c r="H60" i="47"/>
  <c r="H58" i="49"/>
  <c r="F58" i="49"/>
  <c r="F57" i="47"/>
  <c r="H57" i="47"/>
  <c r="F56" i="49"/>
  <c r="H56" i="49"/>
  <c r="H54" i="47"/>
  <c r="F54" i="47"/>
  <c r="H52" i="49"/>
  <c r="F52" i="49"/>
  <c r="F51" i="47"/>
  <c r="H51" i="47"/>
  <c r="F49" i="49"/>
  <c r="H49" i="49"/>
  <c r="H48" i="47"/>
  <c r="F48" i="47"/>
  <c r="H46" i="49"/>
  <c r="F46" i="49"/>
  <c r="F45" i="47"/>
  <c r="H45" i="47"/>
  <c r="F43" i="49"/>
  <c r="H43" i="49"/>
  <c r="H42" i="47"/>
  <c r="F42" i="47"/>
  <c r="H40" i="49"/>
  <c r="F40" i="49"/>
  <c r="F39" i="47"/>
  <c r="H39" i="47"/>
  <c r="F37" i="49"/>
  <c r="H37" i="49"/>
  <c r="H36" i="47"/>
  <c r="F36" i="47"/>
  <c r="H34" i="49"/>
  <c r="F34" i="49"/>
  <c r="F33" i="47"/>
  <c r="H33" i="47"/>
  <c r="F30" i="49"/>
  <c r="H30" i="49"/>
  <c r="F29" i="47"/>
  <c r="H29" i="47"/>
  <c r="H27" i="49"/>
  <c r="F27" i="49"/>
  <c r="H26" i="47"/>
  <c r="F26" i="47"/>
  <c r="F24" i="49"/>
  <c r="H24" i="49"/>
  <c r="H23" i="47"/>
  <c r="F23" i="47"/>
  <c r="H21" i="49"/>
  <c r="F21" i="49"/>
  <c r="F18" i="49"/>
  <c r="H18" i="49"/>
  <c r="H31" i="49"/>
  <c r="F31" i="49"/>
  <c r="H187" i="50"/>
  <c r="F187" i="50"/>
  <c r="F186" i="48"/>
  <c r="H186" i="48"/>
  <c r="F184" i="50"/>
  <c r="H184" i="50"/>
  <c r="H183" i="48"/>
  <c r="F183" i="48"/>
  <c r="F181" i="50"/>
  <c r="H181" i="50"/>
  <c r="F180" i="48"/>
  <c r="H180" i="48"/>
  <c r="H178" i="50"/>
  <c r="F178" i="50"/>
  <c r="H177" i="48"/>
  <c r="F177" i="48"/>
  <c r="F258" i="48"/>
  <c r="H258" i="48"/>
  <c r="F157" i="50"/>
  <c r="H157" i="50"/>
  <c r="F156" i="48"/>
  <c r="H156" i="48"/>
  <c r="F154" i="50"/>
  <c r="H154" i="50"/>
  <c r="H153" i="48"/>
  <c r="F153" i="48"/>
  <c r="H151" i="50"/>
  <c r="F151" i="50"/>
  <c r="F150" i="48"/>
  <c r="H150" i="48"/>
  <c r="F148" i="50"/>
  <c r="H148" i="50"/>
  <c r="H169" i="50"/>
  <c r="F169" i="50"/>
  <c r="H168" i="48"/>
  <c r="F168" i="48"/>
  <c r="H166" i="50"/>
  <c r="F166" i="50"/>
  <c r="H165" i="48"/>
  <c r="F165" i="48"/>
  <c r="H163" i="50"/>
  <c r="F163" i="50"/>
  <c r="H162" i="48"/>
  <c r="F162" i="48"/>
  <c r="H160" i="50"/>
  <c r="F160" i="50"/>
  <c r="H159" i="48"/>
  <c r="F159" i="48"/>
  <c r="H123" i="48"/>
  <c r="F123" i="48"/>
  <c r="H70" i="48"/>
  <c r="F70" i="48"/>
  <c r="H119" i="50"/>
  <c r="F119" i="50"/>
  <c r="F118" i="48"/>
  <c r="H118" i="48"/>
  <c r="F116" i="50"/>
  <c r="H116" i="50"/>
  <c r="F115" i="48"/>
  <c r="H115" i="48"/>
  <c r="H113" i="50"/>
  <c r="F113" i="50"/>
  <c r="F112" i="48"/>
  <c r="H112" i="48"/>
  <c r="H110" i="50"/>
  <c r="F110" i="50"/>
  <c r="F109" i="48"/>
  <c r="H109" i="48"/>
  <c r="F106" i="50"/>
  <c r="H106" i="50"/>
  <c r="F104" i="48"/>
  <c r="H104" i="48"/>
  <c r="F102" i="50"/>
  <c r="H102" i="50"/>
  <c r="F101" i="48"/>
  <c r="H101" i="48"/>
  <c r="F99" i="50"/>
  <c r="H99" i="50"/>
  <c r="F98" i="48"/>
  <c r="H98" i="48"/>
  <c r="F96" i="50"/>
  <c r="H96" i="50"/>
  <c r="F95" i="48"/>
  <c r="H95" i="48"/>
  <c r="F93" i="50"/>
  <c r="H93" i="50"/>
  <c r="F92" i="48"/>
  <c r="H92" i="48"/>
  <c r="F90" i="50"/>
  <c r="H90" i="50"/>
  <c r="H89" i="48"/>
  <c r="F89" i="48"/>
  <c r="H87" i="50"/>
  <c r="F87" i="50"/>
  <c r="F86" i="48"/>
  <c r="H86" i="48"/>
  <c r="F84" i="50"/>
  <c r="H84" i="50"/>
  <c r="F83" i="48"/>
  <c r="H83" i="48"/>
  <c r="F81" i="50"/>
  <c r="H81" i="50"/>
  <c r="F80" i="48"/>
  <c r="H80" i="48"/>
  <c r="F78" i="50"/>
  <c r="H78" i="50"/>
  <c r="H77" i="48"/>
  <c r="F77" i="48"/>
  <c r="F75" i="50"/>
  <c r="H75" i="50"/>
  <c r="H74" i="48"/>
  <c r="F74" i="48"/>
  <c r="F72" i="50"/>
  <c r="H72" i="50"/>
  <c r="H71" i="48"/>
  <c r="F71" i="48"/>
  <c r="H68" i="50"/>
  <c r="F68" i="50"/>
  <c r="F67" i="48"/>
  <c r="H67" i="48"/>
  <c r="F65" i="50"/>
  <c r="H65" i="50"/>
  <c r="F64" i="48"/>
  <c r="H64" i="48"/>
  <c r="H62" i="50"/>
  <c r="F62" i="50"/>
  <c r="F61" i="48"/>
  <c r="H61" i="48"/>
  <c r="F59" i="50"/>
  <c r="H59" i="50"/>
  <c r="F58" i="48"/>
  <c r="H58" i="48"/>
  <c r="H55" i="50"/>
  <c r="F55" i="50"/>
  <c r="F56" i="48"/>
  <c r="H56" i="48"/>
  <c r="H53" i="50"/>
  <c r="F53" i="50"/>
  <c r="H52" i="48"/>
  <c r="F52" i="48"/>
  <c r="H50" i="50"/>
  <c r="F50" i="50"/>
  <c r="H49" i="48"/>
  <c r="F49" i="48"/>
  <c r="F47" i="50"/>
  <c r="H47" i="50"/>
  <c r="F46" i="48"/>
  <c r="H46" i="48"/>
  <c r="H44" i="50"/>
  <c r="F44" i="50"/>
  <c r="H43" i="48"/>
  <c r="F43" i="48"/>
  <c r="F41" i="50"/>
  <c r="H41" i="50"/>
  <c r="H40" i="48"/>
  <c r="F40" i="48"/>
  <c r="H38" i="50"/>
  <c r="F38" i="50"/>
  <c r="F37" i="48"/>
  <c r="H37" i="48"/>
  <c r="H35" i="50"/>
  <c r="F35" i="50"/>
  <c r="H34" i="48"/>
  <c r="F34" i="48"/>
  <c r="H32" i="50"/>
  <c r="F32" i="50"/>
  <c r="H30" i="48"/>
  <c r="F30" i="48"/>
  <c r="F28" i="50"/>
  <c r="H28" i="50"/>
  <c r="F27" i="48"/>
  <c r="H27" i="48"/>
  <c r="H25" i="50"/>
  <c r="F25" i="50"/>
  <c r="F24" i="48"/>
  <c r="H24" i="48"/>
  <c r="F22" i="50"/>
  <c r="H22" i="50"/>
  <c r="F21" i="48"/>
  <c r="H21" i="48"/>
  <c r="H19" i="50"/>
  <c r="F19" i="50"/>
  <c r="F18" i="48"/>
  <c r="H18" i="48"/>
  <c r="F15" i="50"/>
  <c r="H15" i="50"/>
  <c r="F31" i="48"/>
  <c r="H31" i="48"/>
  <c r="H107" i="50"/>
  <c r="F107" i="50"/>
  <c r="H40" i="47"/>
  <c r="F40" i="47"/>
  <c r="F38" i="49"/>
  <c r="H38" i="49"/>
  <c r="F37" i="47"/>
  <c r="H37" i="47"/>
  <c r="F35" i="49"/>
  <c r="H35" i="49"/>
  <c r="H34" i="47"/>
  <c r="F34" i="47"/>
  <c r="F32" i="49"/>
  <c r="H32" i="49"/>
  <c r="H30" i="47"/>
  <c r="F30" i="47"/>
  <c r="F28" i="49"/>
  <c r="H28" i="49"/>
  <c r="H27" i="47"/>
  <c r="F27" i="47"/>
  <c r="F25" i="49"/>
  <c r="H25" i="49"/>
  <c r="H24" i="47"/>
  <c r="F24" i="47"/>
  <c r="F22" i="49"/>
  <c r="H22" i="49"/>
  <c r="F21" i="47"/>
  <c r="H21" i="47"/>
  <c r="F19" i="49"/>
  <c r="H19" i="49"/>
  <c r="F15" i="49"/>
  <c r="H15" i="49"/>
  <c r="F31" i="47"/>
  <c r="H31" i="47"/>
  <c r="F107" i="49"/>
  <c r="H107" i="49"/>
  <c r="F34" i="14"/>
  <c r="H107" i="47"/>
  <c r="F107" i="47"/>
  <c r="H105" i="47"/>
  <c r="F105" i="47"/>
  <c r="F20" i="14"/>
  <c r="F19" i="14"/>
  <c r="F21" i="14"/>
  <c r="C22" i="14"/>
  <c r="C23" i="14" s="1"/>
  <c r="C24" i="14" s="1"/>
  <c r="D22" i="14"/>
  <c r="D23" i="14" s="1"/>
  <c r="D24" i="14" s="1"/>
  <c r="E22" i="14"/>
  <c r="E23" i="14" s="1"/>
  <c r="E24" i="14" s="1"/>
  <c r="B22" i="14"/>
  <c r="F18" i="14"/>
  <c r="F146" i="47" l="1"/>
  <c r="F130" i="50"/>
  <c r="H121" i="48"/>
  <c r="F146" i="50"/>
  <c r="F131" i="48"/>
  <c r="H147" i="47"/>
  <c r="H129" i="50"/>
  <c r="F129" i="49"/>
  <c r="H121" i="49"/>
  <c r="H125" i="49"/>
  <c r="H131" i="47"/>
  <c r="F127" i="47"/>
  <c r="F130" i="48"/>
  <c r="F126" i="49"/>
  <c r="F147" i="50"/>
  <c r="F127" i="48"/>
  <c r="F125" i="47"/>
  <c r="H125" i="48"/>
  <c r="F146" i="49"/>
  <c r="H124" i="49"/>
  <c r="F126" i="50"/>
  <c r="H122" i="48"/>
  <c r="H124" i="47"/>
  <c r="F130" i="47"/>
  <c r="F147" i="48"/>
  <c r="H131" i="49"/>
  <c r="H130" i="49"/>
  <c r="F124" i="50"/>
  <c r="F125" i="50"/>
  <c r="H128" i="50"/>
  <c r="F128" i="49"/>
  <c r="F124" i="48"/>
  <c r="F128" i="47"/>
  <c r="H127" i="49"/>
  <c r="F121" i="47"/>
  <c r="F127" i="50"/>
  <c r="F123" i="49"/>
  <c r="F129" i="47"/>
  <c r="F129" i="48"/>
  <c r="F123" i="47"/>
  <c r="H122" i="50"/>
  <c r="H126" i="48"/>
  <c r="H122" i="49"/>
  <c r="H126" i="47"/>
  <c r="H122" i="47"/>
  <c r="F121" i="50"/>
  <c r="F187" i="53"/>
  <c r="H187" i="53"/>
  <c r="F22" i="14"/>
  <c r="F23" i="14" s="1"/>
  <c r="F24" i="14" s="1"/>
  <c r="B23" i="14"/>
  <c r="H302" i="48" l="1"/>
  <c r="H305" i="48" s="1"/>
  <c r="H306" i="48" s="1"/>
  <c r="H308" i="48" s="1"/>
  <c r="D303" i="49"/>
  <c r="D303" i="48"/>
  <c r="H302" i="47"/>
  <c r="H305" i="47" s="1"/>
  <c r="H306" i="47" s="1"/>
  <c r="H308" i="47" s="1"/>
  <c r="D304" i="50"/>
  <c r="D303" i="50"/>
  <c r="H302" i="50"/>
  <c r="H305" i="50" s="1"/>
  <c r="H306" i="50" s="1"/>
  <c r="H308" i="50" s="1"/>
  <c r="D304" i="49"/>
  <c r="D303" i="47"/>
  <c r="H302" i="49"/>
  <c r="H305" i="49" s="1"/>
  <c r="H306" i="49" s="1"/>
  <c r="H308" i="49" s="1"/>
  <c r="D304" i="48"/>
  <c r="D304" i="47"/>
  <c r="B24" i="14"/>
  <c r="D305" i="49" l="1"/>
  <c r="D305" i="50"/>
  <c r="C29" i="14"/>
  <c r="D305" i="48"/>
  <c r="B29" i="14"/>
  <c r="D29" i="14"/>
  <c r="D305" i="47"/>
  <c r="E29" i="14"/>
  <c r="G184" i="52"/>
  <c r="G183" i="52"/>
  <c r="G182" i="52"/>
  <c r="G181" i="52"/>
  <c r="G180" i="52"/>
  <c r="G178" i="52"/>
  <c r="G177" i="52"/>
  <c r="G176" i="52"/>
  <c r="G175" i="52"/>
  <c r="G174" i="52"/>
  <c r="G172" i="52"/>
  <c r="G171" i="52"/>
  <c r="G170" i="52"/>
  <c r="G169" i="52"/>
  <c r="G168" i="52"/>
  <c r="G166" i="52"/>
  <c r="G165" i="52"/>
  <c r="G164" i="52"/>
  <c r="G163" i="52"/>
  <c r="G162" i="52"/>
  <c r="G160" i="52"/>
  <c r="G159" i="52"/>
  <c r="G158" i="52"/>
  <c r="G157" i="52"/>
  <c r="G156" i="52"/>
  <c r="G154" i="52"/>
  <c r="G153" i="52"/>
  <c r="G152" i="52"/>
  <c r="G151" i="52"/>
  <c r="G150" i="52"/>
  <c r="G148" i="52"/>
  <c r="G147" i="52"/>
  <c r="G146" i="52"/>
  <c r="G145" i="52"/>
  <c r="G144" i="52"/>
  <c r="G142" i="52"/>
  <c r="G141" i="52"/>
  <c r="G140" i="52"/>
  <c r="G139" i="52"/>
  <c r="G138" i="52"/>
  <c r="G136" i="52"/>
  <c r="G135" i="52"/>
  <c r="G134" i="52"/>
  <c r="G133" i="52"/>
  <c r="G132" i="52"/>
  <c r="G130" i="52"/>
  <c r="G129" i="52"/>
  <c r="G128" i="52"/>
  <c r="G127" i="52"/>
  <c r="G126" i="52"/>
  <c r="G124" i="52"/>
  <c r="G123" i="52"/>
  <c r="G122" i="52"/>
  <c r="G121" i="52"/>
  <c r="G120" i="52"/>
  <c r="G118" i="52"/>
  <c r="G117" i="52"/>
  <c r="G116" i="52"/>
  <c r="G115" i="52"/>
  <c r="G114" i="52"/>
  <c r="G112" i="52"/>
  <c r="G111" i="52"/>
  <c r="G110" i="52"/>
  <c r="G109" i="52"/>
  <c r="G108" i="52"/>
  <c r="G106" i="52"/>
  <c r="G105" i="52"/>
  <c r="G104" i="52"/>
  <c r="G103" i="52"/>
  <c r="G102" i="52"/>
  <c r="G100" i="52"/>
  <c r="G99" i="52"/>
  <c r="G98" i="52"/>
  <c r="G97" i="52"/>
  <c r="G96" i="52"/>
  <c r="G94" i="52"/>
  <c r="G93" i="52"/>
  <c r="G92" i="52"/>
  <c r="G91" i="52"/>
  <c r="G90" i="52"/>
  <c r="G88" i="52"/>
  <c r="G87" i="52"/>
  <c r="G86" i="52"/>
  <c r="G85" i="52"/>
  <c r="G84" i="52"/>
  <c r="G82" i="52"/>
  <c r="G81" i="52"/>
  <c r="G80" i="52"/>
  <c r="G79" i="52"/>
  <c r="G78" i="52"/>
  <c r="G76" i="52"/>
  <c r="G75" i="52"/>
  <c r="G74" i="52"/>
  <c r="G73" i="52"/>
  <c r="G72" i="52"/>
  <c r="G70" i="52"/>
  <c r="G69" i="52"/>
  <c r="G68" i="52"/>
  <c r="G67" i="52"/>
  <c r="G66" i="52"/>
  <c r="G64" i="52"/>
  <c r="G63" i="52"/>
  <c r="G62" i="52"/>
  <c r="G61" i="52"/>
  <c r="G60" i="52"/>
  <c r="G58" i="52"/>
  <c r="G57" i="52"/>
  <c r="G56" i="52"/>
  <c r="G55" i="52"/>
  <c r="G54" i="52"/>
  <c r="G52" i="52"/>
  <c r="G51" i="52"/>
  <c r="G50" i="52"/>
  <c r="G49" i="52"/>
  <c r="G48" i="52"/>
  <c r="G46" i="52"/>
  <c r="G45" i="52"/>
  <c r="G44" i="52"/>
  <c r="G43" i="52"/>
  <c r="G42" i="52"/>
  <c r="G40" i="52"/>
  <c r="G39" i="52"/>
  <c r="G38" i="52"/>
  <c r="G37" i="52"/>
  <c r="G36" i="52"/>
  <c r="G34" i="52"/>
  <c r="G33" i="52"/>
  <c r="G32" i="52"/>
  <c r="G31" i="52"/>
  <c r="G30" i="52"/>
  <c r="G28" i="52"/>
  <c r="G27" i="52"/>
  <c r="G26" i="52"/>
  <c r="G25" i="52"/>
  <c r="G24" i="52"/>
  <c r="G22" i="52"/>
  <c r="G21" i="52"/>
  <c r="G20" i="52"/>
  <c r="G19" i="52"/>
  <c r="G18" i="52"/>
  <c r="G23" i="52" l="1"/>
  <c r="G29" i="52"/>
  <c r="G35" i="52"/>
  <c r="G41" i="52"/>
  <c r="G47" i="52"/>
  <c r="G53" i="52"/>
  <c r="G59" i="52"/>
  <c r="G65" i="52"/>
  <c r="G71" i="52"/>
  <c r="G77" i="52"/>
  <c r="G83" i="52"/>
  <c r="G89" i="52"/>
  <c r="G95" i="52"/>
  <c r="G101" i="52"/>
  <c r="G107" i="52"/>
  <c r="G113" i="52"/>
  <c r="G119" i="52"/>
  <c r="G125" i="52"/>
  <c r="G131" i="52"/>
  <c r="G137" i="52"/>
  <c r="G143" i="52"/>
  <c r="G149" i="52"/>
  <c r="G155" i="52"/>
  <c r="G161" i="52"/>
  <c r="G167" i="52"/>
  <c r="G173" i="52"/>
  <c r="G179" i="52"/>
  <c r="G185" i="52"/>
  <c r="H124" i="53" l="1"/>
  <c r="H147" i="53"/>
  <c r="F130" i="53"/>
  <c r="F129" i="53"/>
  <c r="H128" i="53"/>
  <c r="F127" i="53"/>
  <c r="F123" i="53"/>
  <c r="F126" i="53"/>
  <c r="H121" i="53"/>
  <c r="H81" i="53"/>
  <c r="F81" i="53"/>
  <c r="H118" i="53"/>
  <c r="F118" i="53"/>
  <c r="F159" i="53"/>
  <c r="H159" i="53"/>
  <c r="F100" i="53"/>
  <c r="H100" i="53"/>
  <c r="F15" i="53"/>
  <c r="H15" i="53"/>
  <c r="F35" i="53"/>
  <c r="H35" i="53"/>
  <c r="F53" i="53"/>
  <c r="H53" i="53"/>
  <c r="F72" i="53"/>
  <c r="H72" i="53"/>
  <c r="F90" i="53"/>
  <c r="H90" i="53"/>
  <c r="F110" i="53"/>
  <c r="H110" i="53"/>
  <c r="F125" i="53"/>
  <c r="H125" i="53"/>
  <c r="F149" i="53"/>
  <c r="H149" i="53"/>
  <c r="F21" i="53"/>
  <c r="H21" i="53"/>
  <c r="H67" i="53"/>
  <c r="F67" i="53"/>
  <c r="H86" i="53"/>
  <c r="F86" i="53"/>
  <c r="H37" i="53"/>
  <c r="F37" i="53"/>
  <c r="H56" i="53"/>
  <c r="F56" i="53"/>
  <c r="H117" i="53"/>
  <c r="F117" i="53"/>
  <c r="H181" i="53"/>
  <c r="F181" i="53"/>
  <c r="H94" i="53"/>
  <c r="F94" i="53"/>
  <c r="M18" i="57"/>
  <c r="F177" i="53"/>
  <c r="H177" i="53"/>
  <c r="H45" i="53"/>
  <c r="F45" i="53"/>
  <c r="F108" i="53"/>
  <c r="H108" i="53"/>
  <c r="F16" i="53"/>
  <c r="H16" i="53"/>
  <c r="H148" i="53"/>
  <c r="F148" i="53"/>
  <c r="H60" i="53"/>
  <c r="F60" i="53"/>
  <c r="F162" i="53"/>
  <c r="H162" i="53"/>
  <c r="F183" i="53"/>
  <c r="H183" i="53"/>
  <c r="H62" i="53"/>
  <c r="F62" i="53"/>
  <c r="H99" i="53"/>
  <c r="F99" i="53"/>
  <c r="H161" i="53"/>
  <c r="F161" i="53"/>
  <c r="F77" i="53"/>
  <c r="H77" i="53"/>
  <c r="F166" i="53"/>
  <c r="H166" i="53"/>
  <c r="H104" i="53"/>
  <c r="F104" i="53"/>
  <c r="H57" i="53"/>
  <c r="F57" i="53"/>
  <c r="F258" i="53"/>
  <c r="H258" i="53"/>
  <c r="M28" i="57"/>
  <c r="M27" i="57"/>
  <c r="H19" i="53"/>
  <c r="F19" i="53"/>
  <c r="H38" i="53"/>
  <c r="F38" i="53"/>
  <c r="H55" i="53"/>
  <c r="F55" i="53"/>
  <c r="H75" i="53"/>
  <c r="F75" i="53"/>
  <c r="H93" i="53"/>
  <c r="F93" i="53"/>
  <c r="H113" i="53"/>
  <c r="F113" i="53"/>
  <c r="M17" i="57"/>
  <c r="H152" i="53"/>
  <c r="F152" i="53"/>
  <c r="H179" i="53"/>
  <c r="F179" i="53"/>
  <c r="H24" i="53"/>
  <c r="F24" i="53"/>
  <c r="F71" i="53"/>
  <c r="H71" i="53"/>
  <c r="F89" i="53"/>
  <c r="H89" i="53"/>
  <c r="F154" i="53"/>
  <c r="H154" i="53"/>
  <c r="F40" i="53"/>
  <c r="H40" i="53"/>
  <c r="F58" i="53"/>
  <c r="H58" i="53"/>
  <c r="F160" i="53"/>
  <c r="H160" i="53"/>
  <c r="F26" i="53"/>
  <c r="H26" i="53"/>
  <c r="H103" i="53"/>
  <c r="F103" i="53"/>
  <c r="F150" i="53"/>
  <c r="H150" i="53"/>
  <c r="H17" i="53"/>
  <c r="F17" i="53"/>
  <c r="H54" i="53"/>
  <c r="F54" i="53"/>
  <c r="F116" i="53"/>
  <c r="H116" i="53"/>
  <c r="H186" i="53"/>
  <c r="F186" i="53"/>
  <c r="F178" i="53"/>
  <c r="H178" i="53"/>
  <c r="F69" i="53"/>
  <c r="H69" i="53"/>
  <c r="M15" i="57"/>
  <c r="H66" i="53"/>
  <c r="F66" i="53"/>
  <c r="H44" i="53"/>
  <c r="F44" i="53"/>
  <c r="M23" i="57"/>
  <c r="H30" i="53"/>
  <c r="F30" i="53"/>
  <c r="F46" i="53"/>
  <c r="H46" i="53"/>
  <c r="H29" i="53"/>
  <c r="F29" i="53"/>
  <c r="F22" i="53"/>
  <c r="H22" i="53"/>
  <c r="F41" i="53"/>
  <c r="H41" i="53"/>
  <c r="F59" i="53"/>
  <c r="H59" i="53"/>
  <c r="F78" i="53"/>
  <c r="H78" i="53"/>
  <c r="F96" i="53"/>
  <c r="H96" i="53"/>
  <c r="F115" i="53"/>
  <c r="H115" i="53"/>
  <c r="H131" i="53"/>
  <c r="F131" i="53"/>
  <c r="M20" i="57"/>
  <c r="H155" i="53"/>
  <c r="F155" i="53"/>
  <c r="H182" i="53"/>
  <c r="F182" i="53"/>
  <c r="F27" i="53"/>
  <c r="H27" i="53"/>
  <c r="H74" i="53"/>
  <c r="F74" i="53"/>
  <c r="F92" i="53"/>
  <c r="H92" i="53"/>
  <c r="H163" i="53"/>
  <c r="F163" i="53"/>
  <c r="H157" i="53"/>
  <c r="F157" i="53"/>
  <c r="H43" i="53"/>
  <c r="F43" i="53"/>
  <c r="F95" i="53"/>
  <c r="H95" i="53"/>
  <c r="M25" i="57"/>
  <c r="H36" i="53"/>
  <c r="F36" i="53"/>
  <c r="H114" i="53"/>
  <c r="F114" i="53"/>
  <c r="F156" i="53"/>
  <c r="H156" i="53"/>
  <c r="H20" i="53"/>
  <c r="F20" i="53"/>
  <c r="F63" i="53"/>
  <c r="H63" i="53"/>
  <c r="H23" i="53"/>
  <c r="F23" i="53"/>
  <c r="H97" i="53"/>
  <c r="F97" i="53"/>
  <c r="M24" i="57"/>
  <c r="H73" i="53"/>
  <c r="F73" i="53"/>
  <c r="H158" i="53"/>
  <c r="F158" i="53"/>
  <c r="H82" i="53"/>
  <c r="F82" i="53"/>
  <c r="F28" i="53"/>
  <c r="H28" i="53"/>
  <c r="F47" i="53"/>
  <c r="H47" i="53"/>
  <c r="F65" i="53"/>
  <c r="H65" i="53"/>
  <c r="F84" i="53"/>
  <c r="H84" i="53"/>
  <c r="F102" i="53"/>
  <c r="H102" i="53"/>
  <c r="H120" i="53"/>
  <c r="F120" i="53"/>
  <c r="F164" i="53"/>
  <c r="H164" i="53"/>
  <c r="M26" i="57"/>
  <c r="F31" i="53"/>
  <c r="H31" i="53"/>
  <c r="H61" i="53"/>
  <c r="F61" i="53"/>
  <c r="H80" i="53"/>
  <c r="F80" i="53"/>
  <c r="F101" i="53"/>
  <c r="H101" i="53"/>
  <c r="F169" i="53"/>
  <c r="H169" i="53"/>
  <c r="F184" i="53"/>
  <c r="H184" i="53"/>
  <c r="H49" i="53"/>
  <c r="F49" i="53"/>
  <c r="F109" i="53"/>
  <c r="H109" i="53"/>
  <c r="H76" i="53"/>
  <c r="F76" i="53"/>
  <c r="H39" i="53"/>
  <c r="F39" i="53"/>
  <c r="F88" i="53"/>
  <c r="H88" i="53"/>
  <c r="M21" i="57"/>
  <c r="M16" i="57"/>
  <c r="H48" i="53"/>
  <c r="F48" i="53"/>
  <c r="H111" i="53"/>
  <c r="F111" i="53"/>
  <c r="F153" i="53"/>
  <c r="H153" i="53"/>
  <c r="H25" i="53"/>
  <c r="F25" i="53"/>
  <c r="H185" i="53"/>
  <c r="F185" i="53"/>
  <c r="F98" i="53"/>
  <c r="H98" i="53"/>
  <c r="H151" i="53"/>
  <c r="F151" i="53"/>
  <c r="F70" i="53"/>
  <c r="H70" i="53"/>
  <c r="H79" i="53"/>
  <c r="F79" i="53"/>
  <c r="F33" i="53"/>
  <c r="H33" i="53"/>
  <c r="F107" i="53"/>
  <c r="H107" i="53"/>
  <c r="F32" i="53"/>
  <c r="H32" i="53"/>
  <c r="F50" i="53"/>
  <c r="H50" i="53"/>
  <c r="F68" i="53"/>
  <c r="H68" i="53"/>
  <c r="F87" i="53"/>
  <c r="H87" i="53"/>
  <c r="F106" i="53"/>
  <c r="H106" i="53"/>
  <c r="H122" i="53"/>
  <c r="F122" i="53"/>
  <c r="H167" i="53"/>
  <c r="F167" i="53"/>
  <c r="H146" i="53"/>
  <c r="F146" i="53"/>
  <c r="H18" i="53"/>
  <c r="F18" i="53"/>
  <c r="F64" i="53"/>
  <c r="H64" i="53"/>
  <c r="F83" i="53"/>
  <c r="H83" i="53"/>
  <c r="M19" i="57"/>
  <c r="F34" i="53"/>
  <c r="H34" i="53"/>
  <c r="F52" i="53"/>
  <c r="H52" i="53"/>
  <c r="H112" i="53"/>
  <c r="F112" i="53"/>
  <c r="H85" i="53"/>
  <c r="F85" i="53"/>
  <c r="F165" i="53"/>
  <c r="H165" i="53"/>
  <c r="H42" i="53"/>
  <c r="F42" i="53"/>
  <c r="H91" i="53"/>
  <c r="F91" i="53"/>
  <c r="M22" i="57"/>
  <c r="F51" i="53"/>
  <c r="H51" i="53"/>
  <c r="H119" i="53"/>
  <c r="F119" i="53"/>
  <c r="F180" i="53"/>
  <c r="H180" i="53"/>
  <c r="H168" i="53"/>
  <c r="F168" i="53"/>
  <c r="L18" i="56"/>
  <c r="L15" i="55"/>
  <c r="L20" i="56"/>
  <c r="L16" i="56"/>
  <c r="L17" i="56"/>
  <c r="L19" i="56"/>
  <c r="G19" i="56" s="1"/>
  <c r="L15" i="56"/>
  <c r="G21" i="55"/>
  <c r="G20" i="55"/>
  <c r="G16" i="55"/>
  <c r="G18" i="55"/>
  <c r="G23" i="55"/>
  <c r="G17" i="55"/>
  <c r="M15" i="52"/>
  <c r="M16" i="52"/>
  <c r="M17" i="52"/>
  <c r="I23" i="55"/>
  <c r="I17" i="55"/>
  <c r="G20" i="56"/>
  <c r="G18" i="56"/>
  <c r="G16" i="56"/>
  <c r="I21" i="55"/>
  <c r="I18" i="55"/>
  <c r="F105" i="53"/>
  <c r="H105" i="53"/>
  <c r="H129" i="53" l="1"/>
  <c r="F124" i="53"/>
  <c r="H127" i="53"/>
  <c r="F147" i="53"/>
  <c r="F121" i="53"/>
  <c r="H130" i="53"/>
  <c r="F128" i="53"/>
  <c r="G28" i="57"/>
  <c r="H126" i="53"/>
  <c r="H123" i="53"/>
  <c r="F133" i="53"/>
  <c r="G16" i="57"/>
  <c r="H135" i="53"/>
  <c r="G18" i="57"/>
  <c r="I18" i="57"/>
  <c r="H134" i="53"/>
  <c r="G17" i="57"/>
  <c r="I17" i="57"/>
  <c r="G25" i="57"/>
  <c r="I25" i="57"/>
  <c r="I19" i="57"/>
  <c r="I28" i="57"/>
  <c r="I26" i="57"/>
  <c r="G26" i="57"/>
  <c r="G15" i="57"/>
  <c r="I15" i="57"/>
  <c r="I22" i="57"/>
  <c r="G22" i="57"/>
  <c r="F144" i="53"/>
  <c r="H144" i="53"/>
  <c r="G20" i="57"/>
  <c r="G27" i="57"/>
  <c r="I24" i="57"/>
  <c r="G21" i="57"/>
  <c r="F170" i="53"/>
  <c r="H170" i="53"/>
  <c r="I20" i="57"/>
  <c r="I27" i="57"/>
  <c r="I21" i="57"/>
  <c r="F142" i="53"/>
  <c r="H142" i="53"/>
  <c r="H140" i="53"/>
  <c r="F140" i="53"/>
  <c r="F138" i="53"/>
  <c r="H138" i="53"/>
  <c r="I16" i="57"/>
  <c r="G19" i="57"/>
  <c r="F137" i="53"/>
  <c r="H137" i="53"/>
  <c r="G23" i="57"/>
  <c r="F141" i="53"/>
  <c r="H141" i="53"/>
  <c r="F136" i="53"/>
  <c r="H136" i="53"/>
  <c r="I23" i="57"/>
  <c r="G24" i="57"/>
  <c r="F145" i="53"/>
  <c r="H145" i="53"/>
  <c r="G22" i="55"/>
  <c r="G15" i="56"/>
  <c r="E187" i="56" s="1"/>
  <c r="I22" i="55"/>
  <c r="G19" i="55"/>
  <c r="G24" i="55"/>
  <c r="I24" i="55"/>
  <c r="G17" i="52"/>
  <c r="G16" i="52"/>
  <c r="I15" i="52"/>
  <c r="G15" i="52"/>
  <c r="I16" i="52"/>
  <c r="I17" i="52"/>
  <c r="I20" i="56"/>
  <c r="I17" i="56"/>
  <c r="I15" i="56"/>
  <c r="I20" i="55"/>
  <c r="I18" i="56"/>
  <c r="I19" i="56"/>
  <c r="I16" i="56"/>
  <c r="I15" i="55"/>
  <c r="G15" i="55"/>
  <c r="I19" i="55"/>
  <c r="I16" i="55"/>
  <c r="H133" i="53" l="1"/>
  <c r="F135" i="53"/>
  <c r="F134" i="53"/>
  <c r="E188" i="57"/>
  <c r="E189" i="57"/>
  <c r="I187" i="57"/>
  <c r="I190" i="57" s="1"/>
  <c r="I191" i="57" s="1"/>
  <c r="I193" i="57" s="1"/>
  <c r="F132" i="53"/>
  <c r="H132" i="53"/>
  <c r="F139" i="53"/>
  <c r="H139" i="53"/>
  <c r="H143" i="53"/>
  <c r="F143" i="53"/>
  <c r="E188" i="52"/>
  <c r="I187" i="52"/>
  <c r="B32" i="14" s="1"/>
  <c r="F29" i="14"/>
  <c r="E189" i="52"/>
  <c r="E188" i="56"/>
  <c r="E189" i="56" s="1"/>
  <c r="I186" i="56"/>
  <c r="B30" i="14" s="1"/>
  <c r="E188" i="55"/>
  <c r="I187" i="55"/>
  <c r="B31" i="14" s="1"/>
  <c r="E189" i="55"/>
  <c r="H302" i="53" l="1"/>
  <c r="H305" i="53" s="1"/>
  <c r="H306" i="53" s="1"/>
  <c r="H308" i="53" s="1"/>
  <c r="D303" i="53"/>
  <c r="D304" i="53"/>
  <c r="E190" i="57"/>
  <c r="B33" i="14"/>
  <c r="D33" i="14" s="1"/>
  <c r="I190" i="52"/>
  <c r="I191" i="52" s="1"/>
  <c r="I193" i="52" s="1"/>
  <c r="E190" i="52"/>
  <c r="I190" i="55"/>
  <c r="I191" i="55" s="1"/>
  <c r="I193" i="55" s="1"/>
  <c r="I189" i="56"/>
  <c r="I190" i="56" s="1"/>
  <c r="I192" i="56" s="1"/>
  <c r="E190" i="55"/>
  <c r="C33" i="14" l="1"/>
  <c r="E33" i="14"/>
  <c r="B35" i="14"/>
  <c r="B36" i="14" s="1"/>
  <c r="B37" i="14" s="1"/>
  <c r="D31" i="14"/>
  <c r="C31" i="14"/>
  <c r="E31" i="14"/>
  <c r="C30" i="14"/>
  <c r="E30" i="14"/>
  <c r="D30" i="14"/>
  <c r="F33" i="14" l="1"/>
  <c r="F32" i="14"/>
  <c r="C35" i="14"/>
  <c r="C36" i="14" s="1"/>
  <c r="C37" i="14" s="1"/>
  <c r="D35" i="14"/>
  <c r="D36" i="14" s="1"/>
  <c r="D37" i="14" s="1"/>
  <c r="E35" i="14"/>
  <c r="E36" i="14" s="1"/>
  <c r="E37" i="14" s="1"/>
  <c r="F31" i="14"/>
  <c r="F30" i="14"/>
  <c r="F35" i="14" l="1"/>
  <c r="F36" i="14" l="1"/>
  <c r="F37" i="14" s="1"/>
  <c r="G28" i="58" l="1"/>
  <c r="E186" i="58" s="1"/>
  <c r="E188" i="58" s="1"/>
  <c r="D305" i="53" l="1"/>
  <c r="F39" i="14"/>
  <c r="F40" i="14" s="1"/>
  <c r="F41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998863-A044-4E98-AC4F-2A774DA1F064}" keepAlive="1" name="Query - Ledcor MOQ Workbook v1 6 6 xlsx" description="Connection to the 'Ledcor MOQ Workbook v1 6 6 xlsx' query in the workbook." type="5" refreshedVersion="8" background="1" saveData="1">
    <dbPr connection="Provider=Microsoft.Mashup.OleDb.1;Data Source=$Workbook$;Location=&quot;Ledcor MOQ Workbook v1 6 6 xlsx&quot;;Extended Properties=&quot;&quot;" command="SELECT * FROM [Ledcor MOQ Workbook v1 6 6 xlsx]"/>
  </connection>
</connections>
</file>

<file path=xl/sharedStrings.xml><?xml version="1.0" encoding="utf-8"?>
<sst xmlns="http://schemas.openxmlformats.org/spreadsheetml/2006/main" count="3379" uniqueCount="455">
  <si>
    <t>PART NUMBER</t>
  </si>
  <si>
    <t>DESCRIPTION</t>
  </si>
  <si>
    <t>QTY</t>
  </si>
  <si>
    <t>CAD $</t>
  </si>
  <si>
    <t>OEM MSRP</t>
  </si>
  <si>
    <t>5S-4282</t>
  </si>
  <si>
    <t>3S-4745</t>
  </si>
  <si>
    <t>9M-2341</t>
  </si>
  <si>
    <t>3S-3875</t>
  </si>
  <si>
    <t>Screen</t>
  </si>
  <si>
    <t>Magnet</t>
  </si>
  <si>
    <t>593-3128</t>
  </si>
  <si>
    <t>Battery</t>
  </si>
  <si>
    <t>5S0045</t>
  </si>
  <si>
    <t>Operator Seat</t>
  </si>
  <si>
    <t>Air Filter - Primary</t>
  </si>
  <si>
    <t>Air Filter - Secondary</t>
  </si>
  <si>
    <t>Engine Oil Filter</t>
  </si>
  <si>
    <t>GQP Level 1 Complete Undercarriage Kit</t>
  </si>
  <si>
    <t>LEDCOR</t>
  </si>
  <si>
    <t>106-3969</t>
  </si>
  <si>
    <t>106-3973</t>
  </si>
  <si>
    <t>457-1527</t>
  </si>
  <si>
    <t>1R-0762</t>
  </si>
  <si>
    <t>1R-1808</t>
  </si>
  <si>
    <t>1G-8878</t>
  </si>
  <si>
    <t>465-6505</t>
  </si>
  <si>
    <t>222-6713</t>
  </si>
  <si>
    <t>337-5270</t>
  </si>
  <si>
    <t>107-0266</t>
  </si>
  <si>
    <t>Cab</t>
  </si>
  <si>
    <t>112-7448</t>
  </si>
  <si>
    <t>115-2422</t>
  </si>
  <si>
    <t>354-7387</t>
  </si>
  <si>
    <t>Operator Seat (24v Heated)</t>
  </si>
  <si>
    <t>250-8402</t>
  </si>
  <si>
    <t>Base Cutting Edge</t>
  </si>
  <si>
    <t xml:space="preserve">6I-8249 </t>
  </si>
  <si>
    <t>Bucket Corner (RH)</t>
  </si>
  <si>
    <t xml:space="preserve">6I-8250 </t>
  </si>
  <si>
    <t>Bucket Corner (LH)</t>
  </si>
  <si>
    <t>GWM19</t>
  </si>
  <si>
    <t>Transmission Filter</t>
  </si>
  <si>
    <t>Hydraulic Filter</t>
  </si>
  <si>
    <t>6I-2509</t>
  </si>
  <si>
    <t>6I-2510</t>
  </si>
  <si>
    <t>133-5673</t>
  </si>
  <si>
    <t>1R-0749</t>
  </si>
  <si>
    <t>167-2009</t>
  </si>
  <si>
    <t>3T-5760</t>
  </si>
  <si>
    <t>183-5190</t>
  </si>
  <si>
    <t>160-7188</t>
  </si>
  <si>
    <t>Tires - 35/65-R33</t>
  </si>
  <si>
    <t>577-1435</t>
  </si>
  <si>
    <t>331-8108</t>
  </si>
  <si>
    <t>326-1643</t>
  </si>
  <si>
    <t>308-9679</t>
  </si>
  <si>
    <t>295-6257</t>
  </si>
  <si>
    <t>436-3443</t>
  </si>
  <si>
    <t>571-5253</t>
  </si>
  <si>
    <t>348-3432</t>
  </si>
  <si>
    <t>290-2287</t>
  </si>
  <si>
    <t>153-5710</t>
  </si>
  <si>
    <t>351-1853</t>
  </si>
  <si>
    <t>100-6668</t>
  </si>
  <si>
    <t>Cutting Edge</t>
  </si>
  <si>
    <t>3G-6395</t>
  </si>
  <si>
    <t>1P-8482</t>
  </si>
  <si>
    <t>2P-4005</t>
  </si>
  <si>
    <t>2P-5834</t>
  </si>
  <si>
    <t>4H-2978</t>
  </si>
  <si>
    <t>7W-5313</t>
  </si>
  <si>
    <t>1R-0750</t>
  </si>
  <si>
    <t>1R-0728</t>
  </si>
  <si>
    <t>6I-2505</t>
  </si>
  <si>
    <t>6I-2506</t>
  </si>
  <si>
    <t>326-1644</t>
  </si>
  <si>
    <t>1R-0716</t>
  </si>
  <si>
    <t>328-3655</t>
  </si>
  <si>
    <t>4S-8598</t>
  </si>
  <si>
    <t>368-5063</t>
  </si>
  <si>
    <t>201-5023</t>
  </si>
  <si>
    <t>209-8217</t>
  </si>
  <si>
    <t>504-4289</t>
  </si>
  <si>
    <t>7W-5495</t>
  </si>
  <si>
    <t>1P-7360</t>
  </si>
  <si>
    <t>1R-0741</t>
  </si>
  <si>
    <t>5D-7927</t>
  </si>
  <si>
    <t>Strainer</t>
  </si>
  <si>
    <t>4J-6064</t>
  </si>
  <si>
    <t>8M-7160</t>
  </si>
  <si>
    <t>6P-1319</t>
  </si>
  <si>
    <t>6P-6664</t>
  </si>
  <si>
    <t>153-5720</t>
  </si>
  <si>
    <t xml:space="preserve">3V-8252 </t>
  </si>
  <si>
    <t>Cab - Fresh Air</t>
  </si>
  <si>
    <t>Cab - Recirculate</t>
  </si>
  <si>
    <t>110-6326</t>
  </si>
  <si>
    <t>110-6331</t>
  </si>
  <si>
    <t>233-9856</t>
  </si>
  <si>
    <t>1R-0734</t>
  </si>
  <si>
    <t>231-8130</t>
  </si>
  <si>
    <t>231-8132</t>
  </si>
  <si>
    <t>420-9879</t>
  </si>
  <si>
    <t>AT411949</t>
  </si>
  <si>
    <t>AT411946</t>
  </si>
  <si>
    <t>RE539465</t>
  </si>
  <si>
    <t>DZ112918</t>
  </si>
  <si>
    <t>RE572785</t>
  </si>
  <si>
    <t>RE577612</t>
  </si>
  <si>
    <t>T366738</t>
  </si>
  <si>
    <t>AT415455</t>
  </si>
  <si>
    <t>AT315957</t>
  </si>
  <si>
    <t>AT191102</t>
  </si>
  <si>
    <t>DZ114640</t>
  </si>
  <si>
    <t>H216169</t>
  </si>
  <si>
    <t>RE561844</t>
  </si>
  <si>
    <t>DPF Filter</t>
  </si>
  <si>
    <t>Hydraulic - Breather</t>
  </si>
  <si>
    <t>AT311066</t>
  </si>
  <si>
    <t>AT311067</t>
  </si>
  <si>
    <t>RE533910</t>
  </si>
  <si>
    <t>AT335977</t>
  </si>
  <si>
    <t>AT489922</t>
  </si>
  <si>
    <t>AT468647</t>
  </si>
  <si>
    <t>AT307501</t>
  </si>
  <si>
    <t>DEF - Dose</t>
  </si>
  <si>
    <t>DZ110513</t>
  </si>
  <si>
    <t>DEF - Inline</t>
  </si>
  <si>
    <t>DZ100175</t>
  </si>
  <si>
    <t>AM39653</t>
  </si>
  <si>
    <t>TY23020</t>
  </si>
  <si>
    <t>T196210</t>
  </si>
  <si>
    <t>T227014</t>
  </si>
  <si>
    <t>T198121</t>
  </si>
  <si>
    <t>Bucket Wear Plate</t>
  </si>
  <si>
    <t>GCA129525</t>
  </si>
  <si>
    <t>Tires - 29.5 R25</t>
  </si>
  <si>
    <t>Hydraulic Tank Breather</t>
  </si>
  <si>
    <t>AT333901</t>
  </si>
  <si>
    <t>RE554498</t>
  </si>
  <si>
    <t>AT458050</t>
  </si>
  <si>
    <t>AT471180</t>
  </si>
  <si>
    <t>Bucket End Bit</t>
  </si>
  <si>
    <t>AT336140</t>
  </si>
  <si>
    <t>DEF - Suction Screen</t>
  </si>
  <si>
    <t>AT223226</t>
  </si>
  <si>
    <t>AT175224</t>
  </si>
  <si>
    <t>AH128449</t>
  </si>
  <si>
    <t>T156262</t>
  </si>
  <si>
    <t>T180998</t>
  </si>
  <si>
    <t>Bucket Edge</t>
  </si>
  <si>
    <t>T156079</t>
  </si>
  <si>
    <t>GCA126525</t>
  </si>
  <si>
    <t>RE525523</t>
  </si>
  <si>
    <t>AT365869</t>
  </si>
  <si>
    <t>RE521540</t>
  </si>
  <si>
    <t>AT449332</t>
  </si>
  <si>
    <t>Tires - 26.5 R25</t>
  </si>
  <si>
    <t>AT300487</t>
  </si>
  <si>
    <t>AT314583</t>
  </si>
  <si>
    <t>RE529643</t>
  </si>
  <si>
    <t>RE522878</t>
  </si>
  <si>
    <t>RE504836</t>
  </si>
  <si>
    <t>TY25879B</t>
  </si>
  <si>
    <t>AT412197</t>
  </si>
  <si>
    <t>T171165</t>
  </si>
  <si>
    <t>T167829</t>
  </si>
  <si>
    <t>T157457</t>
  </si>
  <si>
    <t>AT330978</t>
  </si>
  <si>
    <t>AT330980</t>
  </si>
  <si>
    <t>RE520906</t>
  </si>
  <si>
    <t>RE523236</t>
  </si>
  <si>
    <t>RE521420</t>
  </si>
  <si>
    <t>FYA00016054</t>
  </si>
  <si>
    <t>FYA00001490R</t>
  </si>
  <si>
    <t>4S00686</t>
  </si>
  <si>
    <t>FYA00009135</t>
  </si>
  <si>
    <t>AT396132</t>
  </si>
  <si>
    <t>AT332909</t>
  </si>
  <si>
    <t xml:space="preserve">MIU802421 </t>
  </si>
  <si>
    <t>MIU802154</t>
  </si>
  <si>
    <t>MIU800650</t>
  </si>
  <si>
    <t>AT314164</t>
  </si>
  <si>
    <t>AT101565</t>
  </si>
  <si>
    <t>MIU802332</t>
  </si>
  <si>
    <t>AT359416</t>
  </si>
  <si>
    <t>T317183</t>
  </si>
  <si>
    <t>Rubber Track Belt 17.7"W</t>
  </si>
  <si>
    <t>KV12471</t>
  </si>
  <si>
    <t>AT332908</t>
  </si>
  <si>
    <t>RE533026</t>
  </si>
  <si>
    <t>T257865</t>
  </si>
  <si>
    <t>RE519626</t>
  </si>
  <si>
    <t>T445525</t>
  </si>
  <si>
    <t>KV16429</t>
  </si>
  <si>
    <t>AT171854</t>
  </si>
  <si>
    <t>MIU802421</t>
  </si>
  <si>
    <t>MIU805005</t>
  </si>
  <si>
    <t>LW12210161</t>
  </si>
  <si>
    <t>LW12202965</t>
  </si>
  <si>
    <t>MIU804752</t>
  </si>
  <si>
    <t>TY25879</t>
  </si>
  <si>
    <t>AT314223</t>
  </si>
  <si>
    <t>AT334649</t>
  </si>
  <si>
    <t>1S-9150</t>
  </si>
  <si>
    <t>1R-0721</t>
  </si>
  <si>
    <t>9W-5531</t>
  </si>
  <si>
    <t>Hydraulic Return Filter</t>
  </si>
  <si>
    <t xml:space="preserve">Hydraulic Filter </t>
  </si>
  <si>
    <t>MOQ PARTS QUOTE</t>
  </si>
  <si>
    <t>Q1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</si>
  <si>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</si>
  <si>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</si>
  <si>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</si>
  <si>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</si>
  <si>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</si>
  <si>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</si>
  <si>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</si>
  <si>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</si>
  <si>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GQP PRICE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</si>
  <si>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</si>
  <si>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</si>
  <si>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</si>
  <si>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</si>
  <si>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</si>
  <si>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</si>
  <si>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</si>
  <si>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</si>
  <si>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</si>
  <si>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</si>
  <si>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</si>
  <si>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</si>
  <si>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Q2</t>
  </si>
  <si>
    <t>Q4</t>
  </si>
  <si>
    <t>Q3</t>
  </si>
  <si>
    <t>Under carriages</t>
  </si>
  <si>
    <t>Tires</t>
  </si>
  <si>
    <t>Annual</t>
  </si>
  <si>
    <t>150 machine hours per month</t>
  </si>
  <si>
    <t>350 hours</t>
  </si>
  <si>
    <t>150 Hours</t>
  </si>
  <si>
    <t>Operator Seats</t>
  </si>
  <si>
    <t>Undercarriage</t>
  </si>
  <si>
    <t>Grand Total</t>
  </si>
  <si>
    <t>Consumerables</t>
  </si>
  <si>
    <t>1B10-4626-01</t>
  </si>
  <si>
    <t>1CD8-4428-01</t>
  </si>
  <si>
    <t>1CD8-4434-01</t>
  </si>
  <si>
    <t>1CD8-4130-01</t>
  </si>
  <si>
    <t>1CD8-4834-01</t>
  </si>
  <si>
    <t>2A35-48800-01</t>
  </si>
  <si>
    <t># of Machines</t>
  </si>
  <si>
    <t>1 seat for 4-5 machines</t>
  </si>
  <si>
    <t>1 Kit for 2 machines</t>
  </si>
  <si>
    <t>1 set for 2 machines</t>
  </si>
  <si>
    <t># of Tires</t>
  </si>
  <si>
    <t>JD 1050K</t>
  </si>
  <si>
    <t>CAT 594H &amp; CAT 594G</t>
  </si>
  <si>
    <t>CAT 583</t>
  </si>
  <si>
    <t>CAT PL87</t>
  </si>
  <si>
    <t>JD 350G</t>
  </si>
  <si>
    <t>55% off OEM</t>
  </si>
  <si>
    <t>Make and Model</t>
  </si>
  <si>
    <t>GQP</t>
  </si>
  <si>
    <t>OEM</t>
  </si>
  <si>
    <t>Savings</t>
  </si>
  <si>
    <t>JD 644K, JD 744K, CAT 966K</t>
  </si>
  <si>
    <t>JD 844K, JD 844L</t>
  </si>
  <si>
    <t>CAT 988G, CAT 988H</t>
  </si>
  <si>
    <t>JD 744K</t>
  </si>
  <si>
    <t>CAT 966K</t>
  </si>
  <si>
    <t>CAT 594G, CAT PL87</t>
  </si>
  <si>
    <t>JD 644K</t>
  </si>
  <si>
    <t>CAT 988G</t>
  </si>
  <si>
    <t>LW93017173</t>
  </si>
  <si>
    <t>Bucket Cylinder Pin</t>
  </si>
  <si>
    <t>LW12228657</t>
  </si>
  <si>
    <t>Bucket Cylinder Bushing</t>
  </si>
  <si>
    <t>LW12405405</t>
  </si>
  <si>
    <t>Boom Cylinder Pin</t>
  </si>
  <si>
    <t>LW93023573</t>
  </si>
  <si>
    <t>Steering Cylinder Pin</t>
  </si>
  <si>
    <t xml:space="preserve">AT310408 </t>
  </si>
  <si>
    <t>Roller Bearing Steering Cylinder</t>
  </si>
  <si>
    <t>AT261934</t>
  </si>
  <si>
    <t>Loader Boom Bushing</t>
  </si>
  <si>
    <t>LW93022525</t>
  </si>
  <si>
    <t>Loader Frame Bucket Cylinder Bushing</t>
  </si>
  <si>
    <t>LW12469989</t>
  </si>
  <si>
    <t>AT405894</t>
  </si>
  <si>
    <t>6T-6680</t>
  </si>
  <si>
    <t>9R-0321</t>
  </si>
  <si>
    <t>Counterweight Cylinder Bushing</t>
  </si>
  <si>
    <t>248-8594</t>
  </si>
  <si>
    <t>Boom Pin</t>
  </si>
  <si>
    <t>376-1691</t>
  </si>
  <si>
    <t>3G-4292</t>
  </si>
  <si>
    <t>Boom Bearing</t>
  </si>
  <si>
    <t>6t-5060</t>
  </si>
  <si>
    <t>Boom Sheave Pin</t>
  </si>
  <si>
    <t>152-3739</t>
  </si>
  <si>
    <t>Tilt Cylinder Bushing</t>
  </si>
  <si>
    <t>152-3750</t>
  </si>
  <si>
    <t>Lift Cyl Bushing</t>
  </si>
  <si>
    <t>152-3738</t>
  </si>
  <si>
    <t>Pin As</t>
  </si>
  <si>
    <t>152-3741</t>
  </si>
  <si>
    <t>168-4331</t>
  </si>
  <si>
    <t>168-4332</t>
  </si>
  <si>
    <t>171-6757</t>
  </si>
  <si>
    <t>196-7365</t>
  </si>
  <si>
    <t>196-7369</t>
  </si>
  <si>
    <t>525-9954</t>
  </si>
  <si>
    <t>525-9958</t>
  </si>
  <si>
    <t>115-2955</t>
  </si>
  <si>
    <t>115-5669</t>
  </si>
  <si>
    <t>134-3080</t>
  </si>
  <si>
    <t>138-6674</t>
  </si>
  <si>
    <t>Bucket Control Pin</t>
  </si>
  <si>
    <t>138-6685</t>
  </si>
  <si>
    <t>Linkage pin</t>
  </si>
  <si>
    <t>4E-3196</t>
  </si>
  <si>
    <t>4V-7099</t>
  </si>
  <si>
    <t>7V-6715</t>
  </si>
  <si>
    <t>4V-8520</t>
  </si>
  <si>
    <t>Bushing</t>
  </si>
  <si>
    <t>4V-8519</t>
  </si>
  <si>
    <t>154-9838</t>
  </si>
  <si>
    <t>3T-4243</t>
  </si>
  <si>
    <t>3T-4244</t>
  </si>
  <si>
    <t>1Q-3053</t>
  </si>
  <si>
    <t>7T-3904</t>
  </si>
  <si>
    <t>Pin</t>
  </si>
  <si>
    <t>9G-7038</t>
  </si>
  <si>
    <t>2M-0101</t>
  </si>
  <si>
    <t>134-9972</t>
  </si>
  <si>
    <t>135-0007</t>
  </si>
  <si>
    <t>135-0009</t>
  </si>
  <si>
    <t>135-0013</t>
  </si>
  <si>
    <t>291-1136</t>
  </si>
  <si>
    <t>T239480</t>
  </si>
  <si>
    <t>Sprocket</t>
  </si>
  <si>
    <t>Sprocket Bolt</t>
  </si>
  <si>
    <t>AT366460</t>
  </si>
  <si>
    <t>Bottom Roller</t>
  </si>
  <si>
    <t>AT366458</t>
  </si>
  <si>
    <t>Idler</t>
  </si>
  <si>
    <t>T370852</t>
  </si>
  <si>
    <t>19M-10551</t>
  </si>
  <si>
    <t>Sprocklet Bolt</t>
  </si>
  <si>
    <t>24M7529</t>
  </si>
  <si>
    <t>Sproclet Washer</t>
  </si>
  <si>
    <t>AT493208</t>
  </si>
  <si>
    <t>Idler Bolt</t>
  </si>
  <si>
    <t>AT493206</t>
  </si>
  <si>
    <t>Roller</t>
  </si>
  <si>
    <t>Wheel Idler</t>
  </si>
  <si>
    <t>261-6302</t>
  </si>
  <si>
    <t>261-6296</t>
  </si>
  <si>
    <t>Bogie Wheels</t>
  </si>
  <si>
    <t>4L-6454</t>
  </si>
  <si>
    <t>113-0693</t>
  </si>
  <si>
    <t>Lockwasher</t>
  </si>
  <si>
    <t>261-6150</t>
  </si>
  <si>
    <t>436-5478</t>
  </si>
  <si>
    <t>J250 Standard tooth</t>
  </si>
  <si>
    <t>9N-4252</t>
  </si>
  <si>
    <t>J250 Heavy Duty Tooth</t>
  </si>
  <si>
    <t>Twin Tigert J250</t>
  </si>
  <si>
    <t>J250 Paddle Tooth</t>
  </si>
  <si>
    <t>1U-3252</t>
  </si>
  <si>
    <t>132-4763</t>
  </si>
  <si>
    <t>149-5733</t>
  </si>
  <si>
    <t>Retainer</t>
  </si>
  <si>
    <t>135-8258</t>
  </si>
  <si>
    <t>208-5254</t>
  </si>
  <si>
    <t>9W-8259</t>
  </si>
  <si>
    <t>J250 Penetration Tip</t>
  </si>
  <si>
    <t>FF551093</t>
  </si>
  <si>
    <t>FF551129</t>
  </si>
  <si>
    <t>MIU802933</t>
  </si>
  <si>
    <t>Fuel Injector</t>
  </si>
  <si>
    <t>MIU802929</t>
  </si>
  <si>
    <t>Turbocharger</t>
  </si>
  <si>
    <t>RE532722</t>
  </si>
  <si>
    <t>SE501960</t>
  </si>
  <si>
    <t>MIU802382</t>
  </si>
  <si>
    <t>MIA884648</t>
  </si>
  <si>
    <t>DZ100223</t>
  </si>
  <si>
    <t>DZ122653</t>
  </si>
  <si>
    <t>DZ100217</t>
  </si>
  <si>
    <t>DZ108152</t>
  </si>
  <si>
    <t>DZ108126</t>
  </si>
  <si>
    <t>RE555914</t>
  </si>
  <si>
    <t>RE547970</t>
  </si>
  <si>
    <t>DZ120171</t>
  </si>
  <si>
    <t>RE560656</t>
  </si>
  <si>
    <t>DZ102306</t>
  </si>
  <si>
    <t>RE550979</t>
  </si>
  <si>
    <t>RE548208</t>
  </si>
  <si>
    <t>216-5478</t>
  </si>
  <si>
    <t>235-4964</t>
  </si>
  <si>
    <t>8N-5510</t>
  </si>
  <si>
    <t>8N-6554</t>
  </si>
  <si>
    <t>7M-4603</t>
  </si>
  <si>
    <t>360-1214</t>
  </si>
  <si>
    <t>456-3493</t>
  </si>
  <si>
    <t>211-3024</t>
  </si>
  <si>
    <t>250-0841</t>
  </si>
  <si>
    <t>358-4923</t>
  </si>
  <si>
    <t>557-7633</t>
  </si>
  <si>
    <t>380-8711</t>
  </si>
  <si>
    <t>618-0750</t>
  </si>
  <si>
    <t>19M-10640</t>
  </si>
  <si>
    <t>19M-9416</t>
  </si>
  <si>
    <t>CAT 587T</t>
  </si>
  <si>
    <t>Turbos</t>
  </si>
  <si>
    <t>Injectors</t>
  </si>
  <si>
    <t>CAT 988H</t>
  </si>
  <si>
    <t>Units Suggested</t>
  </si>
  <si>
    <t>JD 744K-II, JD 844K</t>
  </si>
  <si>
    <t># of Tires Suggested</t>
  </si>
  <si>
    <t>CAT 287B</t>
  </si>
  <si>
    <t>CAT 594G, CAT 594H</t>
  </si>
  <si>
    <t>JD 350G, JD 744K</t>
  </si>
  <si>
    <t>JD 333E</t>
  </si>
  <si>
    <t>JD 244L</t>
  </si>
  <si>
    <t>JD 744K-II</t>
  </si>
  <si>
    <t>JD 844K</t>
  </si>
  <si>
    <t>JD 844L</t>
  </si>
  <si>
    <t>JD 844K, JD 844L, JD 1050K</t>
  </si>
  <si>
    <t>CAT 583, CAT 587T</t>
  </si>
  <si>
    <t>JD 333D</t>
  </si>
  <si>
    <t># of Turbos suggested</t>
  </si>
  <si>
    <t>1 set for 4 machines</t>
  </si>
  <si>
    <t># of Injectors suggested</t>
  </si>
  <si>
    <t># of Injectors per machine</t>
  </si>
  <si>
    <t>1.6.7 version</t>
  </si>
  <si>
    <t>150 hours</t>
  </si>
  <si>
    <t>368-3664</t>
  </si>
  <si>
    <t>Client Signoff</t>
  </si>
  <si>
    <t>Notes:</t>
  </si>
  <si>
    <t>Operator Seat Assembly</t>
  </si>
  <si>
    <t>Fuel Filter - Secondary</t>
  </si>
  <si>
    <t>Fuel Filter - Primary</t>
  </si>
  <si>
    <t>Turbocharger - High Pressure</t>
  </si>
  <si>
    <t>Turbocharger - Low Pressure</t>
  </si>
  <si>
    <t>Bogie Bolt</t>
  </si>
  <si>
    <t>DEF - Breather</t>
  </si>
  <si>
    <t>DEF - Dosing Filter</t>
  </si>
  <si>
    <t>Bucket Edge End Bit</t>
  </si>
  <si>
    <t>Bucket Edge Bit</t>
  </si>
  <si>
    <t>Rubber Track - GD 18"</t>
  </si>
  <si>
    <t>1.6.9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</si>
</sst>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409]mmmm\ d\,\ yyyy;@"/>
    <numFmt numFmtId="166" formatCode="&quot;$&quot;#,##0.00"/>
    <numFmt numFmtId="167" formatCode="0;\-0;;@"/>
    <numFmt numFmtId="168" formatCode="[$-F800]dddd\,\ mmmm\ dd\,\ yyyy"/>
    <numFmt numFmtId="169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3" xfId="0" applyBorder="1"/>
    <xf numFmtId="0" fontId="0" fillId="0" borderId="10" xfId="0" applyBorder="1"/>
    <xf numFmtId="0" fontId="0" fillId="0" borderId="5" xfId="0" applyBorder="1"/>
    <xf numFmtId="0" fontId="0" fillId="3" borderId="11" xfId="0" applyFill="1" applyBorder="1"/>
    <xf numFmtId="0" fontId="0" fillId="3" borderId="0" xfId="0" applyFill="1"/>
    <xf numFmtId="0" fontId="6" fillId="3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167" fontId="7" fillId="0" borderId="1" xfId="0" applyNumberFormat="1" applyFont="1" applyBorder="1" applyAlignment="1">
      <alignment horizontal="left"/>
    </xf>
    <xf numFmtId="168" fontId="7" fillId="2" borderId="1" xfId="0" applyNumberFormat="1" applyFont="1" applyFill="1" applyBorder="1" applyAlignment="1">
      <alignment horizontal="right"/>
    </xf>
    <xf numFmtId="165" fontId="7" fillId="0" borderId="1" xfId="0" applyNumberFormat="1" applyFont="1" applyBorder="1" applyAlignment="1">
      <alignment horizontal="left" vertical="center"/>
    </xf>
    <xf numFmtId="165" fontId="7" fillId="2" borderId="1" xfId="0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 applyProtection="1">
      <alignment horizontal="left"/>
      <protection locked="0"/>
    </xf>
    <xf numFmtId="0" fontId="10" fillId="2" borderId="1" xfId="0" applyFont="1" applyFill="1" applyBorder="1" applyAlignment="1">
      <alignment horizontal="center"/>
    </xf>
    <xf numFmtId="0" fontId="8" fillId="2" borderId="1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/>
    <xf numFmtId="0" fontId="11" fillId="3" borderId="13" xfId="0" applyFont="1" applyFill="1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167" fontId="9" fillId="0" borderId="2" xfId="0" applyNumberFormat="1" applyFont="1" applyBorder="1" applyAlignment="1">
      <alignment horizontal="left"/>
    </xf>
    <xf numFmtId="169" fontId="9" fillId="0" borderId="2" xfId="3" applyNumberFormat="1" applyFont="1" applyBorder="1" applyAlignment="1">
      <alignment horizontal="center"/>
    </xf>
    <xf numFmtId="164" fontId="9" fillId="0" borderId="2" xfId="1" applyFont="1" applyBorder="1" applyAlignment="1">
      <alignment horizontal="center"/>
    </xf>
    <xf numFmtId="164" fontId="9" fillId="2" borderId="2" xfId="1" applyFont="1" applyFill="1" applyBorder="1" applyProtection="1"/>
    <xf numFmtId="164" fontId="9" fillId="0" borderId="2" xfId="1" applyFont="1" applyBorder="1" applyProtection="1"/>
    <xf numFmtId="0" fontId="14" fillId="2" borderId="9" xfId="0" applyFont="1" applyFill="1" applyBorder="1" applyAlignment="1">
      <alignment horizontal="center"/>
    </xf>
    <xf numFmtId="0" fontId="15" fillId="0" borderId="1" xfId="0" applyFont="1" applyBorder="1"/>
    <xf numFmtId="44" fontId="14" fillId="0" borderId="1" xfId="0" applyNumberFormat="1" applyFont="1" applyBorder="1"/>
    <xf numFmtId="0" fontId="14" fillId="2" borderId="10" xfId="0" applyFont="1" applyFill="1" applyBorder="1"/>
    <xf numFmtId="0" fontId="14" fillId="2" borderId="0" xfId="0" applyFont="1" applyFill="1" applyAlignment="1">
      <alignment horizontal="right" vertical="center" wrapText="1"/>
    </xf>
    <xf numFmtId="166" fontId="14" fillId="2" borderId="6" xfId="0" applyNumberFormat="1" applyFont="1" applyFill="1" applyBorder="1" applyAlignment="1">
      <alignment horizontal="left" vertical="center" wrapText="1"/>
    </xf>
    <xf numFmtId="164" fontId="14" fillId="2" borderId="1" xfId="1" applyFont="1" applyFill="1" applyBorder="1" applyProtection="1">
      <protection locked="0"/>
    </xf>
    <xf numFmtId="0" fontId="8" fillId="0" borderId="1" xfId="0" applyFont="1" applyBorder="1"/>
    <xf numFmtId="166" fontId="16" fillId="2" borderId="6" xfId="0" applyNumberFormat="1" applyFont="1" applyFill="1" applyBorder="1" applyAlignment="1">
      <alignment horizontal="left" vertical="center" wrapText="1"/>
    </xf>
    <xf numFmtId="164" fontId="14" fillId="0" borderId="1" xfId="0" applyNumberFormat="1" applyFont="1" applyBorder="1"/>
    <xf numFmtId="0" fontId="14" fillId="2" borderId="6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vertical="center" wrapText="1"/>
    </xf>
    <xf numFmtId="0" fontId="14" fillId="2" borderId="6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horizontal="center"/>
    </xf>
    <xf numFmtId="0" fontId="17" fillId="0" borderId="1" xfId="0" applyFont="1" applyBorder="1"/>
    <xf numFmtId="164" fontId="17" fillId="0" borderId="1" xfId="0" applyNumberFormat="1" applyFont="1" applyBorder="1"/>
    <xf numFmtId="0" fontId="15" fillId="0" borderId="0" xfId="0" applyFont="1"/>
    <xf numFmtId="44" fontId="0" fillId="0" borderId="0" xfId="0" applyNumberFormat="1"/>
    <xf numFmtId="44" fontId="0" fillId="0" borderId="3" xfId="0" applyNumberFormat="1" applyBorder="1"/>
    <xf numFmtId="44" fontId="0" fillId="0" borderId="18" xfId="0" applyNumberFormat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15" fillId="0" borderId="18" xfId="0" applyNumberFormat="1" applyFont="1" applyBorder="1" applyAlignment="1">
      <alignment horizontal="center"/>
    </xf>
    <xf numFmtId="9" fontId="0" fillId="0" borderId="0" xfId="2" applyFont="1"/>
    <xf numFmtId="167" fontId="9" fillId="0" borderId="10" xfId="0" applyNumberFormat="1" applyFont="1" applyBorder="1" applyAlignment="1">
      <alignment horizontal="left"/>
    </xf>
    <xf numFmtId="167" fontId="9" fillId="0" borderId="0" xfId="0" applyNumberFormat="1" applyFont="1" applyAlignment="1">
      <alignment horizontal="left"/>
    </xf>
    <xf numFmtId="169" fontId="9" fillId="0" borderId="0" xfId="3" applyNumberFormat="1" applyFont="1" applyBorder="1" applyAlignment="1">
      <alignment horizontal="center"/>
    </xf>
    <xf numFmtId="164" fontId="9" fillId="0" borderId="6" xfId="1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0" fillId="0" borderId="0" xfId="0" applyNumberFormat="1"/>
    <xf numFmtId="164" fontId="0" fillId="0" borderId="0" xfId="1" applyFont="1"/>
    <xf numFmtId="0" fontId="13" fillId="0" borderId="19" xfId="0" applyFont="1" applyBorder="1" applyAlignment="1">
      <alignment horizontal="center"/>
    </xf>
    <xf numFmtId="0" fontId="14" fillId="2" borderId="0" xfId="0" applyFont="1" applyFill="1"/>
    <xf numFmtId="10" fontId="0" fillId="0" borderId="0" xfId="2" applyNumberFormat="1" applyFont="1"/>
    <xf numFmtId="10" fontId="2" fillId="0" borderId="0" xfId="2" applyNumberFormat="1" applyFont="1" applyAlignment="1">
      <alignment horizontal="right"/>
    </xf>
    <xf numFmtId="164" fontId="9" fillId="0" borderId="2" xfId="1" applyFont="1" applyFill="1" applyBorder="1" applyAlignment="1">
      <alignment horizontal="center"/>
    </xf>
    <xf numFmtId="169" fontId="0" fillId="0" borderId="0" xfId="3" applyNumberFormat="1" applyFont="1"/>
    <xf numFmtId="164" fontId="9" fillId="0" borderId="2" xfId="1" applyFont="1" applyFill="1" applyBorder="1" applyProtection="1"/>
    <xf numFmtId="0" fontId="3" fillId="0" borderId="0" xfId="0" applyFont="1"/>
    <xf numFmtId="166" fontId="0" fillId="0" borderId="0" xfId="0" applyNumberFormat="1"/>
    <xf numFmtId="164" fontId="9" fillId="0" borderId="2" xfId="1" applyFont="1" applyBorder="1" applyAlignment="1">
      <alignment horizontal="left"/>
    </xf>
    <xf numFmtId="169" fontId="9" fillId="0" borderId="2" xfId="3" applyNumberFormat="1" applyFont="1" applyBorder="1" applyAlignment="1">
      <alignment horizontal="left"/>
    </xf>
    <xf numFmtId="43" fontId="0" fillId="0" borderId="0" xfId="3" applyFont="1"/>
    <xf numFmtId="169" fontId="9" fillId="0" borderId="2" xfId="3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left" vertical="center" wrapText="1"/>
    </xf>
    <xf numFmtId="166" fontId="14" fillId="2" borderId="6" xfId="0" applyNumberFormat="1" applyFont="1" applyFill="1" applyBorder="1" applyAlignment="1">
      <alignment horizontal="left" vertical="center" wrapText="1"/>
    </xf>
    <xf numFmtId="166" fontId="16" fillId="2" borderId="0" xfId="0" applyNumberFormat="1" applyFont="1" applyFill="1" applyAlignment="1">
      <alignment horizontal="left" vertical="center" wrapText="1"/>
    </xf>
    <xf numFmtId="166" fontId="16" fillId="2" borderId="6" xfId="0" applyNumberFormat="1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1" xfId="0" applyFont="1" applyBorder="1" applyProtection="1">
      <protection locked="0"/>
    </xf>
    <xf numFmtId="0" fontId="12" fillId="3" borderId="3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1" xfId="0" applyFont="1" applyBorder="1"/>
    <xf numFmtId="167" fontId="7" fillId="0" borderId="1" xfId="0" applyNumberFormat="1" applyFont="1" applyBorder="1"/>
    <xf numFmtId="167" fontId="10" fillId="0" borderId="1" xfId="0" applyNumberFormat="1" applyFont="1" applyBorder="1"/>
    <xf numFmtId="0" fontId="18" fillId="0" borderId="0" xfId="0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137583</xdr:colOff>
      <xdr:row>0</xdr:row>
      <xdr:rowOff>84665</xdr:rowOff>
    </xdr:from>
    <xdr:to>
      <xdr:col>4</xdr:col>
      <xdr:colOff>388407</xdr:colOff>
      <xdr:row>4</xdr:row>
      <xdr:rowOff>104982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731869-2AC8-4DB7-8F3F-13A9B1F39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9916" y="84665"/>
          <a:ext cx="3552824" cy="7823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184</xdr:row>
      <xdr:rowOff>85725</xdr:rowOff>
    </xdr:from>
    <xdr:to>
      <xdr:col>2</xdr:col>
      <xdr:colOff>1028010</xdr:colOff>
      <xdr:row>189</xdr:row>
      <xdr:rowOff>107613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02D39B-8FD5-4AF1-B183-D8252420F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5804475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0</xdr:row>
      <xdr:rowOff>133350</xdr:rowOff>
    </xdr:from>
    <xdr:to>
      <xdr:col>3</xdr:col>
      <xdr:colOff>609599</xdr:colOff>
      <xdr:row>4</xdr:row>
      <xdr:rowOff>85000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3A7614-54C3-4BAC-AEB8-3FB74AF22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133350"/>
          <a:ext cx="3257549" cy="713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103246</xdr:rowOff>
    </xdr:from>
    <xdr:ext cx="3257549" cy="713650"/>
    <xdr:pic>
      <xdr:nvPicPr>
        <xdr:cNvPr id="2" name="Picture 1">
          <a:extLst>
            <a:ext uri="{FF2B5EF4-FFF2-40B4-BE49-F238E27FC236}">
              <a16:creationId xmlns:a16="http://schemas.microsoft.com/office/drawing/2014/main" id="{18C88739-A87C-40AB-AB19-C7DEB906F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7650" y="103246"/>
          <a:ext cx="3257549" cy="713650"/>
        </a:xfrm>
        <a:prstGeom prst="rect">
          <a:avLst/>
        </a:prstGeom>
      </xdr:spPr>
    </xdr:pic>
    <xdr:clientData/>
  </xdr:oneCellAnchor>
  <xdr:twoCellAnchor editAs="oneCell">
    <xdr:from>
      <xdr:col>1</xdr:col>
      <xdr:colOff>190500</xdr:colOff>
      <xdr:row>301</xdr:row>
      <xdr:rowOff>178138</xdr:rowOff>
    </xdr:from>
    <xdr:to>
      <xdr:col>2</xdr:col>
      <xdr:colOff>970860</xdr:colOff>
      <xdr:row>307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FEA4C1-D187-4B26-84CA-CA9367495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6849388"/>
          <a:ext cx="1809060" cy="974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103245</xdr:rowOff>
    </xdr:from>
    <xdr:to>
      <xdr:col>2</xdr:col>
      <xdr:colOff>2343150</xdr:colOff>
      <xdr:row>4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18D9F2-A93E-4604-A78C-93165CCFB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9075" y="103245"/>
          <a:ext cx="3333750" cy="74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301</xdr:row>
      <xdr:rowOff>178138</xdr:rowOff>
    </xdr:from>
    <xdr:to>
      <xdr:col>2</xdr:col>
      <xdr:colOff>970860</xdr:colOff>
      <xdr:row>307</xdr:row>
      <xdr:rowOff>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70F88F9-5B24-40BD-BBB7-0DB9B47A0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7613888"/>
          <a:ext cx="1809060" cy="9648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103246</xdr:rowOff>
    </xdr:from>
    <xdr:ext cx="3257549" cy="713650"/>
    <xdr:pic>
      <xdr:nvPicPr>
        <xdr:cNvPr id="2" name="Picture 1">
          <a:extLst>
            <a:ext uri="{FF2B5EF4-FFF2-40B4-BE49-F238E27FC236}">
              <a16:creationId xmlns:a16="http://schemas.microsoft.com/office/drawing/2014/main" id="{795A31BC-90B6-4FC7-9FE5-FD339AE2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67625" y="103246"/>
          <a:ext cx="3257549" cy="713650"/>
        </a:xfrm>
        <a:prstGeom prst="rect">
          <a:avLst/>
        </a:prstGeom>
      </xdr:spPr>
    </xdr:pic>
    <xdr:clientData/>
  </xdr:oneCellAnchor>
  <xdr:twoCellAnchor editAs="oneCell">
    <xdr:from>
      <xdr:col>1</xdr:col>
      <xdr:colOff>190500</xdr:colOff>
      <xdr:row>301</xdr:row>
      <xdr:rowOff>178138</xdr:rowOff>
    </xdr:from>
    <xdr:to>
      <xdr:col>2</xdr:col>
      <xdr:colOff>970860</xdr:colOff>
      <xdr:row>307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C22112-E5F6-4FD2-B0B2-506F3822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7613888"/>
          <a:ext cx="1809060" cy="9648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103246</xdr:rowOff>
    </xdr:from>
    <xdr:ext cx="3257549" cy="713650"/>
    <xdr:pic>
      <xdr:nvPicPr>
        <xdr:cNvPr id="2" name="Picture 1">
          <a:extLst>
            <a:ext uri="{FF2B5EF4-FFF2-40B4-BE49-F238E27FC236}">
              <a16:creationId xmlns:a16="http://schemas.microsoft.com/office/drawing/2014/main" id="{EFC73A6D-79BA-47C6-A9FC-2ED07DBF5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16175" y="103246"/>
          <a:ext cx="3257549" cy="713650"/>
        </a:xfrm>
        <a:prstGeom prst="rect">
          <a:avLst/>
        </a:prstGeom>
      </xdr:spPr>
    </xdr:pic>
    <xdr:clientData/>
  </xdr:oneCellAnchor>
  <xdr:twoCellAnchor editAs="oneCell">
    <xdr:from>
      <xdr:col>1</xdr:col>
      <xdr:colOff>190500</xdr:colOff>
      <xdr:row>301</xdr:row>
      <xdr:rowOff>178138</xdr:rowOff>
    </xdr:from>
    <xdr:to>
      <xdr:col>2</xdr:col>
      <xdr:colOff>970860</xdr:colOff>
      <xdr:row>307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311A1B-385E-4BCB-90C2-981485EC5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7613888"/>
          <a:ext cx="1809060" cy="964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103246</xdr:rowOff>
    </xdr:from>
    <xdr:ext cx="3257549" cy="713650"/>
    <xdr:pic>
      <xdr:nvPicPr>
        <xdr:cNvPr id="2" name="Picture 1">
          <a:extLst>
            <a:ext uri="{FF2B5EF4-FFF2-40B4-BE49-F238E27FC236}">
              <a16:creationId xmlns:a16="http://schemas.microsoft.com/office/drawing/2014/main" id="{EB1F5B1B-3B48-4065-B904-4CFA2AED8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564725" y="103246"/>
          <a:ext cx="3257549" cy="713650"/>
        </a:xfrm>
        <a:prstGeom prst="rect">
          <a:avLst/>
        </a:prstGeom>
      </xdr:spPr>
    </xdr:pic>
    <xdr:clientData/>
  </xdr:oneCellAnchor>
  <xdr:twoCellAnchor editAs="oneCell">
    <xdr:from>
      <xdr:col>1</xdr:col>
      <xdr:colOff>190500</xdr:colOff>
      <xdr:row>301</xdr:row>
      <xdr:rowOff>178138</xdr:rowOff>
    </xdr:from>
    <xdr:to>
      <xdr:col>2</xdr:col>
      <xdr:colOff>970860</xdr:colOff>
      <xdr:row>307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A8930A-E951-4581-94DA-4FFEB2289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7613888"/>
          <a:ext cx="1809060" cy="9648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95250</xdr:rowOff>
    </xdr:from>
    <xdr:ext cx="3257549" cy="713650"/>
    <xdr:pic>
      <xdr:nvPicPr>
        <xdr:cNvPr id="2" name="Picture 1">
          <a:extLst>
            <a:ext uri="{FF2B5EF4-FFF2-40B4-BE49-F238E27FC236}">
              <a16:creationId xmlns:a16="http://schemas.microsoft.com/office/drawing/2014/main" id="{71548B79-3CC1-46CC-8A54-23B32D177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0" y="95250"/>
          <a:ext cx="3257549" cy="713650"/>
        </a:xfrm>
        <a:prstGeom prst="rect">
          <a:avLst/>
        </a:prstGeom>
      </xdr:spPr>
    </xdr:pic>
    <xdr:clientData/>
  </xdr:oneCellAnchor>
  <xdr:oneCellAnchor>
    <xdr:from>
      <xdr:col>1</xdr:col>
      <xdr:colOff>209550</xdr:colOff>
      <xdr:row>185</xdr:row>
      <xdr:rowOff>95250</xdr:rowOff>
    </xdr:from>
    <xdr:ext cx="1809060" cy="974388"/>
    <xdr:pic>
      <xdr:nvPicPr>
        <xdr:cNvPr id="3" name="Picture 2">
          <a:extLst>
            <a:ext uri="{FF2B5EF4-FFF2-40B4-BE49-F238E27FC236}">
              <a16:creationId xmlns:a16="http://schemas.microsoft.com/office/drawing/2014/main" id="{E1515AA6-D7FB-46E6-8BD4-DF607B881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35623500"/>
          <a:ext cx="1809060" cy="97438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95250</xdr:rowOff>
    </xdr:from>
    <xdr:ext cx="3257549" cy="713650"/>
    <xdr:pic>
      <xdr:nvPicPr>
        <xdr:cNvPr id="2" name="Picture 1">
          <a:extLst>
            <a:ext uri="{FF2B5EF4-FFF2-40B4-BE49-F238E27FC236}">
              <a16:creationId xmlns:a16="http://schemas.microsoft.com/office/drawing/2014/main" id="{440C67FB-5CD0-420E-BC40-7DAA0F46A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0" y="95250"/>
          <a:ext cx="3257549" cy="713650"/>
        </a:xfrm>
        <a:prstGeom prst="rect">
          <a:avLst/>
        </a:prstGeom>
      </xdr:spPr>
    </xdr:pic>
    <xdr:clientData/>
  </xdr:oneCellAnchor>
  <xdr:oneCellAnchor>
    <xdr:from>
      <xdr:col>1</xdr:col>
      <xdr:colOff>209550</xdr:colOff>
      <xdr:row>186</xdr:row>
      <xdr:rowOff>95250</xdr:rowOff>
    </xdr:from>
    <xdr:ext cx="1809060" cy="974388"/>
    <xdr:pic>
      <xdr:nvPicPr>
        <xdr:cNvPr id="3" name="Picture 2">
          <a:extLst>
            <a:ext uri="{FF2B5EF4-FFF2-40B4-BE49-F238E27FC236}">
              <a16:creationId xmlns:a16="http://schemas.microsoft.com/office/drawing/2014/main" id="{D4749EF8-F563-45A1-95EA-F7170ABBE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35623500"/>
          <a:ext cx="1809060" cy="97438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186</xdr:row>
      <xdr:rowOff>85725</xdr:rowOff>
    </xdr:from>
    <xdr:to>
      <xdr:col>2</xdr:col>
      <xdr:colOff>1028010</xdr:colOff>
      <xdr:row>191</xdr:row>
      <xdr:rowOff>107613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B9887E-A353-466E-B4BF-B3CC199C4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5613975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0</xdr:row>
      <xdr:rowOff>133350</xdr:rowOff>
    </xdr:from>
    <xdr:to>
      <xdr:col>3</xdr:col>
      <xdr:colOff>714374</xdr:colOff>
      <xdr:row>4</xdr:row>
      <xdr:rowOff>85000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3CABF2-1C3E-48E5-896E-E7FE45823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133350"/>
          <a:ext cx="3257549" cy="713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186</xdr:row>
      <xdr:rowOff>85725</xdr:rowOff>
    </xdr:from>
    <xdr:to>
      <xdr:col>2</xdr:col>
      <xdr:colOff>1028010</xdr:colOff>
      <xdr:row>191</xdr:row>
      <xdr:rowOff>107613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A14D2C-777F-4F78-BF6C-693EE7D94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5804475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0</xdr:row>
      <xdr:rowOff>133350</xdr:rowOff>
    </xdr:from>
    <xdr:to>
      <xdr:col>3</xdr:col>
      <xdr:colOff>714374</xdr:colOff>
      <xdr:row>4</xdr:row>
      <xdr:rowOff>85000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94C194-0782-40BB-862C-69DDA3612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133350"/>
          <a:ext cx="3257549" cy="713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7377-823C-438F-9659-F63443A73727}">
  <dimension ref="A1:J41"/>
  <sheetViews>
    <sheetView zoomScale="90" zoomScaleNormal="90" workbookViewId="0">
      <selection activeCell="A28" sqref="A28"/>
    </sheetView>
  </sheetViews>
  <sheetFormatPr defaultColWidth="9.140625" defaultRowHeight="15" x14ac:dyDescent="0.25"/>
  <cols>
    <col min="1" max="1" width="15" style="1" bestFit="1" customWidth="1"/>
    <col min="2" max="2" width="16.5703125" style="2" customWidth="1"/>
    <col min="3" max="6" width="16.5703125" style="1" customWidth="1"/>
    <col min="7" max="9" width="17" style="1" customWidth="1"/>
    <col min="10" max="10" width="17" style="2" customWidth="1"/>
    <col min="11" max="11" width="9.140625" style="1"/>
    <col min="12" max="12" width="7.5703125" style="1" customWidth="1"/>
    <col min="13" max="13" width="9.5703125" style="1" customWidth="1"/>
    <col min="14" max="14" width="15.140625" style="1" customWidth="1"/>
    <col min="15" max="15" width="14.7109375" style="1" customWidth="1"/>
    <col min="16" max="16" width="11.7109375" style="1" customWidth="1"/>
    <col min="17" max="20" width="14.7109375" style="1" customWidth="1"/>
    <col min="21" max="16384" width="9.140625" style="1"/>
  </cols>
  <sheetData>
    <row r="1" spans="1:10" x14ac:dyDescent="0.25">
      <c r="F1" s="2"/>
      <c r="G1" s="2"/>
    </row>
    <row r="2" spans="1:10" x14ac:dyDescent="0.25">
      <c r="J2" s="1"/>
    </row>
    <row r="3" spans="1:10" x14ac:dyDescent="0.25">
      <c r="J3" s="1"/>
    </row>
    <row r="4" spans="1:10" x14ac:dyDescent="0.25">
      <c r="J4" s="1"/>
    </row>
    <row r="5" spans="1:10" x14ac:dyDescent="0.25">
      <c r="J5" s="1"/>
    </row>
    <row r="6" spans="1:10" x14ac:dyDescent="0.25">
      <c r="J6" s="1"/>
    </row>
    <row r="7" spans="1:10" x14ac:dyDescent="0.25">
      <c r="A7" s="54" t="s">
        <v>240</v>
      </c>
      <c r="B7" s="54" t="s">
        <v>211</v>
      </c>
      <c r="C7" s="54" t="s">
        <v>233</v>
      </c>
      <c r="D7" s="54" t="s">
        <v>235</v>
      </c>
      <c r="E7" s="54" t="s">
        <v>234</v>
      </c>
      <c r="F7" s="54" t="s">
        <v>228</v>
      </c>
      <c r="J7" s="1"/>
    </row>
    <row r="8" spans="1:10" x14ac:dyDescent="0.25">
      <c r="A8" s="53" t="s">
        <v>245</v>
      </c>
      <c r="B8" s="49">
        <v>109704.19000000013</v>
      </c>
      <c r="C8" s="49">
        <v>57628.650000000009</v>
      </c>
      <c r="D8" s="49">
        <v>55499.8</v>
      </c>
      <c r="E8" s="49">
        <v>58483.860000000008</v>
      </c>
      <c r="F8" s="55">
        <f>SUM(B8:E8)</f>
        <v>281316.50000000012</v>
      </c>
      <c r="J8" s="1"/>
    </row>
    <row r="9" spans="1:10" x14ac:dyDescent="0.25">
      <c r="A9" s="53" t="s">
        <v>243</v>
      </c>
      <c r="B9" s="49">
        <v>1529548.92</v>
      </c>
      <c r="C9" s="49"/>
      <c r="D9" s="49"/>
      <c r="E9" s="49"/>
      <c r="F9" s="55">
        <f>SUM(B9:E9)</f>
        <v>1529548.92</v>
      </c>
      <c r="J9" s="1"/>
    </row>
    <row r="10" spans="1:10" x14ac:dyDescent="0.25">
      <c r="A10" s="53" t="s">
        <v>242</v>
      </c>
      <c r="B10" s="49">
        <v>75909.900000000009</v>
      </c>
      <c r="C10" s="49"/>
      <c r="D10" s="49"/>
      <c r="E10" s="49"/>
      <c r="F10" s="55">
        <f t="shared" ref="F10:F11" si="0">SUM(B10:E10)</f>
        <v>75909.900000000009</v>
      </c>
      <c r="J10" s="1"/>
    </row>
    <row r="11" spans="1:10" x14ac:dyDescent="0.25">
      <c r="A11" s="53" t="s">
        <v>237</v>
      </c>
      <c r="B11" s="49">
        <v>76342</v>
      </c>
      <c r="C11" s="49"/>
      <c r="D11" s="49"/>
      <c r="E11" s="49"/>
      <c r="F11" s="55">
        <f t="shared" si="0"/>
        <v>76342</v>
      </c>
      <c r="J11" s="1"/>
    </row>
    <row r="12" spans="1:10" x14ac:dyDescent="0.25">
      <c r="A12" s="48" t="s">
        <v>222</v>
      </c>
      <c r="B12" s="50">
        <f>SUM(B8:B11)</f>
        <v>1791505.01</v>
      </c>
      <c r="C12" s="50">
        <f>SUM(C8:C11)</f>
        <v>57628.650000000009</v>
      </c>
      <c r="D12" s="50">
        <f>SUM(D8:D11)</f>
        <v>55499.8</v>
      </c>
      <c r="E12" s="50">
        <f>SUM(E8:E11)</f>
        <v>58483.860000000008</v>
      </c>
      <c r="F12" s="50">
        <f>SUM(F8:F11)</f>
        <v>1963117.3199999998</v>
      </c>
      <c r="J12" s="1"/>
    </row>
    <row r="13" spans="1:10" x14ac:dyDescent="0.25">
      <c r="A13" s="48" t="s">
        <v>229</v>
      </c>
      <c r="B13" s="49">
        <f>ROUND(B12*5%,2)</f>
        <v>89575.25</v>
      </c>
      <c r="C13" s="49">
        <f t="shared" ref="C13:F13" si="1">ROUND(C12*5%,2)</f>
        <v>2881.43</v>
      </c>
      <c r="D13" s="49">
        <f t="shared" si="1"/>
        <v>2774.99</v>
      </c>
      <c r="E13" s="49">
        <f t="shared" si="1"/>
        <v>2924.19</v>
      </c>
      <c r="F13" s="49">
        <f t="shared" si="1"/>
        <v>98155.87</v>
      </c>
      <c r="J13" s="1"/>
    </row>
    <row r="14" spans="1:10" ht="15.75" thickBot="1" x14ac:dyDescent="0.3">
      <c r="A14" s="48" t="s">
        <v>244</v>
      </c>
      <c r="B14" s="56">
        <f>SUM(B12:B13)</f>
        <v>1881080.26</v>
      </c>
      <c r="C14" s="56">
        <f t="shared" ref="C14:F14" si="2">SUM(C12:C13)</f>
        <v>60510.080000000009</v>
      </c>
      <c r="D14" s="56">
        <f t="shared" si="2"/>
        <v>58274.79</v>
      </c>
      <c r="E14" s="56">
        <f t="shared" si="2"/>
        <v>61408.05000000001</v>
      </c>
      <c r="F14" s="56">
        <f t="shared" si="2"/>
        <v>2061273.19</v>
      </c>
      <c r="J14" s="1"/>
    </row>
    <row r="15" spans="1:10" x14ac:dyDescent="0.25">
      <c r="C15" s="2"/>
      <c r="F15" s="2"/>
      <c r="J15" s="1"/>
    </row>
    <row r="16" spans="1:10" x14ac:dyDescent="0.25">
      <c r="A16" s="72" t="s">
        <v>438</v>
      </c>
      <c r="C16" s="2"/>
      <c r="F16" s="2"/>
      <c r="J16" s="1"/>
    </row>
    <row r="17" spans="1:10" x14ac:dyDescent="0.25">
      <c r="A17" s="54" t="s">
        <v>439</v>
      </c>
      <c r="B17" s="54" t="s">
        <v>211</v>
      </c>
      <c r="C17" s="54" t="s">
        <v>233</v>
      </c>
      <c r="D17" s="54" t="s">
        <v>235</v>
      </c>
      <c r="E17" s="54" t="s">
        <v>234</v>
      </c>
      <c r="F17" s="54" t="s">
        <v>228</v>
      </c>
      <c r="J17" s="1"/>
    </row>
    <row r="18" spans="1:10" x14ac:dyDescent="0.25">
      <c r="A18" s="53" t="s">
        <v>245</v>
      </c>
      <c r="B18" s="49">
        <v>54014.470000000008</v>
      </c>
      <c r="C18" s="49">
        <v>8181.6099999999988</v>
      </c>
      <c r="D18" s="49">
        <v>46600.54</v>
      </c>
      <c r="E18" s="49">
        <v>8095.7999999999984</v>
      </c>
      <c r="F18" s="55">
        <f>SUM(B18:E18)</f>
        <v>116892.42000000001</v>
      </c>
      <c r="J18" s="1"/>
    </row>
    <row r="19" spans="1:10" x14ac:dyDescent="0.25">
      <c r="A19" s="53" t="s">
        <v>243</v>
      </c>
      <c r="B19" s="49">
        <v>142546.4675</v>
      </c>
      <c r="C19" s="49">
        <v>142546.4675</v>
      </c>
      <c r="D19" s="49">
        <v>142546.4675</v>
      </c>
      <c r="E19" s="49">
        <v>142546.4675</v>
      </c>
      <c r="F19" s="55">
        <f>SUM(B19:E19)</f>
        <v>570185.87</v>
      </c>
      <c r="J19" s="1"/>
    </row>
    <row r="20" spans="1:10" x14ac:dyDescent="0.25">
      <c r="A20" s="53" t="s">
        <v>242</v>
      </c>
      <c r="B20" s="49">
        <v>8955.4874999999993</v>
      </c>
      <c r="C20" s="49">
        <v>8955.4874999999993</v>
      </c>
      <c r="D20" s="49">
        <v>8955.4874999999993</v>
      </c>
      <c r="E20" s="49">
        <v>8955.4874999999993</v>
      </c>
      <c r="F20" s="55">
        <f t="shared" ref="F20:F21" si="3">SUM(B20:E20)</f>
        <v>35821.949999999997</v>
      </c>
      <c r="J20" s="1"/>
    </row>
    <row r="21" spans="1:10" x14ac:dyDescent="0.25">
      <c r="A21" s="53" t="s">
        <v>237</v>
      </c>
      <c r="B21" s="49">
        <v>59002.2</v>
      </c>
      <c r="C21" s="49"/>
      <c r="D21" s="49"/>
      <c r="E21" s="49"/>
      <c r="F21" s="55">
        <f t="shared" si="3"/>
        <v>59002.2</v>
      </c>
      <c r="J21" s="1"/>
    </row>
    <row r="22" spans="1:10" x14ac:dyDescent="0.25">
      <c r="A22" s="48" t="s">
        <v>222</v>
      </c>
      <c r="B22" s="50">
        <f>SUM(B18:B21)</f>
        <v>264518.625</v>
      </c>
      <c r="C22" s="50">
        <f>SUM(C18:C21)</f>
        <v>159683.56499999997</v>
      </c>
      <c r="D22" s="50">
        <f>SUM(D18:D21)</f>
        <v>198102.495</v>
      </c>
      <c r="E22" s="50">
        <f>SUM(E18:E21)</f>
        <v>159597.75499999998</v>
      </c>
      <c r="F22" s="50">
        <f>SUM(F18:F21)</f>
        <v>781902.44</v>
      </c>
      <c r="J22" s="1"/>
    </row>
    <row r="23" spans="1:10" x14ac:dyDescent="0.25">
      <c r="A23" s="48" t="s">
        <v>229</v>
      </c>
      <c r="B23" s="49">
        <f>ROUND(B22*5%,2)</f>
        <v>13225.93</v>
      </c>
      <c r="C23" s="49">
        <f t="shared" ref="C23:F23" si="4">ROUND(C22*5%,2)</f>
        <v>7984.18</v>
      </c>
      <c r="D23" s="49">
        <f t="shared" si="4"/>
        <v>9905.1200000000008</v>
      </c>
      <c r="E23" s="49">
        <f t="shared" si="4"/>
        <v>7979.89</v>
      </c>
      <c r="F23" s="49">
        <f t="shared" si="4"/>
        <v>39095.120000000003</v>
      </c>
      <c r="J23" s="1"/>
    </row>
    <row r="24" spans="1:10" ht="15.75" thickBot="1" x14ac:dyDescent="0.3">
      <c r="A24" s="48" t="s">
        <v>244</v>
      </c>
      <c r="B24" s="56">
        <f>SUM(B22:B23)</f>
        <v>277744.55499999999</v>
      </c>
      <c r="C24" s="56">
        <f t="shared" ref="C24:F24" si="5">SUM(C22:C23)</f>
        <v>167667.74499999997</v>
      </c>
      <c r="D24" s="56">
        <f t="shared" si="5"/>
        <v>208007.61499999999</v>
      </c>
      <c r="E24" s="56">
        <f t="shared" si="5"/>
        <v>167577.64499999999</v>
      </c>
      <c r="F24" s="56">
        <f t="shared" si="5"/>
        <v>820997.55999999994</v>
      </c>
      <c r="J24" s="1"/>
    </row>
    <row r="25" spans="1:10" x14ac:dyDescent="0.25">
      <c r="A25" s="2"/>
      <c r="B25" s="52"/>
      <c r="C25" s="52"/>
      <c r="D25" s="52"/>
      <c r="E25" s="52"/>
      <c r="F25" s="2"/>
      <c r="J25" s="1"/>
    </row>
    <row r="26" spans="1:10" x14ac:dyDescent="0.25">
      <c r="B26" s="1"/>
      <c r="F26" s="2"/>
      <c r="J26" s="1"/>
    </row>
    <row r="27" spans="1:10" x14ac:dyDescent="0.25">
      <c r="A27" s="72" t="s">
        <v>454</v>
      </c>
      <c r="B27" s="1"/>
      <c r="F27" s="2"/>
      <c r="J27" s="1"/>
    </row>
    <row r="28" spans="1:10" x14ac:dyDescent="0.25">
      <c r="A28" s="54" t="s">
        <v>241</v>
      </c>
      <c r="B28" s="54" t="s">
        <v>211</v>
      </c>
      <c r="C28" s="54" t="s">
        <v>233</v>
      </c>
      <c r="D28" s="54" t="s">
        <v>235</v>
      </c>
      <c r="E28" s="54" t="s">
        <v>234</v>
      </c>
      <c r="F28" s="54" t="s">
        <v>228</v>
      </c>
      <c r="J28" s="1"/>
    </row>
    <row r="29" spans="1:10" x14ac:dyDescent="0.25">
      <c r="A29" s="53" t="s">
        <v>245</v>
      </c>
      <c r="B29" s="49">
        <f>'MOQ Q1'!H302</f>
        <v>69918.100000000006</v>
      </c>
      <c r="C29" s="49">
        <f>'MOQ Q2'!H302</f>
        <v>8363.3799999999992</v>
      </c>
      <c r="D29" s="49">
        <f>'MOQ Q3'!H302</f>
        <v>24570.660000000003</v>
      </c>
      <c r="E29" s="49">
        <f>'MOQ Q4'!H302</f>
        <v>8363.3799999999992</v>
      </c>
      <c r="F29" s="55">
        <f>SUM(B29:E29)</f>
        <v>111215.52000000002</v>
      </c>
      <c r="J29" s="1"/>
    </row>
    <row r="30" spans="1:10" x14ac:dyDescent="0.25">
      <c r="A30" s="53" t="s">
        <v>243</v>
      </c>
      <c r="B30" s="49">
        <f>'MOQ Undercarriages'!I186/4</f>
        <v>21708.41</v>
      </c>
      <c r="C30" s="49">
        <f>B30</f>
        <v>21708.41</v>
      </c>
      <c r="D30" s="49">
        <f>B30</f>
        <v>21708.41</v>
      </c>
      <c r="E30" s="49">
        <f>B30</f>
        <v>21708.41</v>
      </c>
      <c r="F30" s="55">
        <f>SUM(B30:E30)</f>
        <v>86833.64</v>
      </c>
      <c r="J30" s="1"/>
    </row>
    <row r="31" spans="1:10" x14ac:dyDescent="0.25">
      <c r="A31" s="53" t="s">
        <v>242</v>
      </c>
      <c r="B31" s="49">
        <f>'MOQ Operator Seats'!I187/4</f>
        <v>0</v>
      </c>
      <c r="C31" s="49">
        <f>B31</f>
        <v>0</v>
      </c>
      <c r="D31" s="49">
        <f>B31</f>
        <v>0</v>
      </c>
      <c r="E31" s="49">
        <f>B31</f>
        <v>0</v>
      </c>
      <c r="F31" s="55">
        <f t="shared" ref="F31:F34" si="6">SUM(B31:E31)</f>
        <v>0</v>
      </c>
      <c r="J31" s="1"/>
    </row>
    <row r="32" spans="1:10" x14ac:dyDescent="0.25">
      <c r="A32" s="53" t="s">
        <v>237</v>
      </c>
      <c r="B32" s="49">
        <f>'MOQ Tires'!I187</f>
        <v>10436.4</v>
      </c>
      <c r="C32" s="49"/>
      <c r="D32" s="49"/>
      <c r="E32" s="49"/>
      <c r="F32" s="55">
        <f t="shared" si="6"/>
        <v>10436.4</v>
      </c>
      <c r="J32" s="1"/>
    </row>
    <row r="33" spans="1:10" x14ac:dyDescent="0.25">
      <c r="A33" s="53" t="s">
        <v>418</v>
      </c>
      <c r="B33" s="49">
        <f>'MOQ Injectors'!I187/4</f>
        <v>0</v>
      </c>
      <c r="C33" s="49">
        <f>B33</f>
        <v>0</v>
      </c>
      <c r="D33" s="49">
        <f>B33</f>
        <v>0</v>
      </c>
      <c r="E33" s="49">
        <f>B33</f>
        <v>0</v>
      </c>
      <c r="F33" s="55">
        <f t="shared" si="6"/>
        <v>0</v>
      </c>
      <c r="J33" s="1"/>
    </row>
    <row r="34" spans="1:10" x14ac:dyDescent="0.25">
      <c r="A34" s="53" t="s">
        <v>417</v>
      </c>
      <c r="B34" s="49">
        <f>'MOQ Turbos'!I185/4</f>
        <v>0</v>
      </c>
      <c r="C34" s="49">
        <f>B34</f>
        <v>0</v>
      </c>
      <c r="D34" s="49">
        <f>B34</f>
        <v>0</v>
      </c>
      <c r="E34" s="49">
        <f>B34</f>
        <v>0</v>
      </c>
      <c r="F34" s="55">
        <f t="shared" si="6"/>
        <v>0</v>
      </c>
      <c r="J34" s="1"/>
    </row>
    <row r="35" spans="1:10" x14ac:dyDescent="0.25">
      <c r="A35" s="48" t="s">
        <v>222</v>
      </c>
      <c r="B35" s="50">
        <f>SUM(B29:B34)</f>
        <v>102062.91</v>
      </c>
      <c r="C35" s="50">
        <f t="shared" ref="C35:F35" si="7">SUM(C29:C34)</f>
        <v>30071.79</v>
      </c>
      <c r="D35" s="50">
        <f t="shared" si="7"/>
        <v>46279.070000000007</v>
      </c>
      <c r="E35" s="50">
        <f t="shared" si="7"/>
        <v>30071.79</v>
      </c>
      <c r="F35" s="50">
        <f t="shared" si="7"/>
        <v>208485.56000000003</v>
      </c>
      <c r="G35" s="1" t="s">
        <v>264</v>
      </c>
      <c r="J35" s="1"/>
    </row>
    <row r="36" spans="1:10" x14ac:dyDescent="0.25">
      <c r="A36" s="48" t="s">
        <v>229</v>
      </c>
      <c r="B36" s="49">
        <f>ROUND(B35*5%,2)</f>
        <v>5103.1499999999996</v>
      </c>
      <c r="C36" s="49">
        <f t="shared" ref="C36:F36" si="8">ROUND(C35*5%,2)</f>
        <v>1503.59</v>
      </c>
      <c r="D36" s="49">
        <f t="shared" si="8"/>
        <v>2313.9499999999998</v>
      </c>
      <c r="E36" s="49">
        <f t="shared" si="8"/>
        <v>1503.59</v>
      </c>
      <c r="F36" s="49">
        <f t="shared" si="8"/>
        <v>10424.280000000001</v>
      </c>
      <c r="J36" s="1"/>
    </row>
    <row r="37" spans="1:10" ht="15.75" thickBot="1" x14ac:dyDescent="0.3">
      <c r="A37" s="48" t="s">
        <v>244</v>
      </c>
      <c r="B37" s="51">
        <f>SUM(B35:B36)</f>
        <v>107166.06</v>
      </c>
      <c r="C37" s="51">
        <f t="shared" ref="C37:F37" si="9">SUM(C35:C36)</f>
        <v>31575.38</v>
      </c>
      <c r="D37" s="51">
        <f t="shared" si="9"/>
        <v>48593.020000000004</v>
      </c>
      <c r="E37" s="51">
        <f t="shared" si="9"/>
        <v>31575.38</v>
      </c>
      <c r="F37" s="51">
        <f t="shared" si="9"/>
        <v>218909.84000000003</v>
      </c>
    </row>
    <row r="38" spans="1:10" x14ac:dyDescent="0.25">
      <c r="B38" s="1"/>
      <c r="F38" s="2"/>
    </row>
    <row r="39" spans="1:10" x14ac:dyDescent="0.25">
      <c r="B39" s="1"/>
      <c r="F39" s="49">
        <f>'MOQ Annual'!D303</f>
        <v>387148.34360000008</v>
      </c>
      <c r="G39" s="1" t="s">
        <v>265</v>
      </c>
    </row>
    <row r="40" spans="1:10" x14ac:dyDescent="0.25">
      <c r="B40" s="1"/>
      <c r="F40" s="55">
        <f>F39-F35</f>
        <v>178662.78360000005</v>
      </c>
      <c r="G40" s="1" t="s">
        <v>266</v>
      </c>
    </row>
    <row r="41" spans="1:10" x14ac:dyDescent="0.25">
      <c r="B41" s="1"/>
      <c r="F41" s="68">
        <f>F40/F39</f>
        <v>0.46148404494943063</v>
      </c>
      <c r="G41" s="1" t="s">
        <v>266</v>
      </c>
    </row>
  </sheetData>
  <sheetProtection selectLockedCells="1"/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9A80-707A-47AA-85C2-4538C933501E}">
  <sheetPr filterMode="1"/>
  <dimension ref="B1:L191"/>
  <sheetViews>
    <sheetView topLeftCell="A7" workbookViewId="0">
      <selection activeCell="E184" sqref="E184"/>
    </sheetView>
  </sheetViews>
  <sheetFormatPr defaultRowHeight="15" x14ac:dyDescent="0.25"/>
  <cols>
    <col min="1" max="1" width="2.7109375" customWidth="1"/>
    <col min="2" max="2" width="15.42578125" customWidth="1"/>
    <col min="3" max="3" width="25.7109375" bestFit="1" customWidth="1"/>
    <col min="4" max="4" width="36" customWidth="1"/>
    <col min="5" max="5" width="7.28515625" customWidth="1"/>
    <col min="6" max="6" width="14.7109375" customWidth="1"/>
    <col min="7" max="7" width="14.7109375" hidden="1" customWidth="1"/>
    <col min="8" max="8" width="14.7109375" customWidth="1"/>
    <col min="9" max="9" width="20.42578125" bestFit="1" customWidth="1"/>
    <col min="11" max="11" width="12.5703125" customWidth="1"/>
    <col min="12" max="12" width="19.5703125" bestFit="1" customWidth="1"/>
  </cols>
  <sheetData>
    <row r="1" spans="2:12" x14ac:dyDescent="0.25">
      <c r="B1" s="4"/>
      <c r="C1" s="5"/>
      <c r="D1" s="5"/>
      <c r="E1" s="92" t="s">
        <v>210</v>
      </c>
      <c r="F1" s="92"/>
      <c r="G1" s="92"/>
      <c r="H1" s="92"/>
      <c r="I1" s="97" t="s">
        <v>417</v>
      </c>
    </row>
    <row r="2" spans="2:12" x14ac:dyDescent="0.25">
      <c r="B2" s="6"/>
      <c r="E2" s="93"/>
      <c r="F2" s="93"/>
      <c r="G2" s="93"/>
      <c r="H2" s="93"/>
      <c r="I2" s="98"/>
    </row>
    <row r="3" spans="2:12" x14ac:dyDescent="0.25">
      <c r="B3" s="6"/>
      <c r="E3" s="93"/>
      <c r="F3" s="93"/>
      <c r="G3" s="93"/>
      <c r="H3" s="93"/>
      <c r="I3" s="98"/>
    </row>
    <row r="4" spans="2:12" x14ac:dyDescent="0.25">
      <c r="B4" s="6"/>
      <c r="E4" s="93"/>
      <c r="F4" s="93"/>
      <c r="G4" s="93"/>
      <c r="H4" s="93"/>
      <c r="I4" s="98"/>
    </row>
    <row r="5" spans="2:12" x14ac:dyDescent="0.25">
      <c r="B5" s="7"/>
      <c r="C5" s="3"/>
      <c r="D5" s="3"/>
      <c r="E5" s="94"/>
      <c r="F5" s="94"/>
      <c r="G5" s="94"/>
      <c r="H5" s="94"/>
      <c r="I5" s="99"/>
    </row>
    <row r="6" spans="2:12" ht="36" x14ac:dyDescent="0.55000000000000004">
      <c r="B6" s="8"/>
      <c r="C6" s="9"/>
      <c r="D6" s="9"/>
      <c r="E6" s="10"/>
      <c r="F6" s="10"/>
      <c r="G6" s="10"/>
      <c r="H6" s="10"/>
      <c r="I6" s="10"/>
    </row>
    <row r="7" spans="2:12" x14ac:dyDescent="0.25">
      <c r="B7" s="11" t="s">
        <v>212</v>
      </c>
      <c r="C7" s="11"/>
      <c r="D7" s="12" t="s">
        <v>19</v>
      </c>
      <c r="E7" s="13" t="s">
        <v>213</v>
      </c>
      <c r="F7" s="14">
        <v>45420</v>
      </c>
      <c r="G7" s="14"/>
      <c r="H7" s="15" t="s">
        <v>214</v>
      </c>
      <c r="I7" s="16"/>
    </row>
    <row r="8" spans="2:12" x14ac:dyDescent="0.25">
      <c r="B8" s="17" t="s">
        <v>215</v>
      </c>
      <c r="C8" s="17"/>
      <c r="D8" s="12"/>
      <c r="E8" s="88" t="s">
        <v>216</v>
      </c>
      <c r="F8" s="88"/>
      <c r="G8" s="17"/>
      <c r="H8" s="100"/>
      <c r="I8" s="100"/>
    </row>
    <row r="9" spans="2:12" x14ac:dyDescent="0.25">
      <c r="B9" s="17" t="s">
        <v>217</v>
      </c>
      <c r="C9" s="17"/>
      <c r="D9" s="12">
        <v>0</v>
      </c>
      <c r="E9" s="88" t="s">
        <v>218</v>
      </c>
      <c r="F9" s="88"/>
      <c r="G9" s="17"/>
      <c r="H9" s="101"/>
      <c r="I9" s="101"/>
    </row>
    <row r="10" spans="2:12" x14ac:dyDescent="0.25">
      <c r="B10" s="17"/>
      <c r="C10" s="17"/>
      <c r="D10" s="18"/>
      <c r="E10" s="88" t="s">
        <v>219</v>
      </c>
      <c r="F10" s="88"/>
      <c r="G10" s="17"/>
      <c r="H10" s="102"/>
      <c r="I10" s="102"/>
    </row>
    <row r="11" spans="2:12" x14ac:dyDescent="0.25">
      <c r="B11" s="17"/>
      <c r="C11" s="17"/>
      <c r="D11" s="18"/>
      <c r="E11" s="88" t="s">
        <v>441</v>
      </c>
      <c r="F11" s="88"/>
      <c r="G11" s="17"/>
      <c r="H11" s="102"/>
      <c r="I11" s="102"/>
    </row>
    <row r="12" spans="2:12" x14ac:dyDescent="0.25">
      <c r="B12" s="19"/>
      <c r="C12" s="19"/>
      <c r="D12" s="18" t="s">
        <v>239</v>
      </c>
      <c r="E12" s="87" t="s">
        <v>442</v>
      </c>
      <c r="F12" s="87"/>
      <c r="G12" s="20"/>
      <c r="H12" s="95"/>
      <c r="I12" s="95"/>
    </row>
    <row r="13" spans="2:12" ht="15.75" thickBot="1" x14ac:dyDescent="0.3">
      <c r="B13" s="21"/>
      <c r="C13" s="22"/>
      <c r="D13" s="22"/>
      <c r="E13" s="22"/>
      <c r="F13" s="96" t="s">
        <v>3</v>
      </c>
      <c r="G13" s="96"/>
      <c r="H13" s="96"/>
      <c r="I13" s="96"/>
      <c r="K13" s="103" t="s">
        <v>435</v>
      </c>
      <c r="L13" s="103"/>
    </row>
    <row r="14" spans="2:12" ht="15.75" thickBot="1" x14ac:dyDescent="0.3">
      <c r="B14" s="23" t="s">
        <v>0</v>
      </c>
      <c r="C14" s="65" t="s">
        <v>263</v>
      </c>
      <c r="D14" s="24" t="s">
        <v>1</v>
      </c>
      <c r="E14" s="25" t="s">
        <v>2</v>
      </c>
      <c r="F14" s="25" t="s">
        <v>4</v>
      </c>
      <c r="G14" s="25"/>
      <c r="H14" s="25" t="s">
        <v>220</v>
      </c>
      <c r="I14" s="26" t="s">
        <v>221</v>
      </c>
      <c r="K14" s="62" t="s">
        <v>252</v>
      </c>
      <c r="L14" s="62" t="s">
        <v>434</v>
      </c>
    </row>
    <row r="15" spans="2:12" x14ac:dyDescent="0.25">
      <c r="B15" s="27" t="s">
        <v>402</v>
      </c>
      <c r="C15" s="27" t="s">
        <v>423</v>
      </c>
      <c r="D15" s="27" t="s">
        <v>384</v>
      </c>
      <c r="E15" s="28">
        <v>0</v>
      </c>
      <c r="F15" s="29">
        <v>4158.34</v>
      </c>
      <c r="G15" s="29">
        <f t="shared" ref="G15:G76" si="0">E15*F15</f>
        <v>0</v>
      </c>
      <c r="H15" s="30">
        <v>2079.17</v>
      </c>
      <c r="I15" s="31">
        <f t="shared" ref="I15:I79" si="1">ROUND(E15*H15,2)</f>
        <v>0</v>
      </c>
      <c r="K15" s="70">
        <v>1</v>
      </c>
      <c r="L15" s="70">
        <f t="shared" ref="L15:L27" si="2">ROUNDUP(K15/4,0)</f>
        <v>1</v>
      </c>
    </row>
    <row r="16" spans="2:12" x14ac:dyDescent="0.25">
      <c r="B16" s="27" t="s">
        <v>409</v>
      </c>
      <c r="C16" s="27" t="s">
        <v>274</v>
      </c>
      <c r="D16" s="27" t="s">
        <v>384</v>
      </c>
      <c r="E16" s="28">
        <v>0</v>
      </c>
      <c r="F16" s="29">
        <v>12528.45</v>
      </c>
      <c r="G16" s="29">
        <f t="shared" ref="G16:G27" si="3">E16*F16</f>
        <v>0</v>
      </c>
      <c r="H16" s="30">
        <v>6264.23</v>
      </c>
      <c r="I16" s="31">
        <f t="shared" ref="I16:I27" si="4">ROUND(E16*H16,2)</f>
        <v>0</v>
      </c>
      <c r="K16" s="70">
        <v>1</v>
      </c>
      <c r="L16" s="70">
        <f t="shared" si="2"/>
        <v>1</v>
      </c>
    </row>
    <row r="17" spans="2:12" x14ac:dyDescent="0.25">
      <c r="B17" s="27" t="s">
        <v>410</v>
      </c>
      <c r="C17" s="27" t="s">
        <v>419</v>
      </c>
      <c r="D17" s="27" t="s">
        <v>384</v>
      </c>
      <c r="E17" s="28">
        <v>0</v>
      </c>
      <c r="F17" s="29">
        <v>7182.29</v>
      </c>
      <c r="G17" s="29">
        <f t="shared" si="3"/>
        <v>0</v>
      </c>
      <c r="H17" s="30">
        <v>3591.15</v>
      </c>
      <c r="I17" s="31">
        <f t="shared" si="4"/>
        <v>0</v>
      </c>
      <c r="K17" s="70">
        <v>1</v>
      </c>
      <c r="L17" s="70">
        <f t="shared" si="2"/>
        <v>1</v>
      </c>
    </row>
    <row r="18" spans="2:12" x14ac:dyDescent="0.25">
      <c r="B18" s="27" t="s">
        <v>406</v>
      </c>
      <c r="C18" s="27" t="s">
        <v>271</v>
      </c>
      <c r="D18" s="27" t="s">
        <v>384</v>
      </c>
      <c r="E18" s="28">
        <v>0</v>
      </c>
      <c r="F18" s="29">
        <v>4770.49</v>
      </c>
      <c r="G18" s="29">
        <f t="shared" si="3"/>
        <v>0</v>
      </c>
      <c r="H18" s="30">
        <v>2385.25</v>
      </c>
      <c r="I18" s="31">
        <f t="shared" si="4"/>
        <v>0</v>
      </c>
      <c r="K18" s="70">
        <v>1</v>
      </c>
      <c r="L18" s="70">
        <f t="shared" si="2"/>
        <v>1</v>
      </c>
    </row>
    <row r="19" spans="2:12" x14ac:dyDescent="0.25">
      <c r="B19" s="27" t="s">
        <v>412</v>
      </c>
      <c r="C19" s="27" t="s">
        <v>260</v>
      </c>
      <c r="D19" s="27" t="s">
        <v>384</v>
      </c>
      <c r="E19" s="28">
        <v>0</v>
      </c>
      <c r="F19" s="29">
        <v>10021</v>
      </c>
      <c r="G19" s="29">
        <f t="shared" si="3"/>
        <v>0</v>
      </c>
      <c r="H19" s="30">
        <v>5010.5</v>
      </c>
      <c r="I19" s="31">
        <f t="shared" si="4"/>
        <v>0</v>
      </c>
      <c r="K19" s="70">
        <v>1</v>
      </c>
      <c r="L19" s="70">
        <f t="shared" si="2"/>
        <v>1</v>
      </c>
    </row>
    <row r="20" spans="2:12" x14ac:dyDescent="0.25">
      <c r="B20" s="27" t="s">
        <v>403</v>
      </c>
      <c r="C20" s="27" t="s">
        <v>432</v>
      </c>
      <c r="D20" s="27" t="s">
        <v>384</v>
      </c>
      <c r="E20" s="28">
        <v>0</v>
      </c>
      <c r="F20" s="29">
        <v>9607.81</v>
      </c>
      <c r="G20" s="29">
        <f t="shared" si="3"/>
        <v>0</v>
      </c>
      <c r="H20" s="30">
        <v>4803.91</v>
      </c>
      <c r="I20" s="31">
        <f t="shared" si="4"/>
        <v>0</v>
      </c>
      <c r="K20" s="70">
        <v>16</v>
      </c>
      <c r="L20" s="70">
        <f t="shared" si="2"/>
        <v>4</v>
      </c>
    </row>
    <row r="21" spans="2:12" x14ac:dyDescent="0.25">
      <c r="B21" s="27" t="s">
        <v>404</v>
      </c>
      <c r="C21" s="27" t="s">
        <v>424</v>
      </c>
      <c r="D21" s="27" t="s">
        <v>384</v>
      </c>
      <c r="E21" s="28">
        <v>0</v>
      </c>
      <c r="F21" s="29">
        <v>14591.93</v>
      </c>
      <c r="G21" s="29">
        <f t="shared" si="3"/>
        <v>0</v>
      </c>
      <c r="H21" s="30">
        <v>7295.97</v>
      </c>
      <c r="I21" s="31">
        <f t="shared" si="4"/>
        <v>0</v>
      </c>
      <c r="K21" s="70">
        <v>5</v>
      </c>
      <c r="L21" s="70">
        <f t="shared" si="2"/>
        <v>2</v>
      </c>
    </row>
    <row r="22" spans="2:12" x14ac:dyDescent="0.25">
      <c r="B22" s="27" t="s">
        <v>393</v>
      </c>
      <c r="C22" s="27" t="s">
        <v>270</v>
      </c>
      <c r="D22" s="27" t="s">
        <v>384</v>
      </c>
      <c r="E22" s="28">
        <v>0</v>
      </c>
      <c r="F22" s="29">
        <v>5391.58</v>
      </c>
      <c r="G22" s="29">
        <f t="shared" si="3"/>
        <v>0</v>
      </c>
      <c r="H22" s="30">
        <v>2695.79</v>
      </c>
      <c r="I22" s="31">
        <f t="shared" si="4"/>
        <v>0</v>
      </c>
      <c r="K22" s="70">
        <v>2</v>
      </c>
      <c r="L22" s="70">
        <f t="shared" si="2"/>
        <v>1</v>
      </c>
    </row>
    <row r="23" spans="2:12" x14ac:dyDescent="0.25">
      <c r="B23" s="27" t="s">
        <v>392</v>
      </c>
      <c r="C23" s="27" t="s">
        <v>273</v>
      </c>
      <c r="D23" s="27" t="s">
        <v>384</v>
      </c>
      <c r="E23" s="28">
        <v>0</v>
      </c>
      <c r="F23" s="29">
        <v>5402.37</v>
      </c>
      <c r="G23" s="29">
        <f t="shared" si="3"/>
        <v>0</v>
      </c>
      <c r="H23" s="30">
        <v>2701.19</v>
      </c>
      <c r="I23" s="31">
        <f t="shared" si="4"/>
        <v>0</v>
      </c>
      <c r="K23" s="70">
        <v>1</v>
      </c>
      <c r="L23" s="70">
        <f t="shared" si="2"/>
        <v>1</v>
      </c>
    </row>
    <row r="24" spans="2:12" x14ac:dyDescent="0.25">
      <c r="B24" s="27" t="s">
        <v>390</v>
      </c>
      <c r="C24" s="27" t="s">
        <v>261</v>
      </c>
      <c r="D24" s="27" t="s">
        <v>384</v>
      </c>
      <c r="E24" s="28">
        <v>0</v>
      </c>
      <c r="F24" s="29">
        <v>2642.53</v>
      </c>
      <c r="G24" s="29">
        <f t="shared" si="3"/>
        <v>0</v>
      </c>
      <c r="H24" s="30">
        <v>1321.27</v>
      </c>
      <c r="I24" s="31">
        <f t="shared" si="4"/>
        <v>0</v>
      </c>
      <c r="K24" s="70">
        <v>1</v>
      </c>
      <c r="L24" s="70">
        <f t="shared" si="2"/>
        <v>1</v>
      </c>
    </row>
    <row r="25" spans="2:12" x14ac:dyDescent="0.25">
      <c r="B25" s="27" t="s">
        <v>388</v>
      </c>
      <c r="C25" s="27" t="s">
        <v>426</v>
      </c>
      <c r="D25" s="27" t="s">
        <v>384</v>
      </c>
      <c r="E25" s="28">
        <v>0</v>
      </c>
      <c r="F25" s="29">
        <v>2725.97</v>
      </c>
      <c r="G25" s="29">
        <f t="shared" si="3"/>
        <v>0</v>
      </c>
      <c r="H25" s="30">
        <v>1362.99</v>
      </c>
      <c r="I25" s="31">
        <f t="shared" si="4"/>
        <v>0</v>
      </c>
      <c r="K25" s="70">
        <v>1</v>
      </c>
      <c r="L25" s="70">
        <f t="shared" si="2"/>
        <v>1</v>
      </c>
    </row>
    <row r="26" spans="2:12" x14ac:dyDescent="0.25">
      <c r="B26" s="27" t="s">
        <v>383</v>
      </c>
      <c r="C26" s="27" t="s">
        <v>427</v>
      </c>
      <c r="D26" s="27" t="s">
        <v>384</v>
      </c>
      <c r="E26" s="28">
        <v>0</v>
      </c>
      <c r="F26" s="29">
        <v>4666.6000000000004</v>
      </c>
      <c r="G26" s="29">
        <f t="shared" si="3"/>
        <v>0</v>
      </c>
      <c r="H26" s="30">
        <v>2333.3000000000002</v>
      </c>
      <c r="I26" s="31">
        <f t="shared" si="4"/>
        <v>0</v>
      </c>
      <c r="K26" s="70">
        <v>1</v>
      </c>
      <c r="L26" s="70">
        <f t="shared" si="2"/>
        <v>1</v>
      </c>
    </row>
    <row r="27" spans="2:12" x14ac:dyDescent="0.25">
      <c r="B27" s="27" t="s">
        <v>385</v>
      </c>
      <c r="C27" s="27" t="s">
        <v>433</v>
      </c>
      <c r="D27" s="27" t="s">
        <v>384</v>
      </c>
      <c r="E27" s="28">
        <v>0</v>
      </c>
      <c r="F27" s="29">
        <v>1512.61</v>
      </c>
      <c r="G27" s="29">
        <f t="shared" si="3"/>
        <v>0</v>
      </c>
      <c r="H27" s="30">
        <v>756.31</v>
      </c>
      <c r="I27" s="31">
        <f t="shared" si="4"/>
        <v>0</v>
      </c>
      <c r="K27" s="70">
        <v>1</v>
      </c>
      <c r="L27" s="70">
        <f t="shared" si="2"/>
        <v>1</v>
      </c>
    </row>
    <row r="28" spans="2:12" x14ac:dyDescent="0.25">
      <c r="B28" s="27" t="s">
        <v>398</v>
      </c>
      <c r="C28" s="27" t="s">
        <v>431</v>
      </c>
      <c r="D28" s="27" t="s">
        <v>446</v>
      </c>
      <c r="E28" s="28">
        <v>0</v>
      </c>
      <c r="F28" s="29">
        <v>5801.77</v>
      </c>
      <c r="G28" s="29">
        <f>E28*F28</f>
        <v>0</v>
      </c>
      <c r="H28" s="30">
        <v>2900.89</v>
      </c>
      <c r="I28" s="31">
        <f>ROUND(E28*H28,2)</f>
        <v>0</v>
      </c>
      <c r="K28" s="70">
        <v>4</v>
      </c>
      <c r="L28" s="70">
        <f>ROUNDUP(K28/4,0)</f>
        <v>1</v>
      </c>
    </row>
    <row r="29" spans="2:12" x14ac:dyDescent="0.25">
      <c r="B29" s="27" t="s">
        <v>396</v>
      </c>
      <c r="C29" s="27" t="s">
        <v>428</v>
      </c>
      <c r="D29" s="27" t="s">
        <v>446</v>
      </c>
      <c r="E29" s="28">
        <v>0</v>
      </c>
      <c r="F29" s="29">
        <v>5355.65</v>
      </c>
      <c r="G29" s="29">
        <f>E29*F29</f>
        <v>0</v>
      </c>
      <c r="H29" s="30">
        <v>2677.83</v>
      </c>
      <c r="I29" s="31">
        <f>ROUND(E29*H29,2)</f>
        <v>0</v>
      </c>
      <c r="K29" s="70">
        <v>1</v>
      </c>
      <c r="L29" s="70">
        <f>ROUNDUP(K29/4,0)</f>
        <v>1</v>
      </c>
    </row>
    <row r="30" spans="2:12" x14ac:dyDescent="0.25">
      <c r="B30" s="27" t="s">
        <v>395</v>
      </c>
      <c r="C30" s="27" t="s">
        <v>428</v>
      </c>
      <c r="D30" s="27" t="s">
        <v>447</v>
      </c>
      <c r="E30" s="28">
        <v>0</v>
      </c>
      <c r="F30" s="29">
        <v>4299.66</v>
      </c>
      <c r="G30" s="29">
        <f>E30*F30</f>
        <v>0</v>
      </c>
      <c r="H30" s="30">
        <v>2149.83</v>
      </c>
      <c r="I30" s="31">
        <f>ROUND(E30*H30,2)</f>
        <v>0</v>
      </c>
      <c r="K30" s="70">
        <v>1</v>
      </c>
      <c r="L30" s="70">
        <f>ROUNDUP(K30/4,0)</f>
        <v>1</v>
      </c>
    </row>
    <row r="31" spans="2:12" x14ac:dyDescent="0.25">
      <c r="B31" s="27" t="s">
        <v>399</v>
      </c>
      <c r="C31" s="27" t="s">
        <v>431</v>
      </c>
      <c r="D31" s="27" t="s">
        <v>447</v>
      </c>
      <c r="E31" s="28">
        <v>0</v>
      </c>
      <c r="F31" s="29">
        <v>3917.86</v>
      </c>
      <c r="G31" s="29">
        <f t="shared" ref="G31" si="5">E31*F31</f>
        <v>0</v>
      </c>
      <c r="H31" s="30">
        <v>1958.93</v>
      </c>
      <c r="I31" s="31">
        <f t="shared" ref="I31" si="6">ROUND(E31*H31,2)</f>
        <v>0</v>
      </c>
      <c r="K31" s="70">
        <v>4</v>
      </c>
      <c r="L31" s="70">
        <f>ROUNDUP(K31/4,0)</f>
        <v>1</v>
      </c>
    </row>
    <row r="32" spans="2:12" hidden="1" x14ac:dyDescent="0.25">
      <c r="B32" s="27"/>
      <c r="C32" s="27"/>
      <c r="D32" s="27"/>
      <c r="E32" s="28"/>
      <c r="F32" s="29"/>
      <c r="G32" s="29">
        <f t="shared" si="0"/>
        <v>0</v>
      </c>
      <c r="H32" s="30"/>
      <c r="I32" s="31">
        <f t="shared" si="1"/>
        <v>0</v>
      </c>
    </row>
    <row r="33" spans="2:9" hidden="1" x14ac:dyDescent="0.25">
      <c r="B33" s="27"/>
      <c r="C33" s="27"/>
      <c r="D33" s="27"/>
      <c r="E33" s="28"/>
      <c r="F33" s="29"/>
      <c r="G33" s="29">
        <f t="shared" si="0"/>
        <v>0</v>
      </c>
      <c r="H33" s="30"/>
      <c r="I33" s="31">
        <f t="shared" si="1"/>
        <v>0</v>
      </c>
    </row>
    <row r="34" spans="2:9" hidden="1" x14ac:dyDescent="0.25">
      <c r="B34" s="27"/>
      <c r="C34" s="27"/>
      <c r="D34" s="27"/>
      <c r="E34" s="28"/>
      <c r="F34" s="29"/>
      <c r="G34" s="29">
        <f t="shared" si="0"/>
        <v>0</v>
      </c>
      <c r="H34" s="30"/>
      <c r="I34" s="31">
        <f t="shared" si="1"/>
        <v>0</v>
      </c>
    </row>
    <row r="35" spans="2:9" hidden="1" x14ac:dyDescent="0.25">
      <c r="B35" s="27"/>
      <c r="C35" s="27"/>
      <c r="D35" s="27"/>
      <c r="E35" s="28"/>
      <c r="F35" s="29"/>
      <c r="G35" s="29">
        <f t="shared" si="0"/>
        <v>0</v>
      </c>
      <c r="H35" s="30"/>
      <c r="I35" s="31">
        <f t="shared" si="1"/>
        <v>0</v>
      </c>
    </row>
    <row r="36" spans="2:9" hidden="1" x14ac:dyDescent="0.25">
      <c r="B36" s="27"/>
      <c r="C36" s="27"/>
      <c r="D36" s="27"/>
      <c r="E36" s="28"/>
      <c r="F36" s="29"/>
      <c r="G36" s="29">
        <f t="shared" si="0"/>
        <v>0</v>
      </c>
      <c r="H36" s="30"/>
      <c r="I36" s="31">
        <f t="shared" si="1"/>
        <v>0</v>
      </c>
    </row>
    <row r="37" spans="2:9" hidden="1" x14ac:dyDescent="0.25">
      <c r="B37" s="27"/>
      <c r="C37" s="27"/>
      <c r="D37" s="27"/>
      <c r="E37" s="28"/>
      <c r="F37" s="29"/>
      <c r="G37" s="29">
        <f t="shared" si="0"/>
        <v>0</v>
      </c>
      <c r="H37" s="30"/>
      <c r="I37" s="31">
        <f t="shared" si="1"/>
        <v>0</v>
      </c>
    </row>
    <row r="38" spans="2:9" hidden="1" x14ac:dyDescent="0.25">
      <c r="B38" s="27"/>
      <c r="C38" s="27"/>
      <c r="D38" s="27"/>
      <c r="E38" s="28"/>
      <c r="F38" s="29"/>
      <c r="G38" s="29">
        <f t="shared" si="0"/>
        <v>0</v>
      </c>
      <c r="H38" s="30"/>
      <c r="I38" s="31">
        <f t="shared" si="1"/>
        <v>0</v>
      </c>
    </row>
    <row r="39" spans="2:9" hidden="1" x14ac:dyDescent="0.25">
      <c r="B39" s="27"/>
      <c r="C39" s="27"/>
      <c r="D39" s="27"/>
      <c r="E39" s="28"/>
      <c r="F39" s="29"/>
      <c r="G39" s="29">
        <f t="shared" si="0"/>
        <v>0</v>
      </c>
      <c r="H39" s="30"/>
      <c r="I39" s="31">
        <f t="shared" si="1"/>
        <v>0</v>
      </c>
    </row>
    <row r="40" spans="2:9" hidden="1" x14ac:dyDescent="0.25">
      <c r="B40" s="27"/>
      <c r="C40" s="27"/>
      <c r="D40" s="27"/>
      <c r="E40" s="28"/>
      <c r="F40" s="29"/>
      <c r="G40" s="29">
        <f t="shared" si="0"/>
        <v>0</v>
      </c>
      <c r="H40" s="30"/>
      <c r="I40" s="31">
        <f t="shared" si="1"/>
        <v>0</v>
      </c>
    </row>
    <row r="41" spans="2:9" hidden="1" x14ac:dyDescent="0.25">
      <c r="B41" s="27"/>
      <c r="C41" s="27"/>
      <c r="D41" s="27"/>
      <c r="E41" s="28"/>
      <c r="F41" s="29"/>
      <c r="G41" s="29">
        <f t="shared" si="0"/>
        <v>0</v>
      </c>
      <c r="H41" s="30"/>
      <c r="I41" s="31">
        <f t="shared" si="1"/>
        <v>0</v>
      </c>
    </row>
    <row r="42" spans="2:9" hidden="1" x14ac:dyDescent="0.25">
      <c r="B42" s="27"/>
      <c r="C42" s="27"/>
      <c r="D42" s="27"/>
      <c r="E42" s="28"/>
      <c r="F42" s="29"/>
      <c r="G42" s="29">
        <f t="shared" si="0"/>
        <v>0</v>
      </c>
      <c r="H42" s="30"/>
      <c r="I42" s="31">
        <f t="shared" si="1"/>
        <v>0</v>
      </c>
    </row>
    <row r="43" spans="2:9" hidden="1" x14ac:dyDescent="0.25">
      <c r="B43" s="27"/>
      <c r="C43" s="27"/>
      <c r="D43" s="27"/>
      <c r="E43" s="28"/>
      <c r="F43" s="29"/>
      <c r="G43" s="29">
        <f t="shared" si="0"/>
        <v>0</v>
      </c>
      <c r="H43" s="30"/>
      <c r="I43" s="31">
        <f t="shared" si="1"/>
        <v>0</v>
      </c>
    </row>
    <row r="44" spans="2:9" hidden="1" x14ac:dyDescent="0.25">
      <c r="B44" s="27"/>
      <c r="C44" s="27"/>
      <c r="D44" s="27"/>
      <c r="E44" s="28"/>
      <c r="F44" s="29"/>
      <c r="G44" s="29">
        <f t="shared" si="0"/>
        <v>0</v>
      </c>
      <c r="H44" s="30"/>
      <c r="I44" s="31">
        <f t="shared" si="1"/>
        <v>0</v>
      </c>
    </row>
    <row r="45" spans="2:9" hidden="1" x14ac:dyDescent="0.25">
      <c r="B45" s="27"/>
      <c r="C45" s="27"/>
      <c r="D45" s="27"/>
      <c r="E45" s="28"/>
      <c r="F45" s="29"/>
      <c r="G45" s="29">
        <f t="shared" si="0"/>
        <v>0</v>
      </c>
      <c r="H45" s="30"/>
      <c r="I45" s="31">
        <f t="shared" si="1"/>
        <v>0</v>
      </c>
    </row>
    <row r="46" spans="2:9" hidden="1" x14ac:dyDescent="0.25">
      <c r="B46" s="27"/>
      <c r="C46" s="27"/>
      <c r="D46" s="27"/>
      <c r="E46" s="28"/>
      <c r="F46" s="29"/>
      <c r="G46" s="29">
        <f t="shared" si="0"/>
        <v>0</v>
      </c>
      <c r="H46" s="30"/>
      <c r="I46" s="31">
        <f t="shared" si="1"/>
        <v>0</v>
      </c>
    </row>
    <row r="47" spans="2:9" hidden="1" x14ac:dyDescent="0.25">
      <c r="B47" s="27"/>
      <c r="C47" s="27"/>
      <c r="D47" s="27"/>
      <c r="E47" s="28"/>
      <c r="F47" s="29"/>
      <c r="G47" s="29">
        <f t="shared" si="0"/>
        <v>0</v>
      </c>
      <c r="H47" s="30"/>
      <c r="I47" s="31">
        <f t="shared" si="1"/>
        <v>0</v>
      </c>
    </row>
    <row r="48" spans="2:9" hidden="1" x14ac:dyDescent="0.25">
      <c r="B48" s="27"/>
      <c r="C48" s="27"/>
      <c r="D48" s="27"/>
      <c r="E48" s="28"/>
      <c r="F48" s="29"/>
      <c r="G48" s="29">
        <f t="shared" si="0"/>
        <v>0</v>
      </c>
      <c r="H48" s="30"/>
      <c r="I48" s="31">
        <f t="shared" si="1"/>
        <v>0</v>
      </c>
    </row>
    <row r="49" spans="2:9" hidden="1" x14ac:dyDescent="0.25">
      <c r="B49" s="27"/>
      <c r="C49" s="27"/>
      <c r="D49" s="27"/>
      <c r="E49" s="28"/>
      <c r="F49" s="29"/>
      <c r="G49" s="29">
        <f t="shared" si="0"/>
        <v>0</v>
      </c>
      <c r="H49" s="30"/>
      <c r="I49" s="31">
        <f t="shared" si="1"/>
        <v>0</v>
      </c>
    </row>
    <row r="50" spans="2:9" hidden="1" x14ac:dyDescent="0.25">
      <c r="B50" s="27"/>
      <c r="C50" s="27"/>
      <c r="D50" s="27"/>
      <c r="E50" s="28"/>
      <c r="F50" s="29"/>
      <c r="G50" s="29">
        <f t="shared" si="0"/>
        <v>0</v>
      </c>
      <c r="H50" s="30"/>
      <c r="I50" s="31">
        <f t="shared" si="1"/>
        <v>0</v>
      </c>
    </row>
    <row r="51" spans="2:9" hidden="1" x14ac:dyDescent="0.25">
      <c r="B51" s="27"/>
      <c r="C51" s="27"/>
      <c r="D51" s="27"/>
      <c r="E51" s="28"/>
      <c r="F51" s="29"/>
      <c r="G51" s="29">
        <f t="shared" si="0"/>
        <v>0</v>
      </c>
      <c r="H51" s="30"/>
      <c r="I51" s="31">
        <f t="shared" si="1"/>
        <v>0</v>
      </c>
    </row>
    <row r="52" spans="2:9" hidden="1" x14ac:dyDescent="0.25">
      <c r="B52" s="27"/>
      <c r="C52" s="27"/>
      <c r="D52" s="27"/>
      <c r="E52" s="28"/>
      <c r="F52" s="29"/>
      <c r="G52" s="29">
        <f t="shared" si="0"/>
        <v>0</v>
      </c>
      <c r="H52" s="30"/>
      <c r="I52" s="31">
        <f t="shared" si="1"/>
        <v>0</v>
      </c>
    </row>
    <row r="53" spans="2:9" hidden="1" x14ac:dyDescent="0.25">
      <c r="B53" s="27"/>
      <c r="C53" s="27"/>
      <c r="D53" s="27"/>
      <c r="E53" s="28"/>
      <c r="F53" s="29"/>
      <c r="G53" s="29">
        <f t="shared" si="0"/>
        <v>0</v>
      </c>
      <c r="H53" s="30"/>
      <c r="I53" s="31">
        <f t="shared" si="1"/>
        <v>0</v>
      </c>
    </row>
    <row r="54" spans="2:9" hidden="1" x14ac:dyDescent="0.25">
      <c r="B54" s="27"/>
      <c r="C54" s="27"/>
      <c r="D54" s="27"/>
      <c r="E54" s="28"/>
      <c r="F54" s="29"/>
      <c r="G54" s="29">
        <f t="shared" si="0"/>
        <v>0</v>
      </c>
      <c r="H54" s="30"/>
      <c r="I54" s="31">
        <f t="shared" si="1"/>
        <v>0</v>
      </c>
    </row>
    <row r="55" spans="2:9" hidden="1" x14ac:dyDescent="0.25">
      <c r="B55" s="27"/>
      <c r="C55" s="27"/>
      <c r="D55" s="27"/>
      <c r="E55" s="28"/>
      <c r="F55" s="29"/>
      <c r="G55" s="29">
        <f t="shared" si="0"/>
        <v>0</v>
      </c>
      <c r="H55" s="30"/>
      <c r="I55" s="31">
        <f t="shared" si="1"/>
        <v>0</v>
      </c>
    </row>
    <row r="56" spans="2:9" hidden="1" x14ac:dyDescent="0.25">
      <c r="B56" s="27"/>
      <c r="C56" s="27"/>
      <c r="D56" s="27"/>
      <c r="E56" s="28"/>
      <c r="F56" s="29"/>
      <c r="G56" s="29">
        <f t="shared" si="0"/>
        <v>0</v>
      </c>
      <c r="H56" s="30"/>
      <c r="I56" s="31">
        <f t="shared" si="1"/>
        <v>0</v>
      </c>
    </row>
    <row r="57" spans="2:9" hidden="1" x14ac:dyDescent="0.25">
      <c r="B57" s="27"/>
      <c r="C57" s="27"/>
      <c r="D57" s="27"/>
      <c r="E57" s="28"/>
      <c r="F57" s="29"/>
      <c r="G57" s="29">
        <f t="shared" si="0"/>
        <v>0</v>
      </c>
      <c r="H57" s="30"/>
      <c r="I57" s="31">
        <f t="shared" si="1"/>
        <v>0</v>
      </c>
    </row>
    <row r="58" spans="2:9" hidden="1" x14ac:dyDescent="0.25">
      <c r="B58" s="27"/>
      <c r="C58" s="27"/>
      <c r="D58" s="27"/>
      <c r="E58" s="28"/>
      <c r="F58" s="29"/>
      <c r="G58" s="29">
        <f t="shared" si="0"/>
        <v>0</v>
      </c>
      <c r="H58" s="30"/>
      <c r="I58" s="31">
        <f t="shared" si="1"/>
        <v>0</v>
      </c>
    </row>
    <row r="59" spans="2:9" hidden="1" x14ac:dyDescent="0.25">
      <c r="B59" s="27"/>
      <c r="C59" s="27"/>
      <c r="D59" s="27"/>
      <c r="E59" s="28"/>
      <c r="F59" s="29"/>
      <c r="G59" s="29">
        <f t="shared" si="0"/>
        <v>0</v>
      </c>
      <c r="H59" s="30"/>
      <c r="I59" s="31">
        <f t="shared" si="1"/>
        <v>0</v>
      </c>
    </row>
    <row r="60" spans="2:9" hidden="1" x14ac:dyDescent="0.25">
      <c r="B60" s="27"/>
      <c r="C60" s="27"/>
      <c r="D60" s="27"/>
      <c r="E60" s="28"/>
      <c r="F60" s="29"/>
      <c r="G60" s="29">
        <f t="shared" si="0"/>
        <v>0</v>
      </c>
      <c r="H60" s="30"/>
      <c r="I60" s="31">
        <f t="shared" si="1"/>
        <v>0</v>
      </c>
    </row>
    <row r="61" spans="2:9" hidden="1" x14ac:dyDescent="0.25">
      <c r="B61" s="27"/>
      <c r="C61" s="27"/>
      <c r="D61" s="27"/>
      <c r="E61" s="28"/>
      <c r="F61" s="29"/>
      <c r="G61" s="29">
        <f t="shared" si="0"/>
        <v>0</v>
      </c>
      <c r="H61" s="30"/>
      <c r="I61" s="31">
        <f t="shared" si="1"/>
        <v>0</v>
      </c>
    </row>
    <row r="62" spans="2:9" hidden="1" x14ac:dyDescent="0.25">
      <c r="B62" s="27"/>
      <c r="C62" s="27"/>
      <c r="D62" s="27"/>
      <c r="E62" s="28"/>
      <c r="F62" s="29"/>
      <c r="G62" s="29">
        <f t="shared" si="0"/>
        <v>0</v>
      </c>
      <c r="H62" s="30"/>
      <c r="I62" s="31">
        <f t="shared" si="1"/>
        <v>0</v>
      </c>
    </row>
    <row r="63" spans="2:9" hidden="1" x14ac:dyDescent="0.25">
      <c r="B63" s="27"/>
      <c r="C63" s="27"/>
      <c r="D63" s="27"/>
      <c r="E63" s="28"/>
      <c r="F63" s="29"/>
      <c r="G63" s="29">
        <f t="shared" si="0"/>
        <v>0</v>
      </c>
      <c r="H63" s="30"/>
      <c r="I63" s="31">
        <f t="shared" si="1"/>
        <v>0</v>
      </c>
    </row>
    <row r="64" spans="2:9" hidden="1" x14ac:dyDescent="0.25">
      <c r="B64" s="27"/>
      <c r="C64" s="27"/>
      <c r="D64" s="27"/>
      <c r="E64" s="28"/>
      <c r="F64" s="29"/>
      <c r="G64" s="29">
        <f t="shared" si="0"/>
        <v>0</v>
      </c>
      <c r="H64" s="30"/>
      <c r="I64" s="31">
        <f t="shared" si="1"/>
        <v>0</v>
      </c>
    </row>
    <row r="65" spans="2:9" hidden="1" x14ac:dyDescent="0.25">
      <c r="B65" s="27"/>
      <c r="C65" s="27"/>
      <c r="D65" s="27"/>
      <c r="E65" s="28"/>
      <c r="F65" s="29"/>
      <c r="G65" s="29">
        <f t="shared" si="0"/>
        <v>0</v>
      </c>
      <c r="H65" s="30"/>
      <c r="I65" s="31">
        <f t="shared" si="1"/>
        <v>0</v>
      </c>
    </row>
    <row r="66" spans="2:9" hidden="1" x14ac:dyDescent="0.25">
      <c r="B66" s="27"/>
      <c r="C66" s="27"/>
      <c r="D66" s="27"/>
      <c r="E66" s="28"/>
      <c r="F66" s="29"/>
      <c r="G66" s="29">
        <f t="shared" si="0"/>
        <v>0</v>
      </c>
      <c r="H66" s="30"/>
      <c r="I66" s="31">
        <f t="shared" si="1"/>
        <v>0</v>
      </c>
    </row>
    <row r="67" spans="2:9" hidden="1" x14ac:dyDescent="0.25">
      <c r="B67" s="27"/>
      <c r="C67" s="27"/>
      <c r="D67" s="27"/>
      <c r="E67" s="28"/>
      <c r="F67" s="29"/>
      <c r="G67" s="29">
        <f t="shared" si="0"/>
        <v>0</v>
      </c>
      <c r="H67" s="30"/>
      <c r="I67" s="31">
        <f t="shared" si="1"/>
        <v>0</v>
      </c>
    </row>
    <row r="68" spans="2:9" hidden="1" x14ac:dyDescent="0.25">
      <c r="B68" s="27"/>
      <c r="C68" s="27"/>
      <c r="D68" s="27"/>
      <c r="E68" s="28"/>
      <c r="F68" s="29"/>
      <c r="G68" s="29">
        <f t="shared" si="0"/>
        <v>0</v>
      </c>
      <c r="H68" s="30"/>
      <c r="I68" s="31">
        <f t="shared" si="1"/>
        <v>0</v>
      </c>
    </row>
    <row r="69" spans="2:9" hidden="1" x14ac:dyDescent="0.25">
      <c r="B69" s="27"/>
      <c r="C69" s="27"/>
      <c r="D69" s="27"/>
      <c r="E69" s="28"/>
      <c r="F69" s="29"/>
      <c r="G69" s="29">
        <f t="shared" si="0"/>
        <v>0</v>
      </c>
      <c r="H69" s="30"/>
      <c r="I69" s="31">
        <f t="shared" si="1"/>
        <v>0</v>
      </c>
    </row>
    <row r="70" spans="2:9" hidden="1" x14ac:dyDescent="0.25">
      <c r="B70" s="27"/>
      <c r="C70" s="27"/>
      <c r="D70" s="27"/>
      <c r="E70" s="28"/>
      <c r="F70" s="29"/>
      <c r="G70" s="29">
        <f t="shared" si="0"/>
        <v>0</v>
      </c>
      <c r="H70" s="30"/>
      <c r="I70" s="31">
        <f t="shared" si="1"/>
        <v>0</v>
      </c>
    </row>
    <row r="71" spans="2:9" hidden="1" x14ac:dyDescent="0.25">
      <c r="B71" s="27"/>
      <c r="C71" s="27"/>
      <c r="D71" s="27"/>
      <c r="E71" s="28"/>
      <c r="F71" s="29"/>
      <c r="G71" s="29">
        <f t="shared" si="0"/>
        <v>0</v>
      </c>
      <c r="H71" s="30"/>
      <c r="I71" s="31">
        <f t="shared" si="1"/>
        <v>0</v>
      </c>
    </row>
    <row r="72" spans="2:9" hidden="1" x14ac:dyDescent="0.25">
      <c r="B72" s="27"/>
      <c r="C72" s="27"/>
      <c r="D72" s="27"/>
      <c r="E72" s="28"/>
      <c r="F72" s="29"/>
      <c r="G72" s="29">
        <f t="shared" si="0"/>
        <v>0</v>
      </c>
      <c r="H72" s="30"/>
      <c r="I72" s="31">
        <f t="shared" si="1"/>
        <v>0</v>
      </c>
    </row>
    <row r="73" spans="2:9" hidden="1" x14ac:dyDescent="0.25">
      <c r="B73" s="27"/>
      <c r="C73" s="27"/>
      <c r="D73" s="27"/>
      <c r="E73" s="28"/>
      <c r="F73" s="29"/>
      <c r="G73" s="29">
        <f t="shared" si="0"/>
        <v>0</v>
      </c>
      <c r="H73" s="30"/>
      <c r="I73" s="31">
        <f t="shared" si="1"/>
        <v>0</v>
      </c>
    </row>
    <row r="74" spans="2:9" hidden="1" x14ac:dyDescent="0.25">
      <c r="B74" s="27"/>
      <c r="C74" s="27"/>
      <c r="D74" s="27"/>
      <c r="E74" s="28"/>
      <c r="F74" s="29"/>
      <c r="G74" s="29">
        <f t="shared" si="0"/>
        <v>0</v>
      </c>
      <c r="H74" s="30"/>
      <c r="I74" s="31">
        <f t="shared" si="1"/>
        <v>0</v>
      </c>
    </row>
    <row r="75" spans="2:9" hidden="1" x14ac:dyDescent="0.25">
      <c r="B75" s="27"/>
      <c r="C75" s="27"/>
      <c r="D75" s="27"/>
      <c r="E75" s="28"/>
      <c r="F75" s="29"/>
      <c r="G75" s="29">
        <f t="shared" si="0"/>
        <v>0</v>
      </c>
      <c r="H75" s="30"/>
      <c r="I75" s="31">
        <f t="shared" si="1"/>
        <v>0</v>
      </c>
    </row>
    <row r="76" spans="2:9" hidden="1" x14ac:dyDescent="0.25">
      <c r="B76" s="27"/>
      <c r="C76" s="27"/>
      <c r="D76" s="27"/>
      <c r="E76" s="28"/>
      <c r="F76" s="29"/>
      <c r="G76" s="29">
        <f t="shared" si="0"/>
        <v>0</v>
      </c>
      <c r="H76" s="30"/>
      <c r="I76" s="31">
        <f t="shared" si="1"/>
        <v>0</v>
      </c>
    </row>
    <row r="77" spans="2:9" hidden="1" x14ac:dyDescent="0.25">
      <c r="B77" s="27"/>
      <c r="C77" s="27"/>
      <c r="D77" s="27"/>
      <c r="E77" s="28"/>
      <c r="F77" s="29"/>
      <c r="G77" s="29">
        <f t="shared" ref="G77:G140" si="7">E77*F77</f>
        <v>0</v>
      </c>
      <c r="H77" s="30"/>
      <c r="I77" s="31">
        <f t="shared" si="1"/>
        <v>0</v>
      </c>
    </row>
    <row r="78" spans="2:9" hidden="1" x14ac:dyDescent="0.25">
      <c r="B78" s="27"/>
      <c r="C78" s="27"/>
      <c r="D78" s="27"/>
      <c r="E78" s="28"/>
      <c r="F78" s="29"/>
      <c r="G78" s="29">
        <f t="shared" si="7"/>
        <v>0</v>
      </c>
      <c r="H78" s="30"/>
      <c r="I78" s="31">
        <f t="shared" si="1"/>
        <v>0</v>
      </c>
    </row>
    <row r="79" spans="2:9" hidden="1" x14ac:dyDescent="0.25">
      <c r="B79" s="27"/>
      <c r="C79" s="27"/>
      <c r="D79" s="27"/>
      <c r="E79" s="28"/>
      <c r="F79" s="29"/>
      <c r="G79" s="29">
        <f t="shared" si="7"/>
        <v>0</v>
      </c>
      <c r="H79" s="30"/>
      <c r="I79" s="31">
        <f t="shared" si="1"/>
        <v>0</v>
      </c>
    </row>
    <row r="80" spans="2:9" hidden="1" x14ac:dyDescent="0.25">
      <c r="B80" s="27"/>
      <c r="C80" s="27"/>
      <c r="D80" s="27"/>
      <c r="E80" s="28"/>
      <c r="F80" s="29"/>
      <c r="G80" s="29">
        <f t="shared" si="7"/>
        <v>0</v>
      </c>
      <c r="H80" s="30"/>
      <c r="I80" s="31">
        <f t="shared" ref="I80:I143" si="8">ROUND(E80*H80,2)</f>
        <v>0</v>
      </c>
    </row>
    <row r="81" spans="2:9" hidden="1" x14ac:dyDescent="0.25">
      <c r="B81" s="27"/>
      <c r="C81" s="27"/>
      <c r="D81" s="27"/>
      <c r="E81" s="28"/>
      <c r="F81" s="29"/>
      <c r="G81" s="29">
        <f t="shared" si="7"/>
        <v>0</v>
      </c>
      <c r="H81" s="30"/>
      <c r="I81" s="31">
        <f t="shared" si="8"/>
        <v>0</v>
      </c>
    </row>
    <row r="82" spans="2:9" hidden="1" x14ac:dyDescent="0.25">
      <c r="B82" s="27"/>
      <c r="C82" s="27"/>
      <c r="D82" s="27"/>
      <c r="E82" s="28"/>
      <c r="F82" s="29"/>
      <c r="G82" s="29">
        <f t="shared" si="7"/>
        <v>0</v>
      </c>
      <c r="H82" s="30"/>
      <c r="I82" s="31">
        <f t="shared" si="8"/>
        <v>0</v>
      </c>
    </row>
    <row r="83" spans="2:9" hidden="1" x14ac:dyDescent="0.25">
      <c r="B83" s="27"/>
      <c r="C83" s="27"/>
      <c r="D83" s="27"/>
      <c r="E83" s="28"/>
      <c r="F83" s="29"/>
      <c r="G83" s="29">
        <f t="shared" si="7"/>
        <v>0</v>
      </c>
      <c r="H83" s="30"/>
      <c r="I83" s="31">
        <f t="shared" si="8"/>
        <v>0</v>
      </c>
    </row>
    <row r="84" spans="2:9" hidden="1" x14ac:dyDescent="0.25">
      <c r="B84" s="27"/>
      <c r="C84" s="27"/>
      <c r="D84" s="27"/>
      <c r="E84" s="28"/>
      <c r="F84" s="29"/>
      <c r="G84" s="29">
        <f t="shared" si="7"/>
        <v>0</v>
      </c>
      <c r="H84" s="30"/>
      <c r="I84" s="31">
        <f t="shared" si="8"/>
        <v>0</v>
      </c>
    </row>
    <row r="85" spans="2:9" hidden="1" x14ac:dyDescent="0.25">
      <c r="B85" s="27"/>
      <c r="C85" s="27"/>
      <c r="D85" s="27"/>
      <c r="E85" s="28"/>
      <c r="F85" s="29"/>
      <c r="G85" s="29">
        <f t="shared" si="7"/>
        <v>0</v>
      </c>
      <c r="H85" s="30"/>
      <c r="I85" s="31">
        <f t="shared" si="8"/>
        <v>0</v>
      </c>
    </row>
    <row r="86" spans="2:9" hidden="1" x14ac:dyDescent="0.25">
      <c r="B86" s="27"/>
      <c r="C86" s="27"/>
      <c r="D86" s="27"/>
      <c r="E86" s="28"/>
      <c r="F86" s="29"/>
      <c r="G86" s="29">
        <f t="shared" si="7"/>
        <v>0</v>
      </c>
      <c r="H86" s="30"/>
      <c r="I86" s="31">
        <f t="shared" si="8"/>
        <v>0</v>
      </c>
    </row>
    <row r="87" spans="2:9" hidden="1" x14ac:dyDescent="0.25">
      <c r="B87" s="27"/>
      <c r="C87" s="27"/>
      <c r="D87" s="27"/>
      <c r="E87" s="28"/>
      <c r="F87" s="29"/>
      <c r="G87" s="29">
        <f t="shared" si="7"/>
        <v>0</v>
      </c>
      <c r="H87" s="30"/>
      <c r="I87" s="31">
        <f t="shared" si="8"/>
        <v>0</v>
      </c>
    </row>
    <row r="88" spans="2:9" hidden="1" x14ac:dyDescent="0.25">
      <c r="B88" s="27"/>
      <c r="C88" s="27"/>
      <c r="D88" s="27"/>
      <c r="E88" s="28"/>
      <c r="F88" s="29"/>
      <c r="G88" s="29">
        <f t="shared" si="7"/>
        <v>0</v>
      </c>
      <c r="H88" s="30"/>
      <c r="I88" s="31">
        <f t="shared" si="8"/>
        <v>0</v>
      </c>
    </row>
    <row r="89" spans="2:9" hidden="1" x14ac:dyDescent="0.25">
      <c r="B89" s="27"/>
      <c r="C89" s="27"/>
      <c r="D89" s="27"/>
      <c r="E89" s="28"/>
      <c r="F89" s="29"/>
      <c r="G89" s="29">
        <f t="shared" si="7"/>
        <v>0</v>
      </c>
      <c r="H89" s="30"/>
      <c r="I89" s="31">
        <f t="shared" si="8"/>
        <v>0</v>
      </c>
    </row>
    <row r="90" spans="2:9" hidden="1" x14ac:dyDescent="0.25">
      <c r="B90" s="27"/>
      <c r="C90" s="27"/>
      <c r="D90" s="27"/>
      <c r="E90" s="28"/>
      <c r="F90" s="29"/>
      <c r="G90" s="29">
        <f t="shared" si="7"/>
        <v>0</v>
      </c>
      <c r="H90" s="30"/>
      <c r="I90" s="31">
        <f t="shared" si="8"/>
        <v>0</v>
      </c>
    </row>
    <row r="91" spans="2:9" hidden="1" x14ac:dyDescent="0.25">
      <c r="B91" s="27"/>
      <c r="C91" s="27"/>
      <c r="D91" s="27"/>
      <c r="E91" s="28"/>
      <c r="F91" s="29"/>
      <c r="G91" s="29">
        <f t="shared" si="7"/>
        <v>0</v>
      </c>
      <c r="H91" s="30"/>
      <c r="I91" s="31">
        <f t="shared" si="8"/>
        <v>0</v>
      </c>
    </row>
    <row r="92" spans="2:9" hidden="1" x14ac:dyDescent="0.25">
      <c r="B92" s="27"/>
      <c r="C92" s="27"/>
      <c r="D92" s="27"/>
      <c r="E92" s="28"/>
      <c r="F92" s="29"/>
      <c r="G92" s="29">
        <f t="shared" si="7"/>
        <v>0</v>
      </c>
      <c r="H92" s="30"/>
      <c r="I92" s="31">
        <f t="shared" si="8"/>
        <v>0</v>
      </c>
    </row>
    <row r="93" spans="2:9" hidden="1" x14ac:dyDescent="0.25">
      <c r="B93" s="27"/>
      <c r="C93" s="27"/>
      <c r="D93" s="27"/>
      <c r="E93" s="28"/>
      <c r="F93" s="29"/>
      <c r="G93" s="29">
        <f t="shared" si="7"/>
        <v>0</v>
      </c>
      <c r="H93" s="30"/>
      <c r="I93" s="31">
        <f t="shared" si="8"/>
        <v>0</v>
      </c>
    </row>
    <row r="94" spans="2:9" hidden="1" x14ac:dyDescent="0.25">
      <c r="B94" s="27"/>
      <c r="C94" s="27"/>
      <c r="D94" s="27"/>
      <c r="E94" s="28"/>
      <c r="F94" s="29"/>
      <c r="G94" s="29">
        <f t="shared" si="7"/>
        <v>0</v>
      </c>
      <c r="H94" s="30"/>
      <c r="I94" s="31">
        <f t="shared" si="8"/>
        <v>0</v>
      </c>
    </row>
    <row r="95" spans="2:9" hidden="1" x14ac:dyDescent="0.25">
      <c r="B95" s="27"/>
      <c r="C95" s="27"/>
      <c r="D95" s="27"/>
      <c r="E95" s="28"/>
      <c r="F95" s="29"/>
      <c r="G95" s="29">
        <f t="shared" si="7"/>
        <v>0</v>
      </c>
      <c r="H95" s="30"/>
      <c r="I95" s="31">
        <f t="shared" si="8"/>
        <v>0</v>
      </c>
    </row>
    <row r="96" spans="2:9" hidden="1" x14ac:dyDescent="0.25">
      <c r="B96" s="27"/>
      <c r="C96" s="27"/>
      <c r="D96" s="27"/>
      <c r="E96" s="28"/>
      <c r="F96" s="29"/>
      <c r="G96" s="29">
        <f t="shared" si="7"/>
        <v>0</v>
      </c>
      <c r="H96" s="30"/>
      <c r="I96" s="31">
        <f t="shared" si="8"/>
        <v>0</v>
      </c>
    </row>
    <row r="97" spans="2:9" hidden="1" x14ac:dyDescent="0.25">
      <c r="B97" s="27"/>
      <c r="C97" s="27"/>
      <c r="D97" s="27"/>
      <c r="E97" s="28"/>
      <c r="F97" s="29"/>
      <c r="G97" s="29">
        <f t="shared" si="7"/>
        <v>0</v>
      </c>
      <c r="H97" s="30"/>
      <c r="I97" s="31">
        <f t="shared" si="8"/>
        <v>0</v>
      </c>
    </row>
    <row r="98" spans="2:9" hidden="1" x14ac:dyDescent="0.25">
      <c r="B98" s="27"/>
      <c r="C98" s="27"/>
      <c r="D98" s="27"/>
      <c r="E98" s="28"/>
      <c r="F98" s="29"/>
      <c r="G98" s="29">
        <f t="shared" si="7"/>
        <v>0</v>
      </c>
      <c r="H98" s="30"/>
      <c r="I98" s="31">
        <f t="shared" si="8"/>
        <v>0</v>
      </c>
    </row>
    <row r="99" spans="2:9" hidden="1" x14ac:dyDescent="0.25">
      <c r="B99" s="27"/>
      <c r="C99" s="27"/>
      <c r="D99" s="27"/>
      <c r="E99" s="28"/>
      <c r="F99" s="29"/>
      <c r="G99" s="29">
        <f t="shared" si="7"/>
        <v>0</v>
      </c>
      <c r="H99" s="30"/>
      <c r="I99" s="31">
        <f t="shared" si="8"/>
        <v>0</v>
      </c>
    </row>
    <row r="100" spans="2:9" hidden="1" x14ac:dyDescent="0.25">
      <c r="B100" s="27"/>
      <c r="C100" s="27"/>
      <c r="D100" s="27"/>
      <c r="E100" s="28"/>
      <c r="F100" s="29"/>
      <c r="G100" s="29">
        <f t="shared" si="7"/>
        <v>0</v>
      </c>
      <c r="H100" s="30"/>
      <c r="I100" s="31">
        <f t="shared" si="8"/>
        <v>0</v>
      </c>
    </row>
    <row r="101" spans="2:9" hidden="1" x14ac:dyDescent="0.25">
      <c r="B101" s="27"/>
      <c r="C101" s="27"/>
      <c r="D101" s="27"/>
      <c r="E101" s="28"/>
      <c r="F101" s="29"/>
      <c r="G101" s="29">
        <f t="shared" si="7"/>
        <v>0</v>
      </c>
      <c r="H101" s="30"/>
      <c r="I101" s="31">
        <f t="shared" si="8"/>
        <v>0</v>
      </c>
    </row>
    <row r="102" spans="2:9" hidden="1" x14ac:dyDescent="0.25">
      <c r="B102" s="27"/>
      <c r="C102" s="27"/>
      <c r="D102" s="27"/>
      <c r="E102" s="28"/>
      <c r="F102" s="29"/>
      <c r="G102" s="29">
        <f t="shared" si="7"/>
        <v>0</v>
      </c>
      <c r="H102" s="30"/>
      <c r="I102" s="31">
        <f t="shared" si="8"/>
        <v>0</v>
      </c>
    </row>
    <row r="103" spans="2:9" hidden="1" x14ac:dyDescent="0.25">
      <c r="B103" s="27"/>
      <c r="C103" s="27"/>
      <c r="D103" s="27"/>
      <c r="E103" s="28"/>
      <c r="F103" s="29"/>
      <c r="G103" s="29">
        <f t="shared" si="7"/>
        <v>0</v>
      </c>
      <c r="H103" s="30"/>
      <c r="I103" s="31">
        <f t="shared" si="8"/>
        <v>0</v>
      </c>
    </row>
    <row r="104" spans="2:9" hidden="1" x14ac:dyDescent="0.25">
      <c r="B104" s="27"/>
      <c r="C104" s="27"/>
      <c r="D104" s="27"/>
      <c r="E104" s="28"/>
      <c r="F104" s="29"/>
      <c r="G104" s="29">
        <f t="shared" si="7"/>
        <v>0</v>
      </c>
      <c r="H104" s="30"/>
      <c r="I104" s="31">
        <f t="shared" si="8"/>
        <v>0</v>
      </c>
    </row>
    <row r="105" spans="2:9" hidden="1" x14ac:dyDescent="0.25">
      <c r="B105" s="27"/>
      <c r="C105" s="27"/>
      <c r="D105" s="27"/>
      <c r="E105" s="28"/>
      <c r="F105" s="29"/>
      <c r="G105" s="29">
        <f t="shared" si="7"/>
        <v>0</v>
      </c>
      <c r="H105" s="30"/>
      <c r="I105" s="31">
        <f t="shared" si="8"/>
        <v>0</v>
      </c>
    </row>
    <row r="106" spans="2:9" hidden="1" x14ac:dyDescent="0.25">
      <c r="B106" s="27"/>
      <c r="C106" s="27"/>
      <c r="D106" s="27"/>
      <c r="E106" s="28"/>
      <c r="F106" s="29"/>
      <c r="G106" s="29">
        <f t="shared" si="7"/>
        <v>0</v>
      </c>
      <c r="H106" s="30"/>
      <c r="I106" s="31">
        <f t="shared" si="8"/>
        <v>0</v>
      </c>
    </row>
    <row r="107" spans="2:9" hidden="1" x14ac:dyDescent="0.25">
      <c r="B107" s="27"/>
      <c r="C107" s="27"/>
      <c r="D107" s="27"/>
      <c r="E107" s="28"/>
      <c r="F107" s="29"/>
      <c r="G107" s="29">
        <f t="shared" si="7"/>
        <v>0</v>
      </c>
      <c r="H107" s="30"/>
      <c r="I107" s="31">
        <f t="shared" si="8"/>
        <v>0</v>
      </c>
    </row>
    <row r="108" spans="2:9" hidden="1" x14ac:dyDescent="0.25">
      <c r="B108" s="27"/>
      <c r="C108" s="27"/>
      <c r="D108" s="27"/>
      <c r="E108" s="28"/>
      <c r="F108" s="29"/>
      <c r="G108" s="29">
        <f t="shared" si="7"/>
        <v>0</v>
      </c>
      <c r="H108" s="30"/>
      <c r="I108" s="31">
        <f t="shared" si="8"/>
        <v>0</v>
      </c>
    </row>
    <row r="109" spans="2:9" hidden="1" x14ac:dyDescent="0.25">
      <c r="B109" s="27"/>
      <c r="C109" s="27"/>
      <c r="D109" s="27"/>
      <c r="E109" s="28"/>
      <c r="F109" s="29"/>
      <c r="G109" s="29">
        <f t="shared" si="7"/>
        <v>0</v>
      </c>
      <c r="H109" s="30"/>
      <c r="I109" s="31">
        <f t="shared" si="8"/>
        <v>0</v>
      </c>
    </row>
    <row r="110" spans="2:9" hidden="1" x14ac:dyDescent="0.25">
      <c r="B110" s="27"/>
      <c r="C110" s="27"/>
      <c r="D110" s="27"/>
      <c r="E110" s="28"/>
      <c r="F110" s="29"/>
      <c r="G110" s="29">
        <f t="shared" si="7"/>
        <v>0</v>
      </c>
      <c r="H110" s="30"/>
      <c r="I110" s="31">
        <f t="shared" si="8"/>
        <v>0</v>
      </c>
    </row>
    <row r="111" spans="2:9" hidden="1" x14ac:dyDescent="0.25">
      <c r="B111" s="27"/>
      <c r="C111" s="27"/>
      <c r="D111" s="27"/>
      <c r="E111" s="28"/>
      <c r="F111" s="29"/>
      <c r="G111" s="29">
        <f t="shared" si="7"/>
        <v>0</v>
      </c>
      <c r="H111" s="30"/>
      <c r="I111" s="31">
        <f t="shared" si="8"/>
        <v>0</v>
      </c>
    </row>
    <row r="112" spans="2:9" hidden="1" x14ac:dyDescent="0.25">
      <c r="B112" s="27"/>
      <c r="C112" s="27"/>
      <c r="D112" s="27"/>
      <c r="E112" s="28"/>
      <c r="F112" s="29"/>
      <c r="G112" s="29">
        <f t="shared" si="7"/>
        <v>0</v>
      </c>
      <c r="H112" s="30"/>
      <c r="I112" s="31">
        <f t="shared" si="8"/>
        <v>0</v>
      </c>
    </row>
    <row r="113" spans="2:9" hidden="1" x14ac:dyDescent="0.25">
      <c r="B113" s="27"/>
      <c r="C113" s="27"/>
      <c r="D113" s="27"/>
      <c r="E113" s="28"/>
      <c r="F113" s="29"/>
      <c r="G113" s="29">
        <f t="shared" si="7"/>
        <v>0</v>
      </c>
      <c r="H113" s="30"/>
      <c r="I113" s="31">
        <f t="shared" si="8"/>
        <v>0</v>
      </c>
    </row>
    <row r="114" spans="2:9" hidden="1" x14ac:dyDescent="0.25">
      <c r="B114" s="27"/>
      <c r="C114" s="27"/>
      <c r="D114" s="27"/>
      <c r="E114" s="28"/>
      <c r="F114" s="29"/>
      <c r="G114" s="29">
        <f t="shared" si="7"/>
        <v>0</v>
      </c>
      <c r="H114" s="30"/>
      <c r="I114" s="31">
        <f t="shared" si="8"/>
        <v>0</v>
      </c>
    </row>
    <row r="115" spans="2:9" hidden="1" x14ac:dyDescent="0.25">
      <c r="B115" s="27"/>
      <c r="C115" s="27"/>
      <c r="D115" s="27"/>
      <c r="E115" s="28"/>
      <c r="F115" s="29"/>
      <c r="G115" s="29">
        <f t="shared" si="7"/>
        <v>0</v>
      </c>
      <c r="H115" s="30"/>
      <c r="I115" s="31">
        <f t="shared" si="8"/>
        <v>0</v>
      </c>
    </row>
    <row r="116" spans="2:9" hidden="1" x14ac:dyDescent="0.25">
      <c r="B116" s="27"/>
      <c r="C116" s="27"/>
      <c r="D116" s="27"/>
      <c r="E116" s="28"/>
      <c r="F116" s="29"/>
      <c r="G116" s="29">
        <f t="shared" si="7"/>
        <v>0</v>
      </c>
      <c r="H116" s="30"/>
      <c r="I116" s="31">
        <f t="shared" si="8"/>
        <v>0</v>
      </c>
    </row>
    <row r="117" spans="2:9" hidden="1" x14ac:dyDescent="0.25">
      <c r="B117" s="27"/>
      <c r="C117" s="27"/>
      <c r="D117" s="27"/>
      <c r="E117" s="28"/>
      <c r="F117" s="29"/>
      <c r="G117" s="29">
        <f t="shared" si="7"/>
        <v>0</v>
      </c>
      <c r="H117" s="30"/>
      <c r="I117" s="31">
        <f t="shared" si="8"/>
        <v>0</v>
      </c>
    </row>
    <row r="118" spans="2:9" hidden="1" x14ac:dyDescent="0.25">
      <c r="B118" s="27"/>
      <c r="C118" s="27"/>
      <c r="D118" s="27"/>
      <c r="E118" s="28"/>
      <c r="F118" s="29"/>
      <c r="G118" s="29">
        <f t="shared" si="7"/>
        <v>0</v>
      </c>
      <c r="H118" s="30"/>
      <c r="I118" s="31">
        <f t="shared" si="8"/>
        <v>0</v>
      </c>
    </row>
    <row r="119" spans="2:9" hidden="1" x14ac:dyDescent="0.25">
      <c r="B119" s="27"/>
      <c r="C119" s="27"/>
      <c r="D119" s="27"/>
      <c r="E119" s="28"/>
      <c r="F119" s="29"/>
      <c r="G119" s="29">
        <f t="shared" si="7"/>
        <v>0</v>
      </c>
      <c r="H119" s="30"/>
      <c r="I119" s="31">
        <f t="shared" si="8"/>
        <v>0</v>
      </c>
    </row>
    <row r="120" spans="2:9" hidden="1" x14ac:dyDescent="0.25">
      <c r="B120" s="27"/>
      <c r="C120" s="27"/>
      <c r="D120" s="27"/>
      <c r="E120" s="28"/>
      <c r="F120" s="29"/>
      <c r="G120" s="29">
        <f t="shared" si="7"/>
        <v>0</v>
      </c>
      <c r="H120" s="30"/>
      <c r="I120" s="31">
        <f t="shared" si="8"/>
        <v>0</v>
      </c>
    </row>
    <row r="121" spans="2:9" hidden="1" x14ac:dyDescent="0.25">
      <c r="B121" s="27"/>
      <c r="C121" s="27"/>
      <c r="D121" s="27"/>
      <c r="E121" s="28"/>
      <c r="F121" s="29"/>
      <c r="G121" s="29">
        <f t="shared" si="7"/>
        <v>0</v>
      </c>
      <c r="H121" s="30"/>
      <c r="I121" s="31">
        <f t="shared" si="8"/>
        <v>0</v>
      </c>
    </row>
    <row r="122" spans="2:9" hidden="1" x14ac:dyDescent="0.25">
      <c r="B122" s="27"/>
      <c r="C122" s="27"/>
      <c r="D122" s="27"/>
      <c r="E122" s="28"/>
      <c r="F122" s="29"/>
      <c r="G122" s="29">
        <f t="shared" si="7"/>
        <v>0</v>
      </c>
      <c r="H122" s="30"/>
      <c r="I122" s="31">
        <f t="shared" si="8"/>
        <v>0</v>
      </c>
    </row>
    <row r="123" spans="2:9" hidden="1" x14ac:dyDescent="0.25">
      <c r="B123" s="27"/>
      <c r="C123" s="27"/>
      <c r="D123" s="27"/>
      <c r="E123" s="28"/>
      <c r="F123" s="29"/>
      <c r="G123" s="29">
        <f t="shared" si="7"/>
        <v>0</v>
      </c>
      <c r="H123" s="30"/>
      <c r="I123" s="31">
        <f t="shared" si="8"/>
        <v>0</v>
      </c>
    </row>
    <row r="124" spans="2:9" hidden="1" x14ac:dyDescent="0.25">
      <c r="B124" s="27"/>
      <c r="C124" s="27"/>
      <c r="D124" s="27"/>
      <c r="E124" s="28"/>
      <c r="F124" s="29"/>
      <c r="G124" s="29">
        <f t="shared" si="7"/>
        <v>0</v>
      </c>
      <c r="H124" s="30"/>
      <c r="I124" s="31">
        <f t="shared" si="8"/>
        <v>0</v>
      </c>
    </row>
    <row r="125" spans="2:9" hidden="1" x14ac:dyDescent="0.25">
      <c r="B125" s="27"/>
      <c r="C125" s="27"/>
      <c r="D125" s="27"/>
      <c r="E125" s="28"/>
      <c r="F125" s="29"/>
      <c r="G125" s="29">
        <f t="shared" si="7"/>
        <v>0</v>
      </c>
      <c r="H125" s="30"/>
      <c r="I125" s="31">
        <f t="shared" si="8"/>
        <v>0</v>
      </c>
    </row>
    <row r="126" spans="2:9" hidden="1" x14ac:dyDescent="0.25">
      <c r="B126" s="27"/>
      <c r="C126" s="27"/>
      <c r="D126" s="27"/>
      <c r="E126" s="28"/>
      <c r="F126" s="29"/>
      <c r="G126" s="29">
        <f t="shared" si="7"/>
        <v>0</v>
      </c>
      <c r="H126" s="30"/>
      <c r="I126" s="31">
        <f t="shared" si="8"/>
        <v>0</v>
      </c>
    </row>
    <row r="127" spans="2:9" hidden="1" x14ac:dyDescent="0.25">
      <c r="B127" s="27"/>
      <c r="C127" s="27"/>
      <c r="D127" s="27"/>
      <c r="E127" s="28"/>
      <c r="F127" s="29"/>
      <c r="G127" s="29">
        <f t="shared" si="7"/>
        <v>0</v>
      </c>
      <c r="H127" s="30"/>
      <c r="I127" s="31">
        <f t="shared" si="8"/>
        <v>0</v>
      </c>
    </row>
    <row r="128" spans="2:9" hidden="1" x14ac:dyDescent="0.25">
      <c r="B128" s="27"/>
      <c r="C128" s="27"/>
      <c r="D128" s="27"/>
      <c r="E128" s="28"/>
      <c r="F128" s="29"/>
      <c r="G128" s="29">
        <f t="shared" si="7"/>
        <v>0</v>
      </c>
      <c r="H128" s="30"/>
      <c r="I128" s="31">
        <f t="shared" si="8"/>
        <v>0</v>
      </c>
    </row>
    <row r="129" spans="2:9" hidden="1" x14ac:dyDescent="0.25">
      <c r="B129" s="27"/>
      <c r="C129" s="27"/>
      <c r="D129" s="27"/>
      <c r="E129" s="28"/>
      <c r="F129" s="29"/>
      <c r="G129" s="29">
        <f t="shared" si="7"/>
        <v>0</v>
      </c>
      <c r="H129" s="30"/>
      <c r="I129" s="31">
        <f t="shared" si="8"/>
        <v>0</v>
      </c>
    </row>
    <row r="130" spans="2:9" hidden="1" x14ac:dyDescent="0.25">
      <c r="B130" s="27"/>
      <c r="C130" s="27"/>
      <c r="D130" s="27"/>
      <c r="E130" s="28"/>
      <c r="F130" s="29"/>
      <c r="G130" s="29">
        <f t="shared" si="7"/>
        <v>0</v>
      </c>
      <c r="H130" s="30"/>
      <c r="I130" s="31">
        <f t="shared" si="8"/>
        <v>0</v>
      </c>
    </row>
    <row r="131" spans="2:9" hidden="1" x14ac:dyDescent="0.25">
      <c r="B131" s="27"/>
      <c r="C131" s="27"/>
      <c r="D131" s="27"/>
      <c r="E131" s="28"/>
      <c r="F131" s="29"/>
      <c r="G131" s="29">
        <f t="shared" si="7"/>
        <v>0</v>
      </c>
      <c r="H131" s="30"/>
      <c r="I131" s="31">
        <f t="shared" si="8"/>
        <v>0</v>
      </c>
    </row>
    <row r="132" spans="2:9" hidden="1" x14ac:dyDescent="0.25">
      <c r="B132" s="27"/>
      <c r="C132" s="27"/>
      <c r="D132" s="27"/>
      <c r="E132" s="28"/>
      <c r="F132" s="29"/>
      <c r="G132" s="29">
        <f t="shared" si="7"/>
        <v>0</v>
      </c>
      <c r="H132" s="30"/>
      <c r="I132" s="31">
        <f t="shared" si="8"/>
        <v>0</v>
      </c>
    </row>
    <row r="133" spans="2:9" hidden="1" x14ac:dyDescent="0.25">
      <c r="B133" s="27"/>
      <c r="C133" s="27"/>
      <c r="D133" s="27"/>
      <c r="E133" s="28"/>
      <c r="F133" s="29"/>
      <c r="G133" s="29">
        <f t="shared" si="7"/>
        <v>0</v>
      </c>
      <c r="H133" s="30"/>
      <c r="I133" s="31">
        <f t="shared" si="8"/>
        <v>0</v>
      </c>
    </row>
    <row r="134" spans="2:9" hidden="1" x14ac:dyDescent="0.25">
      <c r="B134" s="27"/>
      <c r="C134" s="27"/>
      <c r="D134" s="27"/>
      <c r="E134" s="28"/>
      <c r="F134" s="29"/>
      <c r="G134" s="29">
        <f t="shared" si="7"/>
        <v>0</v>
      </c>
      <c r="H134" s="30"/>
      <c r="I134" s="31">
        <f t="shared" si="8"/>
        <v>0</v>
      </c>
    </row>
    <row r="135" spans="2:9" hidden="1" x14ac:dyDescent="0.25">
      <c r="B135" s="27"/>
      <c r="C135" s="27"/>
      <c r="D135" s="27"/>
      <c r="E135" s="28"/>
      <c r="F135" s="29"/>
      <c r="G135" s="29">
        <f t="shared" si="7"/>
        <v>0</v>
      </c>
      <c r="H135" s="30"/>
      <c r="I135" s="31">
        <f t="shared" si="8"/>
        <v>0</v>
      </c>
    </row>
    <row r="136" spans="2:9" hidden="1" x14ac:dyDescent="0.25">
      <c r="B136" s="27"/>
      <c r="C136" s="27"/>
      <c r="D136" s="27"/>
      <c r="E136" s="28"/>
      <c r="F136" s="29"/>
      <c r="G136" s="29">
        <f t="shared" si="7"/>
        <v>0</v>
      </c>
      <c r="H136" s="30"/>
      <c r="I136" s="31">
        <f t="shared" si="8"/>
        <v>0</v>
      </c>
    </row>
    <row r="137" spans="2:9" hidden="1" x14ac:dyDescent="0.25">
      <c r="B137" s="27"/>
      <c r="C137" s="27"/>
      <c r="D137" s="27"/>
      <c r="E137" s="28"/>
      <c r="F137" s="29"/>
      <c r="G137" s="29">
        <f t="shared" si="7"/>
        <v>0</v>
      </c>
      <c r="H137" s="30"/>
      <c r="I137" s="31">
        <f t="shared" si="8"/>
        <v>0</v>
      </c>
    </row>
    <row r="138" spans="2:9" hidden="1" x14ac:dyDescent="0.25">
      <c r="B138" s="27"/>
      <c r="C138" s="27"/>
      <c r="D138" s="27"/>
      <c r="E138" s="28"/>
      <c r="F138" s="29"/>
      <c r="G138" s="29">
        <f t="shared" si="7"/>
        <v>0</v>
      </c>
      <c r="H138" s="30"/>
      <c r="I138" s="31">
        <f t="shared" si="8"/>
        <v>0</v>
      </c>
    </row>
    <row r="139" spans="2:9" hidden="1" x14ac:dyDescent="0.25">
      <c r="B139" s="27"/>
      <c r="C139" s="27"/>
      <c r="D139" s="27"/>
      <c r="E139" s="28"/>
      <c r="F139" s="29"/>
      <c r="G139" s="29">
        <f t="shared" si="7"/>
        <v>0</v>
      </c>
      <c r="H139" s="30"/>
      <c r="I139" s="31">
        <f t="shared" si="8"/>
        <v>0</v>
      </c>
    </row>
    <row r="140" spans="2:9" hidden="1" x14ac:dyDescent="0.25">
      <c r="B140" s="27"/>
      <c r="C140" s="27"/>
      <c r="D140" s="27"/>
      <c r="E140" s="28"/>
      <c r="F140" s="29"/>
      <c r="G140" s="29">
        <f t="shared" si="7"/>
        <v>0</v>
      </c>
      <c r="H140" s="30"/>
      <c r="I140" s="31">
        <f t="shared" si="8"/>
        <v>0</v>
      </c>
    </row>
    <row r="141" spans="2:9" hidden="1" x14ac:dyDescent="0.25">
      <c r="B141" s="27"/>
      <c r="C141" s="27"/>
      <c r="D141" s="27"/>
      <c r="E141" s="28"/>
      <c r="F141" s="29"/>
      <c r="G141" s="29">
        <f t="shared" ref="G141:G183" si="9">E141*F141</f>
        <v>0</v>
      </c>
      <c r="H141" s="30"/>
      <c r="I141" s="31">
        <f t="shared" si="8"/>
        <v>0</v>
      </c>
    </row>
    <row r="142" spans="2:9" hidden="1" x14ac:dyDescent="0.25">
      <c r="B142" s="27"/>
      <c r="C142" s="27"/>
      <c r="D142" s="27"/>
      <c r="E142" s="28"/>
      <c r="F142" s="29"/>
      <c r="G142" s="29">
        <f t="shared" si="9"/>
        <v>0</v>
      </c>
      <c r="H142" s="30"/>
      <c r="I142" s="31">
        <f t="shared" si="8"/>
        <v>0</v>
      </c>
    </row>
    <row r="143" spans="2:9" hidden="1" x14ac:dyDescent="0.25">
      <c r="B143" s="27"/>
      <c r="C143" s="27"/>
      <c r="D143" s="27"/>
      <c r="E143" s="28"/>
      <c r="F143" s="29"/>
      <c r="G143" s="29">
        <f t="shared" si="9"/>
        <v>0</v>
      </c>
      <c r="H143" s="30"/>
      <c r="I143" s="31">
        <f t="shared" si="8"/>
        <v>0</v>
      </c>
    </row>
    <row r="144" spans="2:9" hidden="1" x14ac:dyDescent="0.25">
      <c r="B144" s="27"/>
      <c r="C144" s="27"/>
      <c r="D144" s="27"/>
      <c r="E144" s="28"/>
      <c r="F144" s="29"/>
      <c r="G144" s="29">
        <f t="shared" si="9"/>
        <v>0</v>
      </c>
      <c r="H144" s="30"/>
      <c r="I144" s="31">
        <f t="shared" ref="I144:I183" si="10">ROUND(E144*H144,2)</f>
        <v>0</v>
      </c>
    </row>
    <row r="145" spans="2:9" hidden="1" x14ac:dyDescent="0.25">
      <c r="B145" s="27"/>
      <c r="C145" s="27"/>
      <c r="D145" s="27"/>
      <c r="E145" s="28"/>
      <c r="F145" s="29"/>
      <c r="G145" s="29">
        <f t="shared" si="9"/>
        <v>0</v>
      </c>
      <c r="H145" s="30"/>
      <c r="I145" s="31">
        <f t="shared" si="10"/>
        <v>0</v>
      </c>
    </row>
    <row r="146" spans="2:9" hidden="1" x14ac:dyDescent="0.25">
      <c r="B146" s="27"/>
      <c r="C146" s="27"/>
      <c r="D146" s="27"/>
      <c r="E146" s="28"/>
      <c r="F146" s="29"/>
      <c r="G146" s="29">
        <f t="shared" si="9"/>
        <v>0</v>
      </c>
      <c r="H146" s="30"/>
      <c r="I146" s="31">
        <f t="shared" si="10"/>
        <v>0</v>
      </c>
    </row>
    <row r="147" spans="2:9" hidden="1" x14ac:dyDescent="0.25">
      <c r="B147" s="27"/>
      <c r="C147" s="27"/>
      <c r="D147" s="27"/>
      <c r="E147" s="28"/>
      <c r="F147" s="29"/>
      <c r="G147" s="29">
        <f t="shared" si="9"/>
        <v>0</v>
      </c>
      <c r="H147" s="30"/>
      <c r="I147" s="31">
        <f t="shared" si="10"/>
        <v>0</v>
      </c>
    </row>
    <row r="148" spans="2:9" hidden="1" x14ac:dyDescent="0.25">
      <c r="B148" s="27"/>
      <c r="C148" s="27"/>
      <c r="D148" s="27"/>
      <c r="E148" s="28"/>
      <c r="F148" s="29"/>
      <c r="G148" s="29">
        <f t="shared" si="9"/>
        <v>0</v>
      </c>
      <c r="H148" s="30"/>
      <c r="I148" s="31">
        <f t="shared" si="10"/>
        <v>0</v>
      </c>
    </row>
    <row r="149" spans="2:9" hidden="1" x14ac:dyDescent="0.25">
      <c r="B149" s="27"/>
      <c r="C149" s="27"/>
      <c r="D149" s="27"/>
      <c r="E149" s="28"/>
      <c r="F149" s="29"/>
      <c r="G149" s="29">
        <f t="shared" si="9"/>
        <v>0</v>
      </c>
      <c r="H149" s="30"/>
      <c r="I149" s="31">
        <f t="shared" si="10"/>
        <v>0</v>
      </c>
    </row>
    <row r="150" spans="2:9" hidden="1" x14ac:dyDescent="0.25">
      <c r="B150" s="27"/>
      <c r="C150" s="27"/>
      <c r="D150" s="27"/>
      <c r="E150" s="28"/>
      <c r="F150" s="29"/>
      <c r="G150" s="29">
        <f t="shared" si="9"/>
        <v>0</v>
      </c>
      <c r="H150" s="30"/>
      <c r="I150" s="31">
        <f t="shared" si="10"/>
        <v>0</v>
      </c>
    </row>
    <row r="151" spans="2:9" hidden="1" x14ac:dyDescent="0.25">
      <c r="B151" s="27"/>
      <c r="C151" s="27"/>
      <c r="D151" s="27"/>
      <c r="E151" s="28"/>
      <c r="F151" s="29"/>
      <c r="G151" s="29">
        <f t="shared" si="9"/>
        <v>0</v>
      </c>
      <c r="H151" s="30"/>
      <c r="I151" s="31">
        <f t="shared" si="10"/>
        <v>0</v>
      </c>
    </row>
    <row r="152" spans="2:9" hidden="1" x14ac:dyDescent="0.25">
      <c r="B152" s="27"/>
      <c r="C152" s="27"/>
      <c r="D152" s="27"/>
      <c r="E152" s="28"/>
      <c r="F152" s="29"/>
      <c r="G152" s="29">
        <f t="shared" si="9"/>
        <v>0</v>
      </c>
      <c r="H152" s="30"/>
      <c r="I152" s="31">
        <f t="shared" si="10"/>
        <v>0</v>
      </c>
    </row>
    <row r="153" spans="2:9" hidden="1" x14ac:dyDescent="0.25">
      <c r="B153" s="27"/>
      <c r="C153" s="27"/>
      <c r="D153" s="27"/>
      <c r="E153" s="28"/>
      <c r="F153" s="29"/>
      <c r="G153" s="29">
        <f t="shared" si="9"/>
        <v>0</v>
      </c>
      <c r="H153" s="30"/>
      <c r="I153" s="31">
        <f t="shared" si="10"/>
        <v>0</v>
      </c>
    </row>
    <row r="154" spans="2:9" hidden="1" x14ac:dyDescent="0.25">
      <c r="B154" s="27"/>
      <c r="C154" s="27"/>
      <c r="D154" s="27"/>
      <c r="E154" s="28"/>
      <c r="F154" s="29"/>
      <c r="G154" s="29">
        <f t="shared" si="9"/>
        <v>0</v>
      </c>
      <c r="H154" s="30"/>
      <c r="I154" s="31">
        <f t="shared" si="10"/>
        <v>0</v>
      </c>
    </row>
    <row r="155" spans="2:9" hidden="1" x14ac:dyDescent="0.25">
      <c r="B155" s="27"/>
      <c r="C155" s="27"/>
      <c r="D155" s="27"/>
      <c r="E155" s="28"/>
      <c r="F155" s="29"/>
      <c r="G155" s="29">
        <f t="shared" si="9"/>
        <v>0</v>
      </c>
      <c r="H155" s="30"/>
      <c r="I155" s="31">
        <f t="shared" si="10"/>
        <v>0</v>
      </c>
    </row>
    <row r="156" spans="2:9" hidden="1" x14ac:dyDescent="0.25">
      <c r="B156" s="27"/>
      <c r="C156" s="27"/>
      <c r="D156" s="27"/>
      <c r="E156" s="28"/>
      <c r="F156" s="29"/>
      <c r="G156" s="29">
        <f t="shared" si="9"/>
        <v>0</v>
      </c>
      <c r="H156" s="30"/>
      <c r="I156" s="31">
        <f t="shared" si="10"/>
        <v>0</v>
      </c>
    </row>
    <row r="157" spans="2:9" hidden="1" x14ac:dyDescent="0.25">
      <c r="B157" s="27"/>
      <c r="C157" s="27"/>
      <c r="D157" s="27"/>
      <c r="E157" s="28"/>
      <c r="F157" s="29"/>
      <c r="G157" s="29">
        <f t="shared" si="9"/>
        <v>0</v>
      </c>
      <c r="H157" s="30"/>
      <c r="I157" s="31">
        <f t="shared" si="10"/>
        <v>0</v>
      </c>
    </row>
    <row r="158" spans="2:9" hidden="1" x14ac:dyDescent="0.25">
      <c r="B158" s="27"/>
      <c r="C158" s="27"/>
      <c r="D158" s="27"/>
      <c r="E158" s="28"/>
      <c r="F158" s="29"/>
      <c r="G158" s="29">
        <f t="shared" si="9"/>
        <v>0</v>
      </c>
      <c r="H158" s="30"/>
      <c r="I158" s="31">
        <f t="shared" si="10"/>
        <v>0</v>
      </c>
    </row>
    <row r="159" spans="2:9" hidden="1" x14ac:dyDescent="0.25">
      <c r="B159" s="27"/>
      <c r="C159" s="27"/>
      <c r="D159" s="27"/>
      <c r="E159" s="28"/>
      <c r="F159" s="29"/>
      <c r="G159" s="29">
        <f t="shared" si="9"/>
        <v>0</v>
      </c>
      <c r="H159" s="30"/>
      <c r="I159" s="31">
        <f t="shared" si="10"/>
        <v>0</v>
      </c>
    </row>
    <row r="160" spans="2:9" hidden="1" x14ac:dyDescent="0.25">
      <c r="B160" s="27"/>
      <c r="C160" s="27"/>
      <c r="D160" s="27"/>
      <c r="E160" s="28"/>
      <c r="F160" s="29"/>
      <c r="G160" s="29">
        <f t="shared" si="9"/>
        <v>0</v>
      </c>
      <c r="H160" s="30"/>
      <c r="I160" s="31">
        <f t="shared" si="10"/>
        <v>0</v>
      </c>
    </row>
    <row r="161" spans="2:9" hidden="1" x14ac:dyDescent="0.25">
      <c r="B161" s="27"/>
      <c r="C161" s="27"/>
      <c r="D161" s="27"/>
      <c r="E161" s="28"/>
      <c r="F161" s="29"/>
      <c r="G161" s="29">
        <f t="shared" si="9"/>
        <v>0</v>
      </c>
      <c r="H161" s="30"/>
      <c r="I161" s="31">
        <f t="shared" si="10"/>
        <v>0</v>
      </c>
    </row>
    <row r="162" spans="2:9" hidden="1" x14ac:dyDescent="0.25">
      <c r="B162" s="27"/>
      <c r="C162" s="27"/>
      <c r="D162" s="27"/>
      <c r="E162" s="28"/>
      <c r="F162" s="29"/>
      <c r="G162" s="29">
        <f t="shared" si="9"/>
        <v>0</v>
      </c>
      <c r="H162" s="30"/>
      <c r="I162" s="31">
        <f t="shared" si="10"/>
        <v>0</v>
      </c>
    </row>
    <row r="163" spans="2:9" hidden="1" x14ac:dyDescent="0.25">
      <c r="B163" s="27"/>
      <c r="C163" s="27"/>
      <c r="D163" s="27"/>
      <c r="E163" s="28"/>
      <c r="F163" s="29"/>
      <c r="G163" s="29">
        <f t="shared" si="9"/>
        <v>0</v>
      </c>
      <c r="H163" s="30"/>
      <c r="I163" s="31">
        <f t="shared" si="10"/>
        <v>0</v>
      </c>
    </row>
    <row r="164" spans="2:9" hidden="1" x14ac:dyDescent="0.25">
      <c r="B164" s="27"/>
      <c r="C164" s="27"/>
      <c r="D164" s="27"/>
      <c r="E164" s="28"/>
      <c r="F164" s="29"/>
      <c r="G164" s="29">
        <f t="shared" si="9"/>
        <v>0</v>
      </c>
      <c r="H164" s="30"/>
      <c r="I164" s="31">
        <f t="shared" si="10"/>
        <v>0</v>
      </c>
    </row>
    <row r="165" spans="2:9" hidden="1" x14ac:dyDescent="0.25">
      <c r="B165" s="27"/>
      <c r="C165" s="27"/>
      <c r="D165" s="27"/>
      <c r="E165" s="28"/>
      <c r="F165" s="29"/>
      <c r="G165" s="29">
        <f t="shared" si="9"/>
        <v>0</v>
      </c>
      <c r="H165" s="30"/>
      <c r="I165" s="31">
        <f t="shared" si="10"/>
        <v>0</v>
      </c>
    </row>
    <row r="166" spans="2:9" hidden="1" x14ac:dyDescent="0.25">
      <c r="B166" s="27"/>
      <c r="C166" s="27"/>
      <c r="D166" s="27"/>
      <c r="E166" s="28"/>
      <c r="F166" s="29"/>
      <c r="G166" s="29">
        <f t="shared" si="9"/>
        <v>0</v>
      </c>
      <c r="H166" s="30"/>
      <c r="I166" s="31">
        <f t="shared" si="10"/>
        <v>0</v>
      </c>
    </row>
    <row r="167" spans="2:9" hidden="1" x14ac:dyDescent="0.25">
      <c r="B167" s="27"/>
      <c r="C167" s="27"/>
      <c r="D167" s="27"/>
      <c r="E167" s="28"/>
      <c r="F167" s="29"/>
      <c r="G167" s="29">
        <f t="shared" si="9"/>
        <v>0</v>
      </c>
      <c r="H167" s="30"/>
      <c r="I167" s="31">
        <f t="shared" si="10"/>
        <v>0</v>
      </c>
    </row>
    <row r="168" spans="2:9" hidden="1" x14ac:dyDescent="0.25">
      <c r="B168" s="27"/>
      <c r="C168" s="27"/>
      <c r="D168" s="27"/>
      <c r="E168" s="28"/>
      <c r="F168" s="29"/>
      <c r="G168" s="29">
        <f t="shared" si="9"/>
        <v>0</v>
      </c>
      <c r="H168" s="30"/>
      <c r="I168" s="31">
        <f t="shared" si="10"/>
        <v>0</v>
      </c>
    </row>
    <row r="169" spans="2:9" hidden="1" x14ac:dyDescent="0.25">
      <c r="B169" s="27"/>
      <c r="C169" s="27"/>
      <c r="D169" s="27"/>
      <c r="E169" s="28"/>
      <c r="F169" s="29"/>
      <c r="G169" s="29">
        <f t="shared" si="9"/>
        <v>0</v>
      </c>
      <c r="H169" s="30"/>
      <c r="I169" s="31">
        <f t="shared" si="10"/>
        <v>0</v>
      </c>
    </row>
    <row r="170" spans="2:9" hidden="1" x14ac:dyDescent="0.25">
      <c r="B170" s="27"/>
      <c r="C170" s="27"/>
      <c r="D170" s="27"/>
      <c r="E170" s="28"/>
      <c r="F170" s="29"/>
      <c r="G170" s="29">
        <f t="shared" si="9"/>
        <v>0</v>
      </c>
      <c r="H170" s="30"/>
      <c r="I170" s="31">
        <f t="shared" si="10"/>
        <v>0</v>
      </c>
    </row>
    <row r="171" spans="2:9" hidden="1" x14ac:dyDescent="0.25">
      <c r="B171" s="27"/>
      <c r="C171" s="27"/>
      <c r="D171" s="27"/>
      <c r="E171" s="28"/>
      <c r="F171" s="29"/>
      <c r="G171" s="29">
        <f t="shared" si="9"/>
        <v>0</v>
      </c>
      <c r="H171" s="30"/>
      <c r="I171" s="31">
        <f t="shared" si="10"/>
        <v>0</v>
      </c>
    </row>
    <row r="172" spans="2:9" hidden="1" x14ac:dyDescent="0.25">
      <c r="B172" s="27"/>
      <c r="C172" s="27"/>
      <c r="D172" s="27"/>
      <c r="E172" s="28"/>
      <c r="F172" s="29"/>
      <c r="G172" s="29">
        <f t="shared" si="9"/>
        <v>0</v>
      </c>
      <c r="H172" s="30"/>
      <c r="I172" s="31">
        <f t="shared" si="10"/>
        <v>0</v>
      </c>
    </row>
    <row r="173" spans="2:9" hidden="1" x14ac:dyDescent="0.25">
      <c r="B173" s="27"/>
      <c r="C173" s="27"/>
      <c r="D173" s="27"/>
      <c r="E173" s="28"/>
      <c r="F173" s="29"/>
      <c r="G173" s="29">
        <f t="shared" si="9"/>
        <v>0</v>
      </c>
      <c r="H173" s="30"/>
      <c r="I173" s="31">
        <f t="shared" si="10"/>
        <v>0</v>
      </c>
    </row>
    <row r="174" spans="2:9" hidden="1" x14ac:dyDescent="0.25">
      <c r="B174" s="27"/>
      <c r="C174" s="27"/>
      <c r="D174" s="27"/>
      <c r="E174" s="28"/>
      <c r="F174" s="29"/>
      <c r="G174" s="29">
        <f t="shared" si="9"/>
        <v>0</v>
      </c>
      <c r="H174" s="30"/>
      <c r="I174" s="31">
        <f t="shared" si="10"/>
        <v>0</v>
      </c>
    </row>
    <row r="175" spans="2:9" hidden="1" x14ac:dyDescent="0.25">
      <c r="B175" s="27"/>
      <c r="C175" s="27"/>
      <c r="D175" s="27"/>
      <c r="E175" s="28"/>
      <c r="F175" s="29"/>
      <c r="G175" s="29">
        <f t="shared" si="9"/>
        <v>0</v>
      </c>
      <c r="H175" s="30"/>
      <c r="I175" s="31">
        <f t="shared" si="10"/>
        <v>0</v>
      </c>
    </row>
    <row r="176" spans="2:9" hidden="1" x14ac:dyDescent="0.25">
      <c r="B176" s="27"/>
      <c r="C176" s="27"/>
      <c r="D176" s="27"/>
      <c r="E176" s="28"/>
      <c r="F176" s="29"/>
      <c r="G176" s="29">
        <f t="shared" si="9"/>
        <v>0</v>
      </c>
      <c r="H176" s="30"/>
      <c r="I176" s="31">
        <f t="shared" si="10"/>
        <v>0</v>
      </c>
    </row>
    <row r="177" spans="2:9" hidden="1" x14ac:dyDescent="0.25">
      <c r="B177" s="27"/>
      <c r="C177" s="27"/>
      <c r="D177" s="27"/>
      <c r="E177" s="28"/>
      <c r="F177" s="29"/>
      <c r="G177" s="29">
        <f t="shared" si="9"/>
        <v>0</v>
      </c>
      <c r="H177" s="30"/>
      <c r="I177" s="31">
        <f t="shared" si="10"/>
        <v>0</v>
      </c>
    </row>
    <row r="178" spans="2:9" hidden="1" x14ac:dyDescent="0.25">
      <c r="B178" s="27"/>
      <c r="C178" s="27"/>
      <c r="D178" s="27"/>
      <c r="E178" s="28"/>
      <c r="F178" s="29"/>
      <c r="G178" s="29">
        <f t="shared" si="9"/>
        <v>0</v>
      </c>
      <c r="H178" s="30"/>
      <c r="I178" s="31">
        <f t="shared" si="10"/>
        <v>0</v>
      </c>
    </row>
    <row r="179" spans="2:9" hidden="1" x14ac:dyDescent="0.25">
      <c r="B179" s="27"/>
      <c r="C179" s="27"/>
      <c r="D179" s="27"/>
      <c r="E179" s="28"/>
      <c r="F179" s="29"/>
      <c r="G179" s="29">
        <f t="shared" si="9"/>
        <v>0</v>
      </c>
      <c r="H179" s="30"/>
      <c r="I179" s="31">
        <f t="shared" si="10"/>
        <v>0</v>
      </c>
    </row>
    <row r="180" spans="2:9" hidden="1" x14ac:dyDescent="0.25">
      <c r="B180" s="27"/>
      <c r="C180" s="27"/>
      <c r="D180" s="27"/>
      <c r="E180" s="28"/>
      <c r="F180" s="29"/>
      <c r="G180" s="29">
        <f t="shared" si="9"/>
        <v>0</v>
      </c>
      <c r="H180" s="30"/>
      <c r="I180" s="31">
        <f t="shared" si="10"/>
        <v>0</v>
      </c>
    </row>
    <row r="181" spans="2:9" hidden="1" x14ac:dyDescent="0.25">
      <c r="B181" s="27"/>
      <c r="C181" s="27"/>
      <c r="D181" s="27"/>
      <c r="E181" s="28"/>
      <c r="F181" s="29"/>
      <c r="G181" s="29">
        <f t="shared" si="9"/>
        <v>0</v>
      </c>
      <c r="H181" s="30"/>
      <c r="I181" s="31">
        <f t="shared" si="10"/>
        <v>0</v>
      </c>
    </row>
    <row r="182" spans="2:9" hidden="1" x14ac:dyDescent="0.25">
      <c r="B182" s="27"/>
      <c r="C182" s="27"/>
      <c r="D182" s="27"/>
      <c r="E182" s="28"/>
      <c r="F182" s="29"/>
      <c r="G182" s="29">
        <f t="shared" si="9"/>
        <v>0</v>
      </c>
      <c r="H182" s="30"/>
      <c r="I182" s="31">
        <f t="shared" si="10"/>
        <v>0</v>
      </c>
    </row>
    <row r="183" spans="2:9" hidden="1" x14ac:dyDescent="0.25">
      <c r="B183" s="27"/>
      <c r="C183" s="27"/>
      <c r="D183" s="27"/>
      <c r="E183" s="28"/>
      <c r="F183" s="29"/>
      <c r="G183" s="29">
        <f t="shared" si="9"/>
        <v>0</v>
      </c>
      <c r="H183" s="30"/>
      <c r="I183" s="31">
        <f t="shared" si="10"/>
        <v>0</v>
      </c>
    </row>
    <row r="184" spans="2:9" x14ac:dyDescent="0.25">
      <c r="B184" s="58"/>
      <c r="C184" s="59"/>
      <c r="D184" s="59"/>
      <c r="E184" s="60"/>
      <c r="F184" s="61"/>
      <c r="G184" s="61"/>
      <c r="H184" s="30"/>
      <c r="I184" s="31"/>
    </row>
    <row r="185" spans="2:9" x14ac:dyDescent="0.25">
      <c r="B185" s="89"/>
      <c r="C185" s="90"/>
      <c r="D185" s="90"/>
      <c r="E185" s="90"/>
      <c r="F185" s="91"/>
      <c r="G185" s="32"/>
      <c r="H185" s="33" t="s">
        <v>222</v>
      </c>
      <c r="I185" s="34">
        <f>SUM(I15:I183)</f>
        <v>0</v>
      </c>
    </row>
    <row r="186" spans="2:9" x14ac:dyDescent="0.25">
      <c r="B186" s="35"/>
      <c r="C186" s="66"/>
      <c r="D186" s="36" t="s">
        <v>223</v>
      </c>
      <c r="E186" s="78">
        <f>SUM(G15:G183)</f>
        <v>0</v>
      </c>
      <c r="F186" s="79"/>
      <c r="G186" s="37"/>
      <c r="H186" s="33" t="s">
        <v>224</v>
      </c>
      <c r="I186" s="38">
        <v>0</v>
      </c>
    </row>
    <row r="187" spans="2:9" x14ac:dyDescent="0.25">
      <c r="B187" s="35"/>
      <c r="C187" s="66"/>
      <c r="D187" s="36" t="s">
        <v>225</v>
      </c>
      <c r="E187" s="78">
        <f>SUM(I15:I183)</f>
        <v>0</v>
      </c>
      <c r="F187" s="79"/>
      <c r="G187" s="37"/>
      <c r="H187" s="39" t="s">
        <v>226</v>
      </c>
      <c r="I187" s="38">
        <v>0</v>
      </c>
    </row>
    <row r="188" spans="2:9" x14ac:dyDescent="0.25">
      <c r="B188" s="35"/>
      <c r="C188" s="66"/>
      <c r="D188" s="36" t="s">
        <v>227</v>
      </c>
      <c r="E188" s="80">
        <f>E186-E187</f>
        <v>0</v>
      </c>
      <c r="F188" s="81"/>
      <c r="G188" s="40"/>
      <c r="H188" s="33" t="s">
        <v>228</v>
      </c>
      <c r="I188" s="41">
        <f>SUM(I185:I187)</f>
        <v>0</v>
      </c>
    </row>
    <row r="189" spans="2:9" x14ac:dyDescent="0.25">
      <c r="B189" s="35"/>
      <c r="C189" s="66"/>
      <c r="D189" s="36"/>
      <c r="E189" s="82"/>
      <c r="F189" s="83"/>
      <c r="G189" s="42"/>
      <c r="H189" s="33" t="s">
        <v>229</v>
      </c>
      <c r="I189" s="41">
        <f>I188*0.05</f>
        <v>0</v>
      </c>
    </row>
    <row r="190" spans="2:9" x14ac:dyDescent="0.25">
      <c r="B190" s="35"/>
      <c r="C190" s="66"/>
      <c r="D190" s="43"/>
      <c r="E190" s="43"/>
      <c r="F190" s="44"/>
      <c r="G190" s="44"/>
      <c r="H190" s="33" t="s">
        <v>230</v>
      </c>
      <c r="I190" s="38"/>
    </row>
    <row r="191" spans="2:9" ht="15.75" x14ac:dyDescent="0.25">
      <c r="B191" s="84" t="s">
        <v>231</v>
      </c>
      <c r="C191" s="85"/>
      <c r="D191" s="85"/>
      <c r="E191" s="85"/>
      <c r="F191" s="86"/>
      <c r="G191" s="45"/>
      <c r="H191" s="46" t="s">
        <v>232</v>
      </c>
      <c r="I191" s="47">
        <f>SUM(I188:I190)</f>
        <v>0</v>
      </c>
    </row>
  </sheetData>
  <autoFilter ref="B14:I183" xr:uid="{57839A80-707A-47AA-85C2-4538C933501E}">
    <filterColumn colId="6">
      <customFilters>
        <customFilter operator="notEqual" val=" "/>
      </customFilters>
    </filterColumn>
  </autoFilter>
  <mergeCells count="20">
    <mergeCell ref="K13:L13"/>
    <mergeCell ref="E1:H5"/>
    <mergeCell ref="I1:I5"/>
    <mergeCell ref="E8:F8"/>
    <mergeCell ref="H8:I8"/>
    <mergeCell ref="E9:F9"/>
    <mergeCell ref="H9:I9"/>
    <mergeCell ref="E10:F10"/>
    <mergeCell ref="H10:I10"/>
    <mergeCell ref="E11:F11"/>
    <mergeCell ref="H11:I11"/>
    <mergeCell ref="E12:F12"/>
    <mergeCell ref="H12:I12"/>
    <mergeCell ref="E189:F189"/>
    <mergeCell ref="B191:F191"/>
    <mergeCell ref="F13:I13"/>
    <mergeCell ref="B185:F185"/>
    <mergeCell ref="E186:F186"/>
    <mergeCell ref="E187:F187"/>
    <mergeCell ref="E188:F18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2628-68F4-478C-963D-3E6ECA3CB828}">
  <sheetPr>
    <pageSetUpPr fitToPage="1"/>
  </sheetPr>
  <dimension ref="B1:H318"/>
  <sheetViews>
    <sheetView tabSelected="1" topLeftCell="A290" workbookViewId="0">
      <selection activeCell="H302" sqref="H302"/>
    </sheetView>
  </sheetViews>
  <sheetFormatPr defaultRowHeight="15" x14ac:dyDescent="0.25"/>
  <cols>
    <col min="1" max="1" width="2.7109375" customWidth="1"/>
    <col min="2" max="2" width="15.42578125" customWidth="1"/>
    <col min="3" max="3" width="36" customWidth="1"/>
    <col min="4" max="4" width="7.28515625" customWidth="1"/>
    <col min="5" max="5" width="14.7109375" customWidth="1"/>
    <col min="6" max="6" width="14.7109375" hidden="1" customWidth="1"/>
    <col min="7" max="7" width="14.7109375" customWidth="1"/>
    <col min="8" max="8" width="20.42578125" bestFit="1" customWidth="1"/>
    <col min="9" max="9" width="1.85546875" customWidth="1"/>
  </cols>
  <sheetData>
    <row r="1" spans="2:8" ht="15" customHeight="1" x14ac:dyDescent="0.25">
      <c r="B1" s="4"/>
      <c r="C1" s="5"/>
      <c r="D1" s="92" t="s">
        <v>210</v>
      </c>
      <c r="E1" s="92"/>
      <c r="F1" s="92"/>
      <c r="G1" s="92"/>
      <c r="H1" s="97" t="s">
        <v>238</v>
      </c>
    </row>
    <row r="2" spans="2:8" ht="15" customHeight="1" x14ac:dyDescent="0.25">
      <c r="B2" s="6"/>
      <c r="D2" s="93"/>
      <c r="E2" s="93"/>
      <c r="F2" s="93"/>
      <c r="G2" s="93"/>
      <c r="H2" s="98"/>
    </row>
    <row r="3" spans="2:8" ht="15" customHeight="1" x14ac:dyDescent="0.25">
      <c r="B3" s="6"/>
      <c r="D3" s="93"/>
      <c r="E3" s="93"/>
      <c r="F3" s="93"/>
      <c r="G3" s="93"/>
      <c r="H3" s="98"/>
    </row>
    <row r="4" spans="2:8" ht="15" customHeight="1" x14ac:dyDescent="0.25">
      <c r="B4" s="6"/>
      <c r="D4" s="93"/>
      <c r="E4" s="93"/>
      <c r="F4" s="93"/>
      <c r="G4" s="93"/>
      <c r="H4" s="98"/>
    </row>
    <row r="5" spans="2:8" ht="15" customHeight="1" x14ac:dyDescent="0.25">
      <c r="B5" s="7"/>
      <c r="C5" s="3"/>
      <c r="D5" s="94"/>
      <c r="E5" s="94"/>
      <c r="F5" s="94"/>
      <c r="G5" s="94"/>
      <c r="H5" s="99"/>
    </row>
    <row r="6" spans="2:8" ht="36" x14ac:dyDescent="0.55000000000000004">
      <c r="B6" s="8"/>
      <c r="C6" s="9"/>
      <c r="D6" s="10"/>
      <c r="E6" s="10"/>
      <c r="F6" s="10"/>
      <c r="G6" s="10"/>
      <c r="H6" s="10"/>
    </row>
    <row r="7" spans="2:8" x14ac:dyDescent="0.25">
      <c r="B7" s="11" t="s">
        <v>212</v>
      </c>
      <c r="C7" s="12" t="s">
        <v>19</v>
      </c>
      <c r="D7" s="13" t="s">
        <v>213</v>
      </c>
      <c r="E7" s="14">
        <v>45420</v>
      </c>
      <c r="F7" s="14"/>
      <c r="G7" s="15" t="s">
        <v>214</v>
      </c>
      <c r="H7" s="16"/>
    </row>
    <row r="8" spans="2:8" x14ac:dyDescent="0.25">
      <c r="B8" s="17" t="s">
        <v>215</v>
      </c>
      <c r="C8" s="12"/>
      <c r="D8" s="88" t="s">
        <v>216</v>
      </c>
      <c r="E8" s="88"/>
      <c r="F8" s="17"/>
      <c r="G8" s="100"/>
      <c r="H8" s="100"/>
    </row>
    <row r="9" spans="2:8" x14ac:dyDescent="0.25">
      <c r="B9" s="17" t="s">
        <v>217</v>
      </c>
      <c r="C9" s="12">
        <v>0</v>
      </c>
      <c r="D9" s="88" t="s">
        <v>218</v>
      </c>
      <c r="E9" s="88"/>
      <c r="F9" s="17"/>
      <c r="G9" s="101"/>
      <c r="H9" s="101"/>
    </row>
    <row r="10" spans="2:8" x14ac:dyDescent="0.25">
      <c r="B10" s="17"/>
      <c r="C10" s="18"/>
      <c r="D10" s="88" t="s">
        <v>219</v>
      </c>
      <c r="E10" s="88"/>
      <c r="F10" s="17"/>
      <c r="G10" s="102"/>
      <c r="H10" s="102"/>
    </row>
    <row r="11" spans="2:8" x14ac:dyDescent="0.25">
      <c r="B11" s="17"/>
      <c r="C11" s="18"/>
      <c r="D11" s="88" t="s">
        <v>441</v>
      </c>
      <c r="E11" s="88"/>
      <c r="F11" s="17"/>
      <c r="G11" s="102"/>
      <c r="H11" s="102"/>
    </row>
    <row r="12" spans="2:8" x14ac:dyDescent="0.25">
      <c r="B12" s="19"/>
      <c r="C12" s="18" t="s">
        <v>239</v>
      </c>
      <c r="D12" s="87" t="s">
        <v>442</v>
      </c>
      <c r="E12" s="87"/>
      <c r="F12" s="20"/>
      <c r="G12" s="95"/>
      <c r="H12" s="95"/>
    </row>
    <row r="13" spans="2:8" ht="15.75" thickBot="1" x14ac:dyDescent="0.3">
      <c r="B13" s="21"/>
      <c r="C13" s="22"/>
      <c r="D13" s="22"/>
      <c r="E13" s="96" t="s">
        <v>3</v>
      </c>
      <c r="F13" s="96"/>
      <c r="G13" s="96"/>
      <c r="H13" s="96"/>
    </row>
    <row r="14" spans="2:8" ht="15.75" thickBot="1" x14ac:dyDescent="0.3">
      <c r="B14" s="23" t="s">
        <v>0</v>
      </c>
      <c r="C14" s="24" t="s">
        <v>1</v>
      </c>
      <c r="D14" s="25" t="s">
        <v>2</v>
      </c>
      <c r="E14" s="25" t="s">
        <v>4</v>
      </c>
      <c r="F14" s="25"/>
      <c r="G14" s="25" t="s">
        <v>220</v>
      </c>
      <c r="H14" s="26" t="s">
        <v>221</v>
      </c>
    </row>
    <row r="15" spans="2:8" x14ac:dyDescent="0.25">
      <c r="B15" s="27" t="s">
        <v>20</v>
      </c>
      <c r="C15" s="27" t="s">
        <v>15</v>
      </c>
      <c r="D15" s="77">
        <f>'MOQ Q1'!D15+'MOQ Q2'!D15+'MOQ Q3'!D15+'MOQ Q4'!D15</f>
        <v>1</v>
      </c>
      <c r="E15" s="29">
        <v>178.65</v>
      </c>
      <c r="F15" s="29">
        <f>D15*E15</f>
        <v>178.65</v>
      </c>
      <c r="G15" s="30">
        <v>89.33</v>
      </c>
      <c r="H15" s="31">
        <f>ROUND(D15*G15,2)</f>
        <v>89.33</v>
      </c>
    </row>
    <row r="16" spans="2:8" x14ac:dyDescent="0.25">
      <c r="B16" s="27" t="s">
        <v>97</v>
      </c>
      <c r="C16" s="27" t="s">
        <v>15</v>
      </c>
      <c r="D16" s="77">
        <f>'MOQ Q1'!D16+'MOQ Q2'!D16+'MOQ Q3'!D16+'MOQ Q4'!D16</f>
        <v>3</v>
      </c>
      <c r="E16" s="29">
        <v>63.35</v>
      </c>
      <c r="F16" s="29">
        <f t="shared" ref="F16:F78" si="0">D16*E16</f>
        <v>190.05</v>
      </c>
      <c r="G16" s="30">
        <v>31.68</v>
      </c>
      <c r="H16" s="31">
        <f t="shared" ref="H16:H78" si="1">ROUND(D16*G16,2)</f>
        <v>95.04</v>
      </c>
    </row>
    <row r="17" spans="2:8" x14ac:dyDescent="0.25">
      <c r="B17" s="27" t="s">
        <v>53</v>
      </c>
      <c r="C17" s="27" t="s">
        <v>15</v>
      </c>
      <c r="D17" s="77">
        <f>'MOQ Q1'!D17+'MOQ Q2'!D17+'MOQ Q3'!D17+'MOQ Q4'!D17</f>
        <v>1</v>
      </c>
      <c r="E17" s="29">
        <v>163.96</v>
      </c>
      <c r="F17" s="29">
        <f t="shared" si="0"/>
        <v>163.96</v>
      </c>
      <c r="G17" s="30">
        <v>81.98</v>
      </c>
      <c r="H17" s="31">
        <f t="shared" si="1"/>
        <v>81.98</v>
      </c>
    </row>
    <row r="18" spans="2:8" x14ac:dyDescent="0.25">
      <c r="B18" s="27" t="s">
        <v>5</v>
      </c>
      <c r="C18" s="27" t="s">
        <v>15</v>
      </c>
      <c r="D18" s="77">
        <f>'MOQ Q1'!D18+'MOQ Q2'!D18+'MOQ Q3'!D18+'MOQ Q4'!D18</f>
        <v>10</v>
      </c>
      <c r="E18" s="29">
        <v>241.39</v>
      </c>
      <c r="F18" s="29">
        <f t="shared" si="0"/>
        <v>2413.8999999999996</v>
      </c>
      <c r="G18" s="30">
        <v>120.7</v>
      </c>
      <c r="H18" s="31">
        <f t="shared" si="1"/>
        <v>1207</v>
      </c>
    </row>
    <row r="19" spans="2:8" x14ac:dyDescent="0.25">
      <c r="B19" s="27" t="s">
        <v>74</v>
      </c>
      <c r="C19" s="27" t="s">
        <v>15</v>
      </c>
      <c r="D19" s="77">
        <f>'MOQ Q1'!D19+'MOQ Q2'!D19+'MOQ Q3'!D19+'MOQ Q4'!D19</f>
        <v>10</v>
      </c>
      <c r="E19" s="29">
        <v>124.93</v>
      </c>
      <c r="F19" s="29">
        <f t="shared" si="0"/>
        <v>1249.3000000000002</v>
      </c>
      <c r="G19" s="30">
        <v>62.47</v>
      </c>
      <c r="H19" s="31">
        <f t="shared" si="1"/>
        <v>624.70000000000005</v>
      </c>
    </row>
    <row r="20" spans="2:8" x14ac:dyDescent="0.25">
      <c r="B20" s="27" t="s">
        <v>44</v>
      </c>
      <c r="C20" s="27" t="s">
        <v>15</v>
      </c>
      <c r="D20" s="77">
        <f>'MOQ Q1'!D20+'MOQ Q2'!D20+'MOQ Q3'!D20+'MOQ Q4'!D20</f>
        <v>1</v>
      </c>
      <c r="E20" s="29">
        <v>145.22</v>
      </c>
      <c r="F20" s="29">
        <f t="shared" si="0"/>
        <v>145.22</v>
      </c>
      <c r="G20" s="30">
        <v>72.61</v>
      </c>
      <c r="H20" s="31">
        <f t="shared" si="1"/>
        <v>72.61</v>
      </c>
    </row>
    <row r="21" spans="2:8" x14ac:dyDescent="0.25">
      <c r="B21" s="27" t="s">
        <v>84</v>
      </c>
      <c r="C21" s="27" t="s">
        <v>15</v>
      </c>
      <c r="D21" s="77">
        <f>'MOQ Q1'!D21+'MOQ Q2'!D21+'MOQ Q3'!D21+'MOQ Q4'!D21</f>
        <v>18</v>
      </c>
      <c r="E21" s="29">
        <v>105.91</v>
      </c>
      <c r="F21" s="29">
        <f t="shared" si="0"/>
        <v>1906.3799999999999</v>
      </c>
      <c r="G21" s="30">
        <v>52.96</v>
      </c>
      <c r="H21" s="31">
        <f t="shared" si="1"/>
        <v>953.28</v>
      </c>
    </row>
    <row r="22" spans="2:8" x14ac:dyDescent="0.25">
      <c r="B22" s="27" t="s">
        <v>146</v>
      </c>
      <c r="C22" s="27" t="s">
        <v>15</v>
      </c>
      <c r="D22" s="77">
        <f>'MOQ Q1'!D22+'MOQ Q2'!D22+'MOQ Q3'!D22+'MOQ Q4'!D22</f>
        <v>2</v>
      </c>
      <c r="E22" s="29">
        <v>141.82</v>
      </c>
      <c r="F22" s="29">
        <f t="shared" si="0"/>
        <v>283.64</v>
      </c>
      <c r="G22" s="30">
        <v>70.91</v>
      </c>
      <c r="H22" s="31">
        <f t="shared" si="1"/>
        <v>141.82</v>
      </c>
    </row>
    <row r="23" spans="2:8" x14ac:dyDescent="0.25">
      <c r="B23" s="27" t="s">
        <v>159</v>
      </c>
      <c r="C23" s="27" t="s">
        <v>15</v>
      </c>
      <c r="D23" s="77">
        <f>'MOQ Q1'!D23+'MOQ Q2'!D23+'MOQ Q3'!D23+'MOQ Q4'!D23</f>
        <v>1</v>
      </c>
      <c r="E23" s="29">
        <v>131.38</v>
      </c>
      <c r="F23" s="29">
        <f t="shared" si="0"/>
        <v>131.38</v>
      </c>
      <c r="G23" s="30">
        <v>65.69</v>
      </c>
      <c r="H23" s="31">
        <f t="shared" si="1"/>
        <v>65.69</v>
      </c>
    </row>
    <row r="24" spans="2:8" x14ac:dyDescent="0.25">
      <c r="B24" s="27" t="s">
        <v>119</v>
      </c>
      <c r="C24" s="27" t="s">
        <v>15</v>
      </c>
      <c r="D24" s="77">
        <f>'MOQ Q1'!D24+'MOQ Q2'!D24+'MOQ Q3'!D24+'MOQ Q4'!D24</f>
        <v>3</v>
      </c>
      <c r="E24" s="29">
        <v>212.98</v>
      </c>
      <c r="F24" s="29">
        <f t="shared" si="0"/>
        <v>638.93999999999994</v>
      </c>
      <c r="G24" s="30">
        <v>106.49</v>
      </c>
      <c r="H24" s="31">
        <f t="shared" si="1"/>
        <v>319.47000000000003</v>
      </c>
    </row>
    <row r="25" spans="2:8" x14ac:dyDescent="0.25">
      <c r="B25" s="27" t="s">
        <v>169</v>
      </c>
      <c r="C25" s="27" t="s">
        <v>15</v>
      </c>
      <c r="D25" s="77">
        <f>'MOQ Q1'!D25+'MOQ Q2'!D25+'MOQ Q3'!D25+'MOQ Q4'!D25</f>
        <v>5</v>
      </c>
      <c r="E25" s="29">
        <v>152.24</v>
      </c>
      <c r="F25" s="29">
        <f t="shared" si="0"/>
        <v>761.2</v>
      </c>
      <c r="G25" s="30">
        <v>76.12</v>
      </c>
      <c r="H25" s="31">
        <f t="shared" si="1"/>
        <v>380.6</v>
      </c>
    </row>
    <row r="26" spans="2:8" x14ac:dyDescent="0.25">
      <c r="B26" s="27" t="s">
        <v>190</v>
      </c>
      <c r="C26" s="27" t="s">
        <v>15</v>
      </c>
      <c r="D26" s="77">
        <f>'MOQ Q1'!D26+'MOQ Q2'!D26+'MOQ Q3'!D26+'MOQ Q4'!D26</f>
        <v>3</v>
      </c>
      <c r="E26" s="29">
        <v>57.94</v>
      </c>
      <c r="F26" s="29">
        <f t="shared" si="0"/>
        <v>173.82</v>
      </c>
      <c r="G26" s="30">
        <v>28.97</v>
      </c>
      <c r="H26" s="31">
        <f t="shared" si="1"/>
        <v>86.91</v>
      </c>
    </row>
    <row r="27" spans="2:8" x14ac:dyDescent="0.25">
      <c r="B27" s="27" t="s">
        <v>178</v>
      </c>
      <c r="C27" s="27" t="s">
        <v>15</v>
      </c>
      <c r="D27" s="77">
        <f>'MOQ Q1'!D27+'MOQ Q2'!D27+'MOQ Q3'!D27+'MOQ Q4'!D27</f>
        <v>3</v>
      </c>
      <c r="E27" s="29">
        <v>81.94</v>
      </c>
      <c r="F27" s="29">
        <f t="shared" si="0"/>
        <v>245.82</v>
      </c>
      <c r="G27" s="30">
        <v>40.97</v>
      </c>
      <c r="H27" s="31">
        <f t="shared" si="1"/>
        <v>122.91</v>
      </c>
    </row>
    <row r="28" spans="2:8" x14ac:dyDescent="0.25">
      <c r="B28" s="27" t="s">
        <v>104</v>
      </c>
      <c r="C28" s="27" t="s">
        <v>15</v>
      </c>
      <c r="D28" s="77">
        <f>'MOQ Q1'!D28+'MOQ Q2'!D28+'MOQ Q3'!D28+'MOQ Q4'!D28</f>
        <v>2</v>
      </c>
      <c r="E28" s="29">
        <v>317.77999999999997</v>
      </c>
      <c r="F28" s="29">
        <f t="shared" si="0"/>
        <v>635.55999999999995</v>
      </c>
      <c r="G28" s="30">
        <v>158.88999999999999</v>
      </c>
      <c r="H28" s="31">
        <f t="shared" si="1"/>
        <v>317.77999999999997</v>
      </c>
    </row>
    <row r="29" spans="2:8" x14ac:dyDescent="0.25">
      <c r="B29" s="27" t="s">
        <v>195</v>
      </c>
      <c r="C29" s="27" t="s">
        <v>15</v>
      </c>
      <c r="D29" s="77">
        <f>'MOQ Q1'!D29+'MOQ Q2'!D29+'MOQ Q3'!D29+'MOQ Q4'!D29</f>
        <v>1</v>
      </c>
      <c r="E29" s="29">
        <v>68.489999999999995</v>
      </c>
      <c r="F29" s="29">
        <f t="shared" si="0"/>
        <v>68.489999999999995</v>
      </c>
      <c r="G29" s="30">
        <v>34.24</v>
      </c>
      <c r="H29" s="31">
        <f t="shared" si="1"/>
        <v>34.24</v>
      </c>
    </row>
    <row r="30" spans="2:8" x14ac:dyDescent="0.25">
      <c r="B30" s="27" t="s">
        <v>21</v>
      </c>
      <c r="C30" s="27" t="s">
        <v>16</v>
      </c>
      <c r="D30" s="77">
        <f>'MOQ Q1'!D30+'MOQ Q2'!D30+'MOQ Q3'!D30+'MOQ Q4'!D30</f>
        <v>1</v>
      </c>
      <c r="E30" s="29">
        <v>124.27</v>
      </c>
      <c r="F30" s="29">
        <f t="shared" si="0"/>
        <v>124.27</v>
      </c>
      <c r="G30" s="30">
        <v>62.14</v>
      </c>
      <c r="H30" s="31">
        <f t="shared" si="1"/>
        <v>62.14</v>
      </c>
    </row>
    <row r="31" spans="2:8" x14ac:dyDescent="0.25">
      <c r="B31" s="27" t="s">
        <v>98</v>
      </c>
      <c r="C31" s="27" t="s">
        <v>16</v>
      </c>
      <c r="D31" s="77">
        <f>'MOQ Q1'!D31+'MOQ Q2'!D31+'MOQ Q3'!D31+'MOQ Q4'!D31</f>
        <v>3</v>
      </c>
      <c r="E31" s="29">
        <v>45.14</v>
      </c>
      <c r="F31" s="29">
        <f>D31*E31</f>
        <v>135.42000000000002</v>
      </c>
      <c r="G31" s="30">
        <v>22.57</v>
      </c>
      <c r="H31" s="31">
        <f>ROUND(D31*G31,2)</f>
        <v>67.709999999999994</v>
      </c>
    </row>
    <row r="32" spans="2:8" x14ac:dyDescent="0.25">
      <c r="B32" s="27" t="s">
        <v>85</v>
      </c>
      <c r="C32" s="27" t="s">
        <v>16</v>
      </c>
      <c r="D32" s="77">
        <f>'MOQ Q1'!D32+'MOQ Q2'!D32+'MOQ Q3'!D32+'MOQ Q4'!D32</f>
        <v>18</v>
      </c>
      <c r="E32" s="29">
        <v>106.2</v>
      </c>
      <c r="F32" s="29">
        <f t="shared" si="0"/>
        <v>1911.6000000000001</v>
      </c>
      <c r="G32" s="30">
        <v>53.1</v>
      </c>
      <c r="H32" s="31">
        <f t="shared" si="1"/>
        <v>955.8</v>
      </c>
    </row>
    <row r="33" spans="2:8" x14ac:dyDescent="0.25">
      <c r="B33" s="27" t="s">
        <v>67</v>
      </c>
      <c r="C33" s="27" t="s">
        <v>16</v>
      </c>
      <c r="D33" s="77">
        <f>'MOQ Q1'!D33+'MOQ Q2'!D33+'MOQ Q3'!D33+'MOQ Q4'!D33</f>
        <v>6</v>
      </c>
      <c r="E33" s="29">
        <v>140.88</v>
      </c>
      <c r="F33" s="29">
        <f t="shared" si="0"/>
        <v>845.28</v>
      </c>
      <c r="G33" s="30">
        <v>70.44</v>
      </c>
      <c r="H33" s="31">
        <f t="shared" si="1"/>
        <v>422.64</v>
      </c>
    </row>
    <row r="34" spans="2:8" x14ac:dyDescent="0.25">
      <c r="B34" s="27" t="s">
        <v>54</v>
      </c>
      <c r="C34" s="27" t="s">
        <v>16</v>
      </c>
      <c r="D34" s="77">
        <f>'MOQ Q1'!D34+'MOQ Q2'!D34+'MOQ Q3'!D34+'MOQ Q4'!D34</f>
        <v>1</v>
      </c>
      <c r="E34" s="29">
        <v>68.8</v>
      </c>
      <c r="F34" s="29">
        <f t="shared" si="0"/>
        <v>68.8</v>
      </c>
      <c r="G34" s="30">
        <v>34.4</v>
      </c>
      <c r="H34" s="31">
        <f t="shared" si="1"/>
        <v>34.4</v>
      </c>
    </row>
    <row r="35" spans="2:8" x14ac:dyDescent="0.25">
      <c r="B35" s="27" t="s">
        <v>6</v>
      </c>
      <c r="C35" s="27" t="s">
        <v>16</v>
      </c>
      <c r="D35" s="77">
        <f>'MOQ Q1'!D35+'MOQ Q2'!D35+'MOQ Q3'!D35+'MOQ Q4'!D35</f>
        <v>10</v>
      </c>
      <c r="E35" s="29">
        <v>176.45</v>
      </c>
      <c r="F35" s="29">
        <f t="shared" si="0"/>
        <v>1764.5</v>
      </c>
      <c r="G35" s="30">
        <v>88.23</v>
      </c>
      <c r="H35" s="31">
        <f t="shared" si="1"/>
        <v>882.3</v>
      </c>
    </row>
    <row r="36" spans="2:8" x14ac:dyDescent="0.25">
      <c r="B36" s="27" t="s">
        <v>75</v>
      </c>
      <c r="C36" s="27" t="s">
        <v>16</v>
      </c>
      <c r="D36" s="77">
        <f>'MOQ Q1'!D36+'MOQ Q2'!D36+'MOQ Q3'!D36+'MOQ Q4'!D36</f>
        <v>10</v>
      </c>
      <c r="E36" s="29">
        <v>110.82</v>
      </c>
      <c r="F36" s="29">
        <f t="shared" si="0"/>
        <v>1108.1999999999998</v>
      </c>
      <c r="G36" s="30">
        <v>55.41</v>
      </c>
      <c r="H36" s="31">
        <f t="shared" si="1"/>
        <v>554.1</v>
      </c>
    </row>
    <row r="37" spans="2:8" x14ac:dyDescent="0.25">
      <c r="B37" s="27" t="s">
        <v>45</v>
      </c>
      <c r="C37" s="27" t="s">
        <v>16</v>
      </c>
      <c r="D37" s="77">
        <f>'MOQ Q1'!D37+'MOQ Q2'!D37+'MOQ Q3'!D37+'MOQ Q4'!D37</f>
        <v>1</v>
      </c>
      <c r="E37" s="29">
        <v>118.02</v>
      </c>
      <c r="F37" s="29">
        <f t="shared" si="0"/>
        <v>118.02</v>
      </c>
      <c r="G37" s="30">
        <v>59.01</v>
      </c>
      <c r="H37" s="31">
        <f t="shared" si="1"/>
        <v>59.01</v>
      </c>
    </row>
    <row r="38" spans="2:8" x14ac:dyDescent="0.25">
      <c r="B38" s="27" t="s">
        <v>196</v>
      </c>
      <c r="C38" s="27" t="s">
        <v>16</v>
      </c>
      <c r="D38" s="77">
        <f>'MOQ Q1'!D38+'MOQ Q2'!D38+'MOQ Q3'!D38+'MOQ Q4'!D38</f>
        <v>1</v>
      </c>
      <c r="E38" s="29">
        <v>39.340000000000003</v>
      </c>
      <c r="F38" s="29">
        <f t="shared" si="0"/>
        <v>39.340000000000003</v>
      </c>
      <c r="G38" s="30">
        <v>19.670000000000002</v>
      </c>
      <c r="H38" s="31">
        <f t="shared" si="1"/>
        <v>19.670000000000002</v>
      </c>
    </row>
    <row r="39" spans="2:8" x14ac:dyDescent="0.25">
      <c r="B39" s="27" t="s">
        <v>147</v>
      </c>
      <c r="C39" s="27" t="s">
        <v>16</v>
      </c>
      <c r="D39" s="77">
        <f>'MOQ Q1'!D39+'MOQ Q2'!D39+'MOQ Q3'!D39+'MOQ Q4'!D39</f>
        <v>2</v>
      </c>
      <c r="E39" s="29">
        <v>80.12</v>
      </c>
      <c r="F39" s="29">
        <f t="shared" si="0"/>
        <v>160.24</v>
      </c>
      <c r="G39" s="30">
        <v>40.06</v>
      </c>
      <c r="H39" s="31">
        <f t="shared" si="1"/>
        <v>80.12</v>
      </c>
    </row>
    <row r="40" spans="2:8" x14ac:dyDescent="0.25">
      <c r="B40" s="27" t="s">
        <v>120</v>
      </c>
      <c r="C40" s="27" t="s">
        <v>16</v>
      </c>
      <c r="D40" s="77">
        <f>'MOQ Q1'!D40+'MOQ Q2'!D40+'MOQ Q3'!D40+'MOQ Q4'!D40</f>
        <v>3</v>
      </c>
      <c r="E40" s="29">
        <v>106.01</v>
      </c>
      <c r="F40" s="29">
        <f t="shared" si="0"/>
        <v>318.03000000000003</v>
      </c>
      <c r="G40" s="30">
        <v>53.01</v>
      </c>
      <c r="H40" s="31">
        <f t="shared" si="1"/>
        <v>159.03</v>
      </c>
    </row>
    <row r="41" spans="2:8" x14ac:dyDescent="0.25">
      <c r="B41" s="27" t="s">
        <v>160</v>
      </c>
      <c r="C41" s="27" t="s">
        <v>16</v>
      </c>
      <c r="D41" s="77">
        <f>'MOQ Q1'!D41+'MOQ Q2'!D41+'MOQ Q3'!D41+'MOQ Q4'!D41</f>
        <v>1</v>
      </c>
      <c r="E41" s="29">
        <v>82.36</v>
      </c>
      <c r="F41" s="29">
        <f t="shared" si="0"/>
        <v>82.36</v>
      </c>
      <c r="G41" s="30">
        <v>41.18</v>
      </c>
      <c r="H41" s="31">
        <f t="shared" si="1"/>
        <v>41.18</v>
      </c>
    </row>
    <row r="42" spans="2:8" x14ac:dyDescent="0.25">
      <c r="B42" s="27" t="s">
        <v>170</v>
      </c>
      <c r="C42" s="27" t="s">
        <v>16</v>
      </c>
      <c r="D42" s="77">
        <f>'MOQ Q1'!D42+'MOQ Q2'!D42+'MOQ Q3'!D42+'MOQ Q4'!D42</f>
        <v>1</v>
      </c>
      <c r="E42" s="29">
        <v>82.18</v>
      </c>
      <c r="F42" s="29">
        <f t="shared" si="0"/>
        <v>82.18</v>
      </c>
      <c r="G42" s="30">
        <v>41.09</v>
      </c>
      <c r="H42" s="31">
        <f t="shared" si="1"/>
        <v>41.09</v>
      </c>
    </row>
    <row r="43" spans="2:8" x14ac:dyDescent="0.25">
      <c r="B43" s="27" t="s">
        <v>179</v>
      </c>
      <c r="C43" s="27" t="s">
        <v>16</v>
      </c>
      <c r="D43" s="77">
        <f>'MOQ Q1'!D43+'MOQ Q2'!D43+'MOQ Q3'!D43+'MOQ Q4'!D43</f>
        <v>6</v>
      </c>
      <c r="E43" s="29">
        <v>40.11</v>
      </c>
      <c r="F43" s="29">
        <f t="shared" si="0"/>
        <v>240.66</v>
      </c>
      <c r="G43" s="30">
        <v>20.05</v>
      </c>
      <c r="H43" s="31">
        <f t="shared" si="1"/>
        <v>120.3</v>
      </c>
    </row>
    <row r="44" spans="2:8" x14ac:dyDescent="0.25">
      <c r="B44" s="27" t="s">
        <v>105</v>
      </c>
      <c r="C44" s="27" t="s">
        <v>16</v>
      </c>
      <c r="D44" s="77">
        <f>'MOQ Q1'!D44+'MOQ Q2'!D44+'MOQ Q3'!D44+'MOQ Q4'!D44</f>
        <v>2</v>
      </c>
      <c r="E44" s="29">
        <v>180.87</v>
      </c>
      <c r="F44" s="29">
        <f t="shared" si="0"/>
        <v>361.74</v>
      </c>
      <c r="G44" s="30">
        <v>90.43</v>
      </c>
      <c r="H44" s="31">
        <f t="shared" si="1"/>
        <v>180.86</v>
      </c>
    </row>
    <row r="45" spans="2:8" x14ac:dyDescent="0.25">
      <c r="B45" s="27" t="s">
        <v>50</v>
      </c>
      <c r="C45" s="27" t="s">
        <v>36</v>
      </c>
      <c r="D45" s="77">
        <v>0</v>
      </c>
      <c r="E45" s="29">
        <v>3405.53</v>
      </c>
      <c r="F45" s="29">
        <f t="shared" si="0"/>
        <v>0</v>
      </c>
      <c r="G45" s="30">
        <f>ROUND(E45*70%,2)</f>
        <v>2383.87</v>
      </c>
      <c r="H45" s="31">
        <f t="shared" si="1"/>
        <v>0</v>
      </c>
    </row>
    <row r="46" spans="2:8" x14ac:dyDescent="0.25">
      <c r="B46" s="27" t="s">
        <v>35</v>
      </c>
      <c r="C46" s="27" t="s">
        <v>36</v>
      </c>
      <c r="D46" s="77">
        <v>0</v>
      </c>
      <c r="E46" s="29">
        <v>5068.4799999999996</v>
      </c>
      <c r="F46" s="29">
        <f t="shared" si="0"/>
        <v>0</v>
      </c>
      <c r="G46" s="30">
        <f>ROUND(E46*70%,2)</f>
        <v>3547.94</v>
      </c>
      <c r="H46" s="31">
        <f t="shared" si="1"/>
        <v>0</v>
      </c>
    </row>
    <row r="47" spans="2:8" x14ac:dyDescent="0.25">
      <c r="B47" s="27" t="s">
        <v>32</v>
      </c>
      <c r="C47" s="27" t="s">
        <v>12</v>
      </c>
      <c r="D47" s="77">
        <f>'MOQ Q1'!D47+'MOQ Q2'!D47+'MOQ Q3'!D47+'MOQ Q4'!D47</f>
        <v>41</v>
      </c>
      <c r="E47" s="29">
        <v>328.76</v>
      </c>
      <c r="F47" s="29">
        <f t="shared" si="0"/>
        <v>13479.16</v>
      </c>
      <c r="G47" s="30">
        <v>164.38</v>
      </c>
      <c r="H47" s="31">
        <f t="shared" si="1"/>
        <v>6739.58</v>
      </c>
    </row>
    <row r="48" spans="2:8" x14ac:dyDescent="0.25">
      <c r="B48" s="27" t="s">
        <v>62</v>
      </c>
      <c r="C48" s="27" t="s">
        <v>12</v>
      </c>
      <c r="D48" s="77">
        <f>'MOQ Q1'!D48+'MOQ Q2'!D48+'MOQ Q3'!D48+'MOQ Q4'!D48</f>
        <v>2</v>
      </c>
      <c r="E48" s="29">
        <v>510.12</v>
      </c>
      <c r="F48" s="29">
        <f t="shared" si="0"/>
        <v>1020.24</v>
      </c>
      <c r="G48" s="30">
        <v>255.06</v>
      </c>
      <c r="H48" s="31">
        <f t="shared" si="1"/>
        <v>510.12</v>
      </c>
    </row>
    <row r="49" spans="2:8" x14ac:dyDescent="0.25">
      <c r="B49" s="27" t="s">
        <v>93</v>
      </c>
      <c r="C49" s="27" t="s">
        <v>12</v>
      </c>
      <c r="D49" s="77">
        <f>'MOQ Q1'!D49+'MOQ Q2'!D49+'MOQ Q3'!D49+'MOQ Q4'!D49</f>
        <v>12</v>
      </c>
      <c r="E49" s="29">
        <v>535.67999999999995</v>
      </c>
      <c r="F49" s="29">
        <f t="shared" si="0"/>
        <v>6428.16</v>
      </c>
      <c r="G49" s="30">
        <v>267.83999999999997</v>
      </c>
      <c r="H49" s="31">
        <f t="shared" si="1"/>
        <v>3214.08</v>
      </c>
    </row>
    <row r="50" spans="2:8" x14ac:dyDescent="0.25">
      <c r="B50" s="27" t="s">
        <v>49</v>
      </c>
      <c r="C50" s="27" t="s">
        <v>12</v>
      </c>
      <c r="D50" s="77">
        <f>'MOQ Q1'!D50+'MOQ Q2'!D50+'MOQ Q3'!D50+'MOQ Q4'!D50</f>
        <v>4</v>
      </c>
      <c r="E50" s="29">
        <v>284</v>
      </c>
      <c r="F50" s="29">
        <f t="shared" si="0"/>
        <v>1136</v>
      </c>
      <c r="G50" s="30">
        <v>142</v>
      </c>
      <c r="H50" s="31">
        <f t="shared" si="1"/>
        <v>568</v>
      </c>
    </row>
    <row r="51" spans="2:8" x14ac:dyDescent="0.25">
      <c r="B51" s="27" t="s">
        <v>11</v>
      </c>
      <c r="C51" s="27" t="s">
        <v>12</v>
      </c>
      <c r="D51" s="77">
        <f>'MOQ Q1'!D51+'MOQ Q2'!D51+'MOQ Q3'!D51+'MOQ Q4'!D51</f>
        <v>8</v>
      </c>
      <c r="E51" s="29">
        <v>234</v>
      </c>
      <c r="F51" s="29">
        <f t="shared" si="0"/>
        <v>1872</v>
      </c>
      <c r="G51" s="30">
        <v>117</v>
      </c>
      <c r="H51" s="31">
        <f t="shared" si="1"/>
        <v>936</v>
      </c>
    </row>
    <row r="52" spans="2:8" x14ac:dyDescent="0.25">
      <c r="B52" s="27" t="s">
        <v>131</v>
      </c>
      <c r="C52" s="27" t="s">
        <v>12</v>
      </c>
      <c r="D52" s="77">
        <f>'MOQ Q1'!D52+'MOQ Q2'!D52+'MOQ Q3'!D52+'MOQ Q4'!D52</f>
        <v>12</v>
      </c>
      <c r="E52" s="29">
        <v>733.99</v>
      </c>
      <c r="F52" s="29">
        <f t="shared" si="0"/>
        <v>8807.880000000001</v>
      </c>
      <c r="G52" s="30">
        <v>367</v>
      </c>
      <c r="H52" s="31">
        <f t="shared" si="1"/>
        <v>4404</v>
      </c>
    </row>
    <row r="53" spans="2:8" x14ac:dyDescent="0.25">
      <c r="B53" s="27" t="s">
        <v>202</v>
      </c>
      <c r="C53" s="27" t="s">
        <v>12</v>
      </c>
      <c r="D53" s="77">
        <f>'MOQ Q1'!D53+'MOQ Q2'!D53+'MOQ Q3'!D53+'MOQ Q4'!D53</f>
        <v>1</v>
      </c>
      <c r="E53" s="29">
        <v>339.85</v>
      </c>
      <c r="F53" s="29">
        <f t="shared" si="0"/>
        <v>339.85</v>
      </c>
      <c r="G53" s="30">
        <v>169.93</v>
      </c>
      <c r="H53" s="31">
        <f t="shared" si="1"/>
        <v>169.93</v>
      </c>
    </row>
    <row r="54" spans="2:8" x14ac:dyDescent="0.25">
      <c r="B54" s="27" t="s">
        <v>164</v>
      </c>
      <c r="C54" s="27" t="s">
        <v>12</v>
      </c>
      <c r="D54" s="77">
        <f>'MOQ Q1'!D54+'MOQ Q2'!D54+'MOQ Q3'!D54+'MOQ Q4'!D54</f>
        <v>2</v>
      </c>
      <c r="E54" s="29">
        <v>294.89999999999998</v>
      </c>
      <c r="F54" s="29">
        <f t="shared" si="0"/>
        <v>589.79999999999995</v>
      </c>
      <c r="G54" s="30">
        <v>147.44999999999999</v>
      </c>
      <c r="H54" s="31">
        <f t="shared" si="1"/>
        <v>294.89999999999998</v>
      </c>
    </row>
    <row r="55" spans="2:8" x14ac:dyDescent="0.25">
      <c r="B55" s="27" t="s">
        <v>361</v>
      </c>
      <c r="C55" s="27" t="s">
        <v>448</v>
      </c>
      <c r="D55" s="77">
        <v>0</v>
      </c>
      <c r="E55" s="29">
        <v>1.53</v>
      </c>
      <c r="F55" s="29">
        <f>D55*E55</f>
        <v>0</v>
      </c>
      <c r="G55" s="30">
        <f>ROUND(E55*70%,2)</f>
        <v>1.07</v>
      </c>
      <c r="H55" s="31">
        <f>ROUND(D55*G55,2)</f>
        <v>0</v>
      </c>
    </row>
    <row r="56" spans="2:8" x14ac:dyDescent="0.25">
      <c r="B56" s="27" t="s">
        <v>359</v>
      </c>
      <c r="C56" s="27" t="s">
        <v>360</v>
      </c>
      <c r="D56" s="77">
        <v>0</v>
      </c>
      <c r="E56" s="29">
        <v>2039.3</v>
      </c>
      <c r="F56" s="29">
        <f t="shared" si="0"/>
        <v>0</v>
      </c>
      <c r="G56" s="30">
        <f>ROUND(E56*70%,2)</f>
        <v>1427.51</v>
      </c>
      <c r="H56" s="31">
        <f t="shared" si="1"/>
        <v>0</v>
      </c>
    </row>
    <row r="57" spans="2:8" x14ac:dyDescent="0.25">
      <c r="B57" s="27" t="s">
        <v>297</v>
      </c>
      <c r="C57" s="27" t="s">
        <v>298</v>
      </c>
      <c r="D57" s="77">
        <f>'MOQ Q1'!D57+'MOQ Q2'!D57+'MOQ Q3'!D57+'MOQ Q4'!D57</f>
        <v>0</v>
      </c>
      <c r="E57" s="29">
        <v>235.99</v>
      </c>
      <c r="F57" s="29">
        <f t="shared" si="0"/>
        <v>0</v>
      </c>
      <c r="G57" s="30">
        <f>ROUND(E57*70%,2)</f>
        <v>165.19</v>
      </c>
      <c r="H57" s="31">
        <f t="shared" si="1"/>
        <v>0</v>
      </c>
    </row>
    <row r="58" spans="2:8" x14ac:dyDescent="0.25">
      <c r="B58" s="27" t="s">
        <v>279</v>
      </c>
      <c r="C58" s="27" t="s">
        <v>280</v>
      </c>
      <c r="D58" s="77">
        <v>0</v>
      </c>
      <c r="E58" s="29">
        <v>110.61</v>
      </c>
      <c r="F58" s="29">
        <f t="shared" si="0"/>
        <v>0</v>
      </c>
      <c r="G58" s="30">
        <f>ROUND(E58*70%,2)</f>
        <v>77.430000000000007</v>
      </c>
      <c r="H58" s="31">
        <f t="shared" si="1"/>
        <v>0</v>
      </c>
    </row>
    <row r="59" spans="2:8" x14ac:dyDescent="0.25">
      <c r="B59" s="27" t="s">
        <v>294</v>
      </c>
      <c r="C59" s="27" t="s">
        <v>295</v>
      </c>
      <c r="D59" s="77">
        <f>'MOQ Q1'!D59+'MOQ Q2'!D59+'MOQ Q3'!D59+'MOQ Q4'!D59</f>
        <v>0</v>
      </c>
      <c r="E59" s="29">
        <v>820.73</v>
      </c>
      <c r="F59" s="29">
        <f t="shared" si="0"/>
        <v>0</v>
      </c>
      <c r="G59" s="30">
        <f t="shared" ref="G59:G61" si="2">ROUND(E59*70%,2)</f>
        <v>574.51</v>
      </c>
      <c r="H59" s="31">
        <f t="shared" si="1"/>
        <v>0</v>
      </c>
    </row>
    <row r="60" spans="2:8" x14ac:dyDescent="0.25">
      <c r="B60" s="27" t="s">
        <v>296</v>
      </c>
      <c r="C60" s="27" t="s">
        <v>295</v>
      </c>
      <c r="D60" s="77">
        <f>'MOQ Q1'!D60+'MOQ Q2'!D60+'MOQ Q3'!D60+'MOQ Q4'!D60</f>
        <v>0</v>
      </c>
      <c r="E60" s="29">
        <v>571.65</v>
      </c>
      <c r="F60" s="29">
        <f t="shared" si="0"/>
        <v>0</v>
      </c>
      <c r="G60" s="30">
        <f t="shared" si="2"/>
        <v>400.16</v>
      </c>
      <c r="H60" s="31">
        <f t="shared" si="1"/>
        <v>0</v>
      </c>
    </row>
    <row r="61" spans="2:8" x14ac:dyDescent="0.25">
      <c r="B61" s="27" t="s">
        <v>299</v>
      </c>
      <c r="C61" s="27" t="s">
        <v>300</v>
      </c>
      <c r="D61" s="77">
        <f>'MOQ Q1'!D61+'MOQ Q2'!D61+'MOQ Q3'!D61+'MOQ Q4'!D61</f>
        <v>0</v>
      </c>
      <c r="E61" s="29">
        <v>2247.0100000000002</v>
      </c>
      <c r="F61" s="29">
        <f t="shared" si="0"/>
        <v>0</v>
      </c>
      <c r="G61" s="30">
        <f t="shared" si="2"/>
        <v>1572.91</v>
      </c>
      <c r="H61" s="31">
        <f t="shared" si="1"/>
        <v>0</v>
      </c>
    </row>
    <row r="62" spans="2:8" x14ac:dyDescent="0.25">
      <c r="B62" s="27" t="s">
        <v>344</v>
      </c>
      <c r="C62" s="27" t="s">
        <v>345</v>
      </c>
      <c r="D62" s="77">
        <v>0</v>
      </c>
      <c r="E62" s="29">
        <v>734.26</v>
      </c>
      <c r="F62" s="29">
        <f t="shared" si="0"/>
        <v>0</v>
      </c>
      <c r="G62" s="30">
        <f>ROUND(E62*70%,2)</f>
        <v>513.98</v>
      </c>
      <c r="H62" s="31">
        <f t="shared" si="1"/>
        <v>0</v>
      </c>
    </row>
    <row r="63" spans="2:8" x14ac:dyDescent="0.25">
      <c r="B63" s="27" t="s">
        <v>318</v>
      </c>
      <c r="C63" s="27" t="s">
        <v>319</v>
      </c>
      <c r="D63" s="77">
        <f>'MOQ Q1'!D63+'MOQ Q2'!D63+'MOQ Q3'!D63+'MOQ Q4'!D63</f>
        <v>0</v>
      </c>
      <c r="E63" s="29">
        <v>1490.24</v>
      </c>
      <c r="F63" s="29">
        <f t="shared" si="0"/>
        <v>0</v>
      </c>
      <c r="G63" s="30">
        <f>ROUND(E63*70%,2)</f>
        <v>1043.17</v>
      </c>
      <c r="H63" s="31">
        <f t="shared" si="1"/>
        <v>0</v>
      </c>
    </row>
    <row r="64" spans="2:8" x14ac:dyDescent="0.25">
      <c r="B64" s="27" t="s">
        <v>39</v>
      </c>
      <c r="C64" s="27" t="s">
        <v>40</v>
      </c>
      <c r="D64" s="77">
        <v>0</v>
      </c>
      <c r="E64" s="29">
        <v>284.61</v>
      </c>
      <c r="F64" s="29">
        <f t="shared" si="0"/>
        <v>0</v>
      </c>
      <c r="G64" s="30">
        <f t="shared" ref="G64:G85" si="3">ROUND(E64*70%,2)</f>
        <v>199.23</v>
      </c>
      <c r="H64" s="31">
        <f t="shared" si="1"/>
        <v>0</v>
      </c>
    </row>
    <row r="65" spans="2:8" x14ac:dyDescent="0.25">
      <c r="B65" s="27" t="s">
        <v>37</v>
      </c>
      <c r="C65" s="27" t="s">
        <v>38</v>
      </c>
      <c r="D65" s="77">
        <v>0</v>
      </c>
      <c r="E65" s="29">
        <v>284.61</v>
      </c>
      <c r="F65" s="29">
        <f t="shared" si="0"/>
        <v>0</v>
      </c>
      <c r="G65" s="30">
        <f t="shared" si="3"/>
        <v>199.23</v>
      </c>
      <c r="H65" s="31">
        <f t="shared" si="1"/>
        <v>0</v>
      </c>
    </row>
    <row r="66" spans="2:8" x14ac:dyDescent="0.25">
      <c r="B66" s="27" t="s">
        <v>277</v>
      </c>
      <c r="C66" s="27" t="s">
        <v>278</v>
      </c>
      <c r="D66" s="77">
        <v>0</v>
      </c>
      <c r="E66" s="29">
        <v>152.02000000000001</v>
      </c>
      <c r="F66" s="29">
        <f t="shared" si="0"/>
        <v>0</v>
      </c>
      <c r="G66" s="30">
        <f t="shared" si="3"/>
        <v>106.41</v>
      </c>
      <c r="H66" s="31">
        <f t="shared" si="1"/>
        <v>0</v>
      </c>
    </row>
    <row r="67" spans="2:8" x14ac:dyDescent="0.25">
      <c r="B67" s="27" t="s">
        <v>275</v>
      </c>
      <c r="C67" s="27" t="s">
        <v>276</v>
      </c>
      <c r="D67" s="77">
        <v>0</v>
      </c>
      <c r="E67" s="29">
        <v>142.80000000000001</v>
      </c>
      <c r="F67" s="29">
        <f t="shared" si="0"/>
        <v>0</v>
      </c>
      <c r="G67" s="30">
        <f t="shared" si="3"/>
        <v>99.96</v>
      </c>
      <c r="H67" s="31">
        <f t="shared" si="1"/>
        <v>0</v>
      </c>
    </row>
    <row r="68" spans="2:8" x14ac:dyDescent="0.25">
      <c r="B68" s="27" t="s">
        <v>167</v>
      </c>
      <c r="C68" s="27" t="s">
        <v>151</v>
      </c>
      <c r="D68" s="77">
        <v>0</v>
      </c>
      <c r="E68" s="29">
        <v>238.25</v>
      </c>
      <c r="F68" s="29">
        <f t="shared" si="0"/>
        <v>0</v>
      </c>
      <c r="G68" s="30">
        <f t="shared" si="3"/>
        <v>166.78</v>
      </c>
      <c r="H68" s="31">
        <f t="shared" si="1"/>
        <v>0</v>
      </c>
    </row>
    <row r="69" spans="2:8" x14ac:dyDescent="0.25">
      <c r="B69" s="27" t="s">
        <v>150</v>
      </c>
      <c r="C69" s="27" t="s">
        <v>452</v>
      </c>
      <c r="D69" s="77">
        <v>0</v>
      </c>
      <c r="E69" s="29">
        <v>260.81</v>
      </c>
      <c r="F69" s="29">
        <f t="shared" si="0"/>
        <v>0</v>
      </c>
      <c r="G69" s="30">
        <f t="shared" si="3"/>
        <v>182.57</v>
      </c>
      <c r="H69" s="31">
        <f t="shared" si="1"/>
        <v>0</v>
      </c>
    </row>
    <row r="70" spans="2:8" x14ac:dyDescent="0.25">
      <c r="B70" s="27" t="s">
        <v>66</v>
      </c>
      <c r="C70" s="27" t="s">
        <v>451</v>
      </c>
      <c r="D70" s="77">
        <v>0</v>
      </c>
      <c r="E70" s="29">
        <v>223.21</v>
      </c>
      <c r="F70" s="29">
        <f>D70*E70</f>
        <v>0</v>
      </c>
      <c r="G70" s="30">
        <f t="shared" si="3"/>
        <v>156.25</v>
      </c>
      <c r="H70" s="31">
        <f>ROUND(D70*G70,2)</f>
        <v>0</v>
      </c>
    </row>
    <row r="71" spans="2:8" x14ac:dyDescent="0.25">
      <c r="B71" s="27" t="s">
        <v>133</v>
      </c>
      <c r="C71" s="27" t="s">
        <v>143</v>
      </c>
      <c r="D71" s="77">
        <v>0</v>
      </c>
      <c r="E71" s="29">
        <v>552.04</v>
      </c>
      <c r="F71" s="29">
        <f t="shared" si="0"/>
        <v>0</v>
      </c>
      <c r="G71" s="30">
        <f t="shared" si="3"/>
        <v>386.43</v>
      </c>
      <c r="H71" s="31">
        <f t="shared" si="1"/>
        <v>0</v>
      </c>
    </row>
    <row r="72" spans="2:8" x14ac:dyDescent="0.25">
      <c r="B72" s="27" t="s">
        <v>152</v>
      </c>
      <c r="C72" s="27" t="s">
        <v>135</v>
      </c>
      <c r="D72" s="77">
        <v>0</v>
      </c>
      <c r="E72" s="29">
        <v>530.78</v>
      </c>
      <c r="F72" s="29">
        <f t="shared" si="0"/>
        <v>0</v>
      </c>
      <c r="G72" s="30">
        <f t="shared" si="3"/>
        <v>371.55</v>
      </c>
      <c r="H72" s="31">
        <f t="shared" si="1"/>
        <v>0</v>
      </c>
    </row>
    <row r="73" spans="2:8" x14ac:dyDescent="0.25">
      <c r="B73" s="27" t="s">
        <v>168</v>
      </c>
      <c r="C73" s="27" t="s">
        <v>135</v>
      </c>
      <c r="D73" s="77">
        <v>0</v>
      </c>
      <c r="E73" s="29">
        <v>550.23</v>
      </c>
      <c r="F73" s="29">
        <f t="shared" si="0"/>
        <v>0</v>
      </c>
      <c r="G73" s="30">
        <f t="shared" si="3"/>
        <v>385.16</v>
      </c>
      <c r="H73" s="31">
        <f t="shared" si="1"/>
        <v>0</v>
      </c>
    </row>
    <row r="74" spans="2:8" x14ac:dyDescent="0.25">
      <c r="B74" s="27" t="s">
        <v>134</v>
      </c>
      <c r="C74" s="27" t="s">
        <v>135</v>
      </c>
      <c r="D74" s="77">
        <v>0</v>
      </c>
      <c r="E74" s="29">
        <v>530.1</v>
      </c>
      <c r="F74" s="29">
        <f t="shared" si="0"/>
        <v>0</v>
      </c>
      <c r="G74" s="30">
        <f t="shared" si="3"/>
        <v>371.07</v>
      </c>
      <c r="H74" s="31">
        <f t="shared" si="1"/>
        <v>0</v>
      </c>
    </row>
    <row r="75" spans="2:8" x14ac:dyDescent="0.25">
      <c r="B75" s="27">
        <v>4381855</v>
      </c>
      <c r="C75" s="27" t="s">
        <v>326</v>
      </c>
      <c r="D75" s="77">
        <f>'MOQ Q1'!D75+'MOQ Q2'!D75+'MOQ Q3'!D75+'MOQ Q4'!D75</f>
        <v>0</v>
      </c>
      <c r="E75" s="29">
        <v>174.42</v>
      </c>
      <c r="F75" s="29">
        <f t="shared" si="0"/>
        <v>0</v>
      </c>
      <c r="G75" s="30">
        <f t="shared" si="3"/>
        <v>122.09</v>
      </c>
      <c r="H75" s="31">
        <f t="shared" si="1"/>
        <v>0</v>
      </c>
    </row>
    <row r="76" spans="2:8" x14ac:dyDescent="0.25">
      <c r="B76" s="27">
        <v>4381857</v>
      </c>
      <c r="C76" s="27" t="s">
        <v>326</v>
      </c>
      <c r="D76" s="77">
        <f>'MOQ Q1'!D76+'MOQ Q2'!D76+'MOQ Q3'!D76+'MOQ Q4'!D76</f>
        <v>0</v>
      </c>
      <c r="E76" s="29">
        <v>222.22</v>
      </c>
      <c r="F76" s="29">
        <f t="shared" si="0"/>
        <v>0</v>
      </c>
      <c r="G76" s="30">
        <f t="shared" si="3"/>
        <v>155.55000000000001</v>
      </c>
      <c r="H76" s="31">
        <f t="shared" si="1"/>
        <v>0</v>
      </c>
    </row>
    <row r="77" spans="2:8" x14ac:dyDescent="0.25">
      <c r="B77" s="27">
        <v>4443884</v>
      </c>
      <c r="C77" s="27" t="s">
        <v>326</v>
      </c>
      <c r="D77" s="77">
        <f>'MOQ Q1'!D77+'MOQ Q2'!D77+'MOQ Q3'!D77+'MOQ Q4'!D77</f>
        <v>0</v>
      </c>
      <c r="E77" s="29">
        <v>225.77</v>
      </c>
      <c r="F77" s="29">
        <f t="shared" si="0"/>
        <v>0</v>
      </c>
      <c r="G77" s="30">
        <f t="shared" si="3"/>
        <v>158.04</v>
      </c>
      <c r="H77" s="31">
        <f t="shared" si="1"/>
        <v>0</v>
      </c>
    </row>
    <row r="78" spans="2:8" x14ac:dyDescent="0.25">
      <c r="B78" s="27">
        <v>4443885</v>
      </c>
      <c r="C78" s="27" t="s">
        <v>326</v>
      </c>
      <c r="D78" s="77">
        <f>'MOQ Q1'!D78+'MOQ Q2'!D78+'MOQ Q3'!D78+'MOQ Q4'!D78</f>
        <v>0</v>
      </c>
      <c r="E78" s="29">
        <v>218.54</v>
      </c>
      <c r="F78" s="29">
        <f t="shared" si="0"/>
        <v>0</v>
      </c>
      <c r="G78" s="30">
        <f t="shared" si="3"/>
        <v>152.97999999999999</v>
      </c>
      <c r="H78" s="31">
        <f t="shared" si="1"/>
        <v>0</v>
      </c>
    </row>
    <row r="79" spans="2:8" x14ac:dyDescent="0.25">
      <c r="B79" s="27" t="s">
        <v>328</v>
      </c>
      <c r="C79" s="27" t="s">
        <v>326</v>
      </c>
      <c r="D79" s="77">
        <f>'MOQ Q1'!D79+'MOQ Q2'!D79+'MOQ Q3'!D79+'MOQ Q4'!D79</f>
        <v>0</v>
      </c>
      <c r="E79" s="29">
        <v>3766.15</v>
      </c>
      <c r="F79" s="29">
        <f t="shared" ref="F79:F131" si="4">D79*E79</f>
        <v>0</v>
      </c>
      <c r="G79" s="30">
        <f t="shared" si="3"/>
        <v>2636.31</v>
      </c>
      <c r="H79" s="31">
        <f t="shared" ref="H79:H131" si="5">ROUND(D79*G79,2)</f>
        <v>0</v>
      </c>
    </row>
    <row r="80" spans="2:8" x14ac:dyDescent="0.25">
      <c r="B80" s="27" t="s">
        <v>331</v>
      </c>
      <c r="C80" s="27" t="s">
        <v>326</v>
      </c>
      <c r="D80" s="77">
        <f>'MOQ Q1'!D80+'MOQ Q2'!D80+'MOQ Q3'!D80+'MOQ Q4'!D80</f>
        <v>0</v>
      </c>
      <c r="E80" s="29">
        <v>800.4</v>
      </c>
      <c r="F80" s="29">
        <f t="shared" si="4"/>
        <v>0</v>
      </c>
      <c r="G80" s="30">
        <f t="shared" si="3"/>
        <v>560.28</v>
      </c>
      <c r="H80" s="31">
        <f t="shared" si="5"/>
        <v>0</v>
      </c>
    </row>
    <row r="81" spans="2:8" x14ac:dyDescent="0.25">
      <c r="B81" s="27" t="s">
        <v>335</v>
      </c>
      <c r="C81" s="27" t="s">
        <v>326</v>
      </c>
      <c r="D81" s="77">
        <f>'MOQ Q1'!D81+'MOQ Q2'!D81+'MOQ Q3'!D81+'MOQ Q4'!D81</f>
        <v>0</v>
      </c>
      <c r="E81" s="29">
        <v>516.51</v>
      </c>
      <c r="F81" s="29">
        <f t="shared" si="4"/>
        <v>0</v>
      </c>
      <c r="G81" s="30">
        <f t="shared" si="3"/>
        <v>361.56</v>
      </c>
      <c r="H81" s="31">
        <f t="shared" si="5"/>
        <v>0</v>
      </c>
    </row>
    <row r="82" spans="2:8" x14ac:dyDescent="0.25">
      <c r="B82" s="27" t="s">
        <v>329</v>
      </c>
      <c r="C82" s="27" t="s">
        <v>326</v>
      </c>
      <c r="D82" s="77">
        <f>'MOQ Q1'!D82+'MOQ Q2'!D82+'MOQ Q3'!D82+'MOQ Q4'!D82</f>
        <v>0</v>
      </c>
      <c r="E82" s="29">
        <v>255.2</v>
      </c>
      <c r="F82" s="29">
        <f t="shared" si="4"/>
        <v>0</v>
      </c>
      <c r="G82" s="30">
        <f t="shared" si="3"/>
        <v>178.64</v>
      </c>
      <c r="H82" s="31">
        <f t="shared" si="5"/>
        <v>0</v>
      </c>
    </row>
    <row r="83" spans="2:8" x14ac:dyDescent="0.25">
      <c r="B83" s="27" t="s">
        <v>330</v>
      </c>
      <c r="C83" s="27" t="s">
        <v>326</v>
      </c>
      <c r="D83" s="77">
        <f>'MOQ Q1'!D83+'MOQ Q2'!D83+'MOQ Q3'!D83+'MOQ Q4'!D83</f>
        <v>0</v>
      </c>
      <c r="E83" s="29">
        <v>237.48</v>
      </c>
      <c r="F83" s="29">
        <f t="shared" si="4"/>
        <v>0</v>
      </c>
      <c r="G83" s="30">
        <f t="shared" si="3"/>
        <v>166.24</v>
      </c>
      <c r="H83" s="31">
        <f t="shared" si="5"/>
        <v>0</v>
      </c>
    </row>
    <row r="84" spans="2:8" x14ac:dyDescent="0.25">
      <c r="B84" s="27" t="s">
        <v>327</v>
      </c>
      <c r="C84" s="27" t="s">
        <v>326</v>
      </c>
      <c r="D84" s="77">
        <f>'MOQ Q1'!D84+'MOQ Q2'!D84+'MOQ Q3'!D84+'MOQ Q4'!D84</f>
        <v>0</v>
      </c>
      <c r="E84" s="29">
        <v>1598.75</v>
      </c>
      <c r="F84" s="29">
        <f t="shared" si="4"/>
        <v>0</v>
      </c>
      <c r="G84" s="30">
        <f t="shared" si="3"/>
        <v>1119.1300000000001</v>
      </c>
      <c r="H84" s="31">
        <f t="shared" si="5"/>
        <v>0</v>
      </c>
    </row>
    <row r="85" spans="2:8" x14ac:dyDescent="0.25">
      <c r="B85" s="27" t="s">
        <v>325</v>
      </c>
      <c r="C85" s="27" t="s">
        <v>326</v>
      </c>
      <c r="D85" s="77">
        <f>'MOQ Q1'!D85+'MOQ Q2'!D85+'MOQ Q3'!D85+'MOQ Q4'!D85</f>
        <v>0</v>
      </c>
      <c r="E85" s="29">
        <v>337.76</v>
      </c>
      <c r="F85" s="29">
        <f t="shared" si="4"/>
        <v>0</v>
      </c>
      <c r="G85" s="30">
        <f t="shared" si="3"/>
        <v>236.43</v>
      </c>
      <c r="H85" s="31">
        <f t="shared" si="5"/>
        <v>0</v>
      </c>
    </row>
    <row r="86" spans="2:8" x14ac:dyDescent="0.25">
      <c r="B86" s="27" t="s">
        <v>29</v>
      </c>
      <c r="C86" s="27" t="s">
        <v>30</v>
      </c>
      <c r="D86" s="77">
        <f>'MOQ Q1'!D86+'MOQ Q2'!D86+'MOQ Q3'!D86+'MOQ Q4'!D86</f>
        <v>2</v>
      </c>
      <c r="E86" s="29">
        <v>46.07</v>
      </c>
      <c r="F86" s="29">
        <f t="shared" si="4"/>
        <v>92.14</v>
      </c>
      <c r="G86" s="30">
        <v>23.04</v>
      </c>
      <c r="H86" s="31">
        <f t="shared" si="5"/>
        <v>46.08</v>
      </c>
    </row>
    <row r="87" spans="2:8" x14ac:dyDescent="0.25">
      <c r="B87" s="27" t="s">
        <v>31</v>
      </c>
      <c r="C87" s="27" t="s">
        <v>30</v>
      </c>
      <c r="D87" s="77">
        <f>'MOQ Q1'!D87+'MOQ Q2'!D87+'MOQ Q3'!D87+'MOQ Q4'!D87</f>
        <v>2</v>
      </c>
      <c r="E87" s="29">
        <v>27.37</v>
      </c>
      <c r="F87" s="29">
        <f t="shared" si="4"/>
        <v>54.74</v>
      </c>
      <c r="G87" s="30">
        <v>13.69</v>
      </c>
      <c r="H87" s="31">
        <f t="shared" si="5"/>
        <v>27.38</v>
      </c>
    </row>
    <row r="88" spans="2:8" x14ac:dyDescent="0.25">
      <c r="B88" s="27" t="s">
        <v>101</v>
      </c>
      <c r="C88" s="27" t="s">
        <v>30</v>
      </c>
      <c r="D88" s="77">
        <f>'MOQ Q1'!D88+'MOQ Q2'!D88+'MOQ Q3'!D88+'MOQ Q4'!D88</f>
        <v>1</v>
      </c>
      <c r="E88" s="29">
        <v>3.1</v>
      </c>
      <c r="F88" s="29">
        <f t="shared" si="4"/>
        <v>3.1</v>
      </c>
      <c r="G88" s="30">
        <v>1.55</v>
      </c>
      <c r="H88" s="31">
        <f t="shared" si="5"/>
        <v>1.55</v>
      </c>
    </row>
    <row r="89" spans="2:8" x14ac:dyDescent="0.25">
      <c r="B89" s="27" t="s">
        <v>102</v>
      </c>
      <c r="C89" s="27" t="s">
        <v>30</v>
      </c>
      <c r="D89" s="77">
        <f>'MOQ Q1'!D89+'MOQ Q2'!D89+'MOQ Q3'!D89+'MOQ Q4'!D89</f>
        <v>1</v>
      </c>
      <c r="E89" s="29">
        <v>58.55</v>
      </c>
      <c r="F89" s="29">
        <f t="shared" si="4"/>
        <v>58.55</v>
      </c>
      <c r="G89" s="30">
        <v>29.28</v>
      </c>
      <c r="H89" s="31">
        <f t="shared" si="5"/>
        <v>29.28</v>
      </c>
    </row>
    <row r="90" spans="2:8" x14ac:dyDescent="0.25">
      <c r="B90" s="27" t="s">
        <v>61</v>
      </c>
      <c r="C90" s="27" t="s">
        <v>30</v>
      </c>
      <c r="D90" s="77">
        <f>'MOQ Q1'!D90+'MOQ Q2'!D90+'MOQ Q3'!D90+'MOQ Q4'!D90</f>
        <v>1</v>
      </c>
      <c r="E90" s="29">
        <v>81.89</v>
      </c>
      <c r="F90" s="29">
        <f t="shared" si="4"/>
        <v>81.89</v>
      </c>
      <c r="G90" s="30">
        <v>40.950000000000003</v>
      </c>
      <c r="H90" s="31">
        <f t="shared" si="5"/>
        <v>40.950000000000003</v>
      </c>
    </row>
    <row r="91" spans="2:8" x14ac:dyDescent="0.25">
      <c r="B91" s="27" t="s">
        <v>60</v>
      </c>
      <c r="C91" s="27" t="s">
        <v>30</v>
      </c>
      <c r="D91" s="77">
        <f>'MOQ Q1'!D91+'MOQ Q2'!D91+'MOQ Q3'!D91+'MOQ Q4'!D91</f>
        <v>1</v>
      </c>
      <c r="E91" s="29">
        <v>180.19</v>
      </c>
      <c r="F91" s="29">
        <f t="shared" si="4"/>
        <v>180.19</v>
      </c>
      <c r="G91" s="30">
        <v>90.1</v>
      </c>
      <c r="H91" s="31">
        <f t="shared" si="5"/>
        <v>90.1</v>
      </c>
    </row>
    <row r="92" spans="2:8" x14ac:dyDescent="0.25">
      <c r="B92" s="27" t="s">
        <v>81</v>
      </c>
      <c r="C92" s="27" t="s">
        <v>95</v>
      </c>
      <c r="D92" s="77">
        <f>'MOQ Q1'!D92+'MOQ Q2'!D92+'MOQ Q3'!D92+'MOQ Q4'!D92</f>
        <v>10</v>
      </c>
      <c r="E92" s="29">
        <v>52.25</v>
      </c>
      <c r="F92" s="29">
        <f t="shared" si="4"/>
        <v>522.5</v>
      </c>
      <c r="G92" s="30">
        <v>26.13</v>
      </c>
      <c r="H92" s="31">
        <f t="shared" si="5"/>
        <v>261.3</v>
      </c>
    </row>
    <row r="93" spans="2:8" x14ac:dyDescent="0.25">
      <c r="B93" s="27" t="s">
        <v>176</v>
      </c>
      <c r="C93" s="27" t="s">
        <v>95</v>
      </c>
      <c r="D93" s="77">
        <f>'MOQ Q1'!D93+'MOQ Q2'!D93+'MOQ Q3'!D93+'MOQ Q4'!D93</f>
        <v>1</v>
      </c>
      <c r="E93" s="29">
        <v>99.8</v>
      </c>
      <c r="F93" s="29">
        <f t="shared" si="4"/>
        <v>99.8</v>
      </c>
      <c r="G93" s="30">
        <v>49.9</v>
      </c>
      <c r="H93" s="31">
        <f t="shared" si="5"/>
        <v>49.9</v>
      </c>
    </row>
    <row r="94" spans="2:8" x14ac:dyDescent="0.25">
      <c r="B94" s="27" t="s">
        <v>91</v>
      </c>
      <c r="C94" s="27" t="s">
        <v>95</v>
      </c>
      <c r="D94" s="77">
        <f>'MOQ Q1'!D94+'MOQ Q2'!D94+'MOQ Q3'!D94+'MOQ Q4'!D94</f>
        <v>12</v>
      </c>
      <c r="E94" s="29">
        <v>47.71</v>
      </c>
      <c r="F94" s="29">
        <f t="shared" si="4"/>
        <v>572.52</v>
      </c>
      <c r="G94" s="30">
        <v>23.86</v>
      </c>
      <c r="H94" s="31">
        <f t="shared" si="5"/>
        <v>286.32</v>
      </c>
    </row>
    <row r="95" spans="2:8" x14ac:dyDescent="0.25">
      <c r="B95" s="27" t="s">
        <v>113</v>
      </c>
      <c r="C95" s="27" t="s">
        <v>95</v>
      </c>
      <c r="D95" s="77">
        <f>'MOQ Q1'!D95+'MOQ Q2'!D95+'MOQ Q3'!D95+'MOQ Q4'!D95</f>
        <v>9</v>
      </c>
      <c r="E95" s="29">
        <v>23.53</v>
      </c>
      <c r="F95" s="29">
        <f t="shared" si="4"/>
        <v>211.77</v>
      </c>
      <c r="G95" s="30">
        <v>11.76</v>
      </c>
      <c r="H95" s="31">
        <f t="shared" si="5"/>
        <v>105.84</v>
      </c>
    </row>
    <row r="96" spans="2:8" x14ac:dyDescent="0.25">
      <c r="B96" s="27" t="s">
        <v>82</v>
      </c>
      <c r="C96" s="27" t="s">
        <v>96</v>
      </c>
      <c r="D96" s="77">
        <f>'MOQ Q1'!D96+'MOQ Q2'!D96+'MOQ Q3'!D96+'MOQ Q4'!D96</f>
        <v>10</v>
      </c>
      <c r="E96" s="29">
        <v>53.75</v>
      </c>
      <c r="F96" s="29">
        <f t="shared" si="4"/>
        <v>537.5</v>
      </c>
      <c r="G96" s="30">
        <v>26.88</v>
      </c>
      <c r="H96" s="31">
        <f t="shared" si="5"/>
        <v>268.8</v>
      </c>
    </row>
    <row r="97" spans="2:8" x14ac:dyDescent="0.25">
      <c r="B97" s="27" t="s">
        <v>92</v>
      </c>
      <c r="C97" s="27" t="s">
        <v>96</v>
      </c>
      <c r="D97" s="77">
        <f>'MOQ Q1'!D97+'MOQ Q2'!D97+'MOQ Q3'!D97+'MOQ Q4'!D97</f>
        <v>12</v>
      </c>
      <c r="E97" s="29">
        <v>95.06</v>
      </c>
      <c r="F97" s="29">
        <f t="shared" si="4"/>
        <v>1140.72</v>
      </c>
      <c r="G97" s="30">
        <v>47.53</v>
      </c>
      <c r="H97" s="31">
        <f t="shared" si="5"/>
        <v>570.36</v>
      </c>
    </row>
    <row r="98" spans="2:8" x14ac:dyDescent="0.25">
      <c r="B98" s="27" t="s">
        <v>125</v>
      </c>
      <c r="C98" s="27" t="s">
        <v>96</v>
      </c>
      <c r="D98" s="77">
        <f>'MOQ Q1'!D98+'MOQ Q2'!D98+'MOQ Q3'!D98+'MOQ Q4'!D98</f>
        <v>6</v>
      </c>
      <c r="E98" s="29">
        <v>19.37</v>
      </c>
      <c r="F98" s="29">
        <f t="shared" si="4"/>
        <v>116.22</v>
      </c>
      <c r="G98" s="30">
        <v>9.68</v>
      </c>
      <c r="H98" s="31">
        <f t="shared" si="5"/>
        <v>58.08</v>
      </c>
    </row>
    <row r="99" spans="2:8" x14ac:dyDescent="0.25">
      <c r="B99" s="27" t="s">
        <v>112</v>
      </c>
      <c r="C99" s="27" t="s">
        <v>96</v>
      </c>
      <c r="D99" s="77">
        <f>'MOQ Q1'!D99+'MOQ Q2'!D99+'MOQ Q3'!D99+'MOQ Q4'!D99</f>
        <v>2</v>
      </c>
      <c r="E99" s="29">
        <v>91.77</v>
      </c>
      <c r="F99" s="29">
        <f t="shared" si="4"/>
        <v>183.54</v>
      </c>
      <c r="G99" s="30">
        <v>45.89</v>
      </c>
      <c r="H99" s="31">
        <f t="shared" si="5"/>
        <v>91.78</v>
      </c>
    </row>
    <row r="100" spans="2:8" x14ac:dyDescent="0.25">
      <c r="B100" s="27" t="s">
        <v>186</v>
      </c>
      <c r="C100" s="27" t="s">
        <v>96</v>
      </c>
      <c r="D100" s="77">
        <f>'MOQ Q1'!D100+'MOQ Q2'!D100+'MOQ Q3'!D100+'MOQ Q4'!D100</f>
        <v>1</v>
      </c>
      <c r="E100" s="29">
        <v>25.96</v>
      </c>
      <c r="F100" s="29">
        <f t="shared" si="4"/>
        <v>25.96</v>
      </c>
      <c r="G100" s="30">
        <v>12.98</v>
      </c>
      <c r="H100" s="31">
        <f t="shared" si="5"/>
        <v>12.98</v>
      </c>
    </row>
    <row r="101" spans="2:8" x14ac:dyDescent="0.25">
      <c r="B101" s="27" t="s">
        <v>175</v>
      </c>
      <c r="C101" s="27" t="s">
        <v>96</v>
      </c>
      <c r="D101" s="77">
        <f>'MOQ Q1'!D101+'MOQ Q2'!D101+'MOQ Q3'!D101+'MOQ Q4'!D101</f>
        <v>1</v>
      </c>
      <c r="E101" s="29">
        <v>65.040000000000006</v>
      </c>
      <c r="F101" s="29">
        <f t="shared" si="4"/>
        <v>65.040000000000006</v>
      </c>
      <c r="G101" s="30">
        <v>32.520000000000003</v>
      </c>
      <c r="H101" s="31">
        <f t="shared" si="5"/>
        <v>32.520000000000003</v>
      </c>
    </row>
    <row r="102" spans="2:8" x14ac:dyDescent="0.25">
      <c r="B102" s="27" t="s">
        <v>200</v>
      </c>
      <c r="C102" s="27" t="s">
        <v>96</v>
      </c>
      <c r="D102" s="77">
        <f>'MOQ Q1'!D102+'MOQ Q2'!D102+'MOQ Q3'!D102+'MOQ Q4'!D102</f>
        <v>1</v>
      </c>
      <c r="E102" s="29">
        <v>81.64</v>
      </c>
      <c r="F102" s="29">
        <f t="shared" si="4"/>
        <v>81.64</v>
      </c>
      <c r="G102" s="30">
        <v>40.82</v>
      </c>
      <c r="H102" s="31">
        <f t="shared" si="5"/>
        <v>40.82</v>
      </c>
    </row>
    <row r="103" spans="2:8" x14ac:dyDescent="0.25">
      <c r="B103" s="27" t="s">
        <v>292</v>
      </c>
      <c r="C103" s="27" t="s">
        <v>293</v>
      </c>
      <c r="D103" s="77">
        <f>'MOQ Q1'!D103+'MOQ Q2'!D103+'MOQ Q3'!D103+'MOQ Q4'!D103</f>
        <v>0</v>
      </c>
      <c r="E103" s="29">
        <v>51.75</v>
      </c>
      <c r="F103" s="29">
        <f t="shared" si="4"/>
        <v>0</v>
      </c>
      <c r="G103" s="30">
        <f t="shared" ref="G103:G110" si="6">ROUND(E103*70%,2)</f>
        <v>36.229999999999997</v>
      </c>
      <c r="H103" s="31">
        <f t="shared" si="5"/>
        <v>0</v>
      </c>
    </row>
    <row r="104" spans="2:8" x14ac:dyDescent="0.25">
      <c r="B104" s="27" t="s">
        <v>64</v>
      </c>
      <c r="C104" s="27" t="s">
        <v>65</v>
      </c>
      <c r="D104" s="77">
        <v>0</v>
      </c>
      <c r="E104" s="29">
        <v>553.63</v>
      </c>
      <c r="F104" s="29">
        <f t="shared" si="4"/>
        <v>0</v>
      </c>
      <c r="G104" s="30">
        <f t="shared" si="6"/>
        <v>387.54</v>
      </c>
      <c r="H104" s="31">
        <f t="shared" si="5"/>
        <v>0</v>
      </c>
    </row>
    <row r="105" spans="2:8" x14ac:dyDescent="0.25">
      <c r="B105" s="27" t="s">
        <v>365</v>
      </c>
      <c r="C105" s="27" t="s">
        <v>65</v>
      </c>
      <c r="D105" s="77">
        <v>0</v>
      </c>
      <c r="E105" s="29">
        <v>519.36</v>
      </c>
      <c r="F105" s="29">
        <f t="shared" ref="F105" si="7">D105*E105</f>
        <v>0</v>
      </c>
      <c r="G105" s="30">
        <f t="shared" si="6"/>
        <v>363.55</v>
      </c>
      <c r="H105" s="31">
        <f t="shared" ref="H105" si="8">ROUND(D105*G105,2)</f>
        <v>0</v>
      </c>
    </row>
    <row r="106" spans="2:8" x14ac:dyDescent="0.25">
      <c r="B106" s="27" t="s">
        <v>203</v>
      </c>
      <c r="C106" s="27" t="s">
        <v>65</v>
      </c>
      <c r="D106" s="77">
        <v>0</v>
      </c>
      <c r="E106" s="29">
        <v>681.55</v>
      </c>
      <c r="F106" s="29">
        <f t="shared" si="4"/>
        <v>0</v>
      </c>
      <c r="G106" s="30">
        <f t="shared" si="6"/>
        <v>477.09</v>
      </c>
      <c r="H106" s="31">
        <f t="shared" si="5"/>
        <v>0</v>
      </c>
    </row>
    <row r="107" spans="2:8" x14ac:dyDescent="0.25">
      <c r="B107" s="27" t="s">
        <v>189</v>
      </c>
      <c r="C107" s="27" t="s">
        <v>65</v>
      </c>
      <c r="D107" s="77">
        <v>0</v>
      </c>
      <c r="E107" s="29">
        <v>874.22</v>
      </c>
      <c r="F107" s="29">
        <f>D107*E107</f>
        <v>0</v>
      </c>
      <c r="G107" s="30">
        <f t="shared" si="6"/>
        <v>611.95000000000005</v>
      </c>
      <c r="H107" s="31">
        <f>ROUND(D107*G107,2)</f>
        <v>0</v>
      </c>
    </row>
    <row r="108" spans="2:8" x14ac:dyDescent="0.25">
      <c r="B108" s="27" t="s">
        <v>149</v>
      </c>
      <c r="C108" s="27" t="s">
        <v>65</v>
      </c>
      <c r="D108" s="77">
        <v>0</v>
      </c>
      <c r="E108" s="29">
        <v>3690.6</v>
      </c>
      <c r="F108" s="29">
        <f t="shared" si="4"/>
        <v>0</v>
      </c>
      <c r="G108" s="30">
        <f t="shared" si="6"/>
        <v>2583.42</v>
      </c>
      <c r="H108" s="31">
        <f t="shared" si="5"/>
        <v>0</v>
      </c>
    </row>
    <row r="109" spans="2:8" x14ac:dyDescent="0.25">
      <c r="B109" s="27" t="s">
        <v>166</v>
      </c>
      <c r="C109" s="27" t="s">
        <v>65</v>
      </c>
      <c r="D109" s="77">
        <v>0</v>
      </c>
      <c r="E109" s="29">
        <v>1649.46</v>
      </c>
      <c r="F109" s="29">
        <f t="shared" si="4"/>
        <v>0</v>
      </c>
      <c r="G109" s="30">
        <f t="shared" si="6"/>
        <v>1154.6199999999999</v>
      </c>
      <c r="H109" s="31">
        <f t="shared" si="5"/>
        <v>0</v>
      </c>
    </row>
    <row r="110" spans="2:8" x14ac:dyDescent="0.25">
      <c r="B110" s="27" t="s">
        <v>132</v>
      </c>
      <c r="C110" s="27" t="s">
        <v>65</v>
      </c>
      <c r="D110" s="77">
        <v>0</v>
      </c>
      <c r="E110" s="29">
        <v>3358.3</v>
      </c>
      <c r="F110" s="29">
        <f t="shared" si="4"/>
        <v>0</v>
      </c>
      <c r="G110" s="30">
        <f t="shared" si="6"/>
        <v>2350.81</v>
      </c>
      <c r="H110" s="31">
        <f t="shared" si="5"/>
        <v>0</v>
      </c>
    </row>
    <row r="111" spans="2:8" x14ac:dyDescent="0.25">
      <c r="B111" s="27" t="s">
        <v>140</v>
      </c>
      <c r="C111" s="27" t="s">
        <v>126</v>
      </c>
      <c r="D111" s="77">
        <f>'MOQ Q1'!D111+'MOQ Q2'!D111+'MOQ Q3'!D111+'MOQ Q4'!D111</f>
        <v>2</v>
      </c>
      <c r="E111" s="29">
        <v>168.25</v>
      </c>
      <c r="F111" s="29">
        <f t="shared" si="4"/>
        <v>336.5</v>
      </c>
      <c r="G111" s="30">
        <v>84.12</v>
      </c>
      <c r="H111" s="31">
        <f t="shared" si="5"/>
        <v>168.24</v>
      </c>
    </row>
    <row r="112" spans="2:8" x14ac:dyDescent="0.25">
      <c r="B112" s="27" t="s">
        <v>127</v>
      </c>
      <c r="C112" s="27" t="s">
        <v>128</v>
      </c>
      <c r="D112" s="77">
        <f>'MOQ Q1'!D112+'MOQ Q2'!D112+'MOQ Q3'!D112+'MOQ Q4'!D112</f>
        <v>1</v>
      </c>
      <c r="E112" s="29">
        <v>103.9</v>
      </c>
      <c r="F112" s="29">
        <f t="shared" si="4"/>
        <v>103.9</v>
      </c>
      <c r="G112" s="30">
        <v>51.95</v>
      </c>
      <c r="H112" s="31">
        <f t="shared" si="5"/>
        <v>51.95</v>
      </c>
    </row>
    <row r="113" spans="2:8" x14ac:dyDescent="0.25">
      <c r="B113" s="27" t="s">
        <v>141</v>
      </c>
      <c r="C113" s="27" t="s">
        <v>145</v>
      </c>
      <c r="D113" s="77">
        <f>'MOQ Q1'!D113+'MOQ Q2'!D113+'MOQ Q3'!D113+'MOQ Q4'!D113</f>
        <v>2</v>
      </c>
      <c r="E113" s="29">
        <v>40.6</v>
      </c>
      <c r="F113" s="29">
        <f t="shared" si="4"/>
        <v>81.2</v>
      </c>
      <c r="G113" s="30">
        <v>20.3</v>
      </c>
      <c r="H113" s="31">
        <f t="shared" si="5"/>
        <v>40.6</v>
      </c>
    </row>
    <row r="114" spans="2:8" x14ac:dyDescent="0.25">
      <c r="B114" s="27" t="s">
        <v>115</v>
      </c>
      <c r="C114" s="27" t="s">
        <v>449</v>
      </c>
      <c r="D114" s="77">
        <f>'MOQ Q1'!D114+'MOQ Q2'!D114+'MOQ Q3'!D114+'MOQ Q4'!D114</f>
        <v>5</v>
      </c>
      <c r="E114" s="29">
        <v>31.73</v>
      </c>
      <c r="F114" s="29">
        <f t="shared" si="4"/>
        <v>158.65</v>
      </c>
      <c r="G114" s="30">
        <v>15.86</v>
      </c>
      <c r="H114" s="31">
        <f t="shared" si="5"/>
        <v>79.3</v>
      </c>
    </row>
    <row r="115" spans="2:8" x14ac:dyDescent="0.25">
      <c r="B115" s="27" t="s">
        <v>114</v>
      </c>
      <c r="C115" s="27" t="s">
        <v>450</v>
      </c>
      <c r="D115" s="77">
        <f>'MOQ Q1'!D115+'MOQ Q2'!D115+'MOQ Q3'!D115+'MOQ Q4'!D115</f>
        <v>3</v>
      </c>
      <c r="E115" s="29">
        <v>168.25</v>
      </c>
      <c r="F115" s="29">
        <f t="shared" si="4"/>
        <v>504.75</v>
      </c>
      <c r="G115" s="30">
        <v>84.12</v>
      </c>
      <c r="H115" s="31">
        <f t="shared" si="5"/>
        <v>252.36</v>
      </c>
    </row>
    <row r="116" spans="2:8" x14ac:dyDescent="0.25">
      <c r="B116" s="27" t="s">
        <v>440</v>
      </c>
      <c r="C116" s="27" t="s">
        <v>117</v>
      </c>
      <c r="D116" s="77">
        <f>'MOQ Q1'!D116+'MOQ Q2'!D116+'MOQ Q3'!D116+'MOQ Q4'!D116</f>
        <v>1</v>
      </c>
      <c r="E116" s="29">
        <v>11275.17</v>
      </c>
      <c r="F116" s="29">
        <f t="shared" si="4"/>
        <v>11275.17</v>
      </c>
      <c r="G116" s="30">
        <v>5637.59</v>
      </c>
      <c r="H116" s="31">
        <f t="shared" si="5"/>
        <v>5637.59</v>
      </c>
    </row>
    <row r="117" spans="2:8" x14ac:dyDescent="0.25">
      <c r="B117" s="27" t="s">
        <v>129</v>
      </c>
      <c r="C117" s="27" t="s">
        <v>117</v>
      </c>
      <c r="D117" s="77">
        <f>'MOQ Q1'!D117+'MOQ Q2'!D117+'MOQ Q3'!D117+'MOQ Q4'!D117</f>
        <v>3</v>
      </c>
      <c r="E117" s="29">
        <v>10973.27</v>
      </c>
      <c r="F117" s="29">
        <f t="shared" si="4"/>
        <v>32919.81</v>
      </c>
      <c r="G117" s="30">
        <v>5486.64</v>
      </c>
      <c r="H117" s="31">
        <f t="shared" si="5"/>
        <v>16459.919999999998</v>
      </c>
    </row>
    <row r="118" spans="2:8" x14ac:dyDescent="0.25">
      <c r="B118" s="27" t="s">
        <v>185</v>
      </c>
      <c r="C118" s="27" t="s">
        <v>117</v>
      </c>
      <c r="D118" s="77">
        <f>'MOQ Q1'!D118+'MOQ Q2'!D118+'MOQ Q3'!D118+'MOQ Q4'!D118</f>
        <v>1</v>
      </c>
      <c r="E118" s="29">
        <v>2082.46</v>
      </c>
      <c r="F118" s="29">
        <f t="shared" si="4"/>
        <v>2082.46</v>
      </c>
      <c r="G118" s="30">
        <v>1041.23</v>
      </c>
      <c r="H118" s="31">
        <f t="shared" si="5"/>
        <v>1041.23</v>
      </c>
    </row>
    <row r="119" spans="2:8" x14ac:dyDescent="0.25">
      <c r="B119" s="27" t="s">
        <v>201</v>
      </c>
      <c r="C119" s="27" t="s">
        <v>117</v>
      </c>
      <c r="D119" s="77">
        <f>'MOQ Q1'!D119+'MOQ Q2'!D119+'MOQ Q3'!D119+'MOQ Q4'!D119</f>
        <v>1</v>
      </c>
      <c r="E119" s="29">
        <v>2082.31</v>
      </c>
      <c r="F119" s="29">
        <f t="shared" si="4"/>
        <v>2082.31</v>
      </c>
      <c r="G119" s="30">
        <v>1041.1500000000001</v>
      </c>
      <c r="H119" s="31">
        <f t="shared" si="5"/>
        <v>1041.1500000000001</v>
      </c>
    </row>
    <row r="120" spans="2:8" x14ac:dyDescent="0.25">
      <c r="B120" s="27" t="s">
        <v>116</v>
      </c>
      <c r="C120" s="27" t="s">
        <v>117</v>
      </c>
      <c r="D120" s="77">
        <f>'MOQ Q1'!D120+'MOQ Q2'!D120+'MOQ Q3'!D120+'MOQ Q4'!D120</f>
        <v>2</v>
      </c>
      <c r="E120" s="29">
        <v>12177.02</v>
      </c>
      <c r="F120" s="29">
        <f t="shared" si="4"/>
        <v>24354.04</v>
      </c>
      <c r="G120" s="30">
        <v>6088.51</v>
      </c>
      <c r="H120" s="31">
        <f t="shared" si="5"/>
        <v>12177.02</v>
      </c>
    </row>
    <row r="121" spans="2:8" x14ac:dyDescent="0.25">
      <c r="B121" s="27" t="s">
        <v>77</v>
      </c>
      <c r="C121" s="27" t="s">
        <v>17</v>
      </c>
      <c r="D121" s="77">
        <f>'MOQ Q1'!D121+'MOQ Q2'!D121+'MOQ Q3'!D121+'MOQ Q4'!D121</f>
        <v>30</v>
      </c>
      <c r="E121" s="29">
        <v>38.880000000000003</v>
      </c>
      <c r="F121" s="29">
        <f t="shared" si="4"/>
        <v>1166.4000000000001</v>
      </c>
      <c r="G121" s="30">
        <v>19.440000000000001</v>
      </c>
      <c r="H121" s="31">
        <f t="shared" si="5"/>
        <v>583.20000000000005</v>
      </c>
    </row>
    <row r="122" spans="2:8" x14ac:dyDescent="0.25">
      <c r="B122" s="27" t="s">
        <v>206</v>
      </c>
      <c r="C122" s="27" t="s">
        <v>17</v>
      </c>
      <c r="D122" s="77">
        <f>'MOQ Q1'!D122+'MOQ Q2'!D122+'MOQ Q3'!D122+'MOQ Q4'!D122</f>
        <v>48</v>
      </c>
      <c r="E122" s="29">
        <v>30.44</v>
      </c>
      <c r="F122" s="29">
        <f t="shared" si="4"/>
        <v>1461.1200000000001</v>
      </c>
      <c r="G122" s="30">
        <v>15.22</v>
      </c>
      <c r="H122" s="31">
        <f t="shared" si="5"/>
        <v>730.56</v>
      </c>
    </row>
    <row r="123" spans="2:8" x14ac:dyDescent="0.25">
      <c r="B123" s="27" t="s">
        <v>100</v>
      </c>
      <c r="C123" s="27" t="s">
        <v>17</v>
      </c>
      <c r="D123" s="77">
        <f>'MOQ Q1'!D123+'MOQ Q2'!D123+'MOQ Q3'!D123+'MOQ Q4'!D123</f>
        <v>3</v>
      </c>
      <c r="E123" s="29">
        <v>15.15</v>
      </c>
      <c r="F123" s="29">
        <f t="shared" si="4"/>
        <v>45.45</v>
      </c>
      <c r="G123" s="30">
        <v>7.58</v>
      </c>
      <c r="H123" s="31">
        <f t="shared" si="5"/>
        <v>22.74</v>
      </c>
    </row>
    <row r="124" spans="2:8" x14ac:dyDescent="0.25">
      <c r="B124" s="27" t="s">
        <v>24</v>
      </c>
      <c r="C124" s="27" t="s">
        <v>17</v>
      </c>
      <c r="D124" s="77">
        <f>'MOQ Q1'!D124+'MOQ Q2'!D124+'MOQ Q3'!D124+'MOQ Q4'!D124</f>
        <v>17</v>
      </c>
      <c r="E124" s="29">
        <v>51.8</v>
      </c>
      <c r="F124" s="29">
        <f t="shared" si="4"/>
        <v>880.59999999999991</v>
      </c>
      <c r="G124" s="30">
        <v>25.9</v>
      </c>
      <c r="H124" s="31">
        <f t="shared" si="5"/>
        <v>440.3</v>
      </c>
    </row>
    <row r="125" spans="2:8" x14ac:dyDescent="0.25">
      <c r="B125" s="27" t="s">
        <v>68</v>
      </c>
      <c r="C125" s="27" t="s">
        <v>17</v>
      </c>
      <c r="D125" s="77">
        <f>'MOQ Q1'!D125+'MOQ Q2'!D125+'MOQ Q3'!D125+'MOQ Q4'!D125</f>
        <v>56</v>
      </c>
      <c r="E125" s="29">
        <v>27.14</v>
      </c>
      <c r="F125" s="29">
        <f t="shared" si="4"/>
        <v>1519.8400000000001</v>
      </c>
      <c r="G125" s="30">
        <v>13.57</v>
      </c>
      <c r="H125" s="31">
        <f t="shared" si="5"/>
        <v>759.92</v>
      </c>
    </row>
    <row r="126" spans="2:8" x14ac:dyDescent="0.25">
      <c r="B126" s="27" t="s">
        <v>182</v>
      </c>
      <c r="C126" s="27" t="s">
        <v>17</v>
      </c>
      <c r="D126" s="77">
        <f>'MOQ Q1'!D126+'MOQ Q2'!D126+'MOQ Q3'!D126+'MOQ Q4'!D126</f>
        <v>10</v>
      </c>
      <c r="E126" s="29">
        <v>24.21</v>
      </c>
      <c r="F126" s="29">
        <f t="shared" si="4"/>
        <v>242.10000000000002</v>
      </c>
      <c r="G126" s="30">
        <v>12.11</v>
      </c>
      <c r="H126" s="31">
        <f t="shared" si="5"/>
        <v>121.1</v>
      </c>
    </row>
    <row r="127" spans="2:8" x14ac:dyDescent="0.25">
      <c r="B127" s="27" t="s">
        <v>163</v>
      </c>
      <c r="C127" s="27" t="s">
        <v>17</v>
      </c>
      <c r="D127" s="77">
        <f>'MOQ Q1'!D127+'MOQ Q2'!D127+'MOQ Q3'!D127+'MOQ Q4'!D127</f>
        <v>7</v>
      </c>
      <c r="E127" s="29">
        <v>40.17</v>
      </c>
      <c r="F127" s="29">
        <f t="shared" si="4"/>
        <v>281.19</v>
      </c>
      <c r="G127" s="30">
        <v>20.09</v>
      </c>
      <c r="H127" s="31">
        <f t="shared" si="5"/>
        <v>140.63</v>
      </c>
    </row>
    <row r="128" spans="2:8" x14ac:dyDescent="0.25">
      <c r="B128" s="27" t="s">
        <v>193</v>
      </c>
      <c r="C128" s="27" t="s">
        <v>17</v>
      </c>
      <c r="D128" s="77">
        <f>'MOQ Q1'!D128+'MOQ Q2'!D128+'MOQ Q3'!D128+'MOQ Q4'!D128</f>
        <v>7</v>
      </c>
      <c r="E128" s="29">
        <v>19.03</v>
      </c>
      <c r="F128" s="29">
        <f t="shared" si="4"/>
        <v>133.21</v>
      </c>
      <c r="G128" s="30">
        <v>9.51</v>
      </c>
      <c r="H128" s="31">
        <f t="shared" si="5"/>
        <v>66.569999999999993</v>
      </c>
    </row>
    <row r="129" spans="2:8" x14ac:dyDescent="0.25">
      <c r="B129" s="27" t="s">
        <v>173</v>
      </c>
      <c r="C129" s="27" t="s">
        <v>17</v>
      </c>
      <c r="D129" s="77">
        <f>'MOQ Q1'!D129+'MOQ Q2'!D129+'MOQ Q3'!D129+'MOQ Q4'!D129</f>
        <v>7</v>
      </c>
      <c r="E129" s="29">
        <v>32.22</v>
      </c>
      <c r="F129" s="29">
        <f t="shared" si="4"/>
        <v>225.54</v>
      </c>
      <c r="G129" s="30">
        <v>16.11</v>
      </c>
      <c r="H129" s="31">
        <f t="shared" si="5"/>
        <v>112.77</v>
      </c>
    </row>
    <row r="130" spans="2:8" x14ac:dyDescent="0.25">
      <c r="B130" s="27" t="s">
        <v>156</v>
      </c>
      <c r="C130" s="27" t="s">
        <v>17</v>
      </c>
      <c r="D130" s="77">
        <f>'MOQ Q1'!D130+'MOQ Q2'!D130+'MOQ Q3'!D130+'MOQ Q4'!D130</f>
        <v>14</v>
      </c>
      <c r="E130" s="29">
        <v>51.52</v>
      </c>
      <c r="F130" s="29">
        <f t="shared" si="4"/>
        <v>721.28000000000009</v>
      </c>
      <c r="G130" s="30">
        <v>25.76</v>
      </c>
      <c r="H130" s="31">
        <f t="shared" si="5"/>
        <v>360.64</v>
      </c>
    </row>
    <row r="131" spans="2:8" x14ac:dyDescent="0.25">
      <c r="B131" s="27" t="s">
        <v>108</v>
      </c>
      <c r="C131" s="27" t="s">
        <v>17</v>
      </c>
      <c r="D131" s="77">
        <f>'MOQ Q1'!D131+'MOQ Q2'!D131+'MOQ Q3'!D131+'MOQ Q4'!D131</f>
        <v>15</v>
      </c>
      <c r="E131" s="29">
        <v>110.96</v>
      </c>
      <c r="F131" s="29">
        <f t="shared" si="4"/>
        <v>1664.3999999999999</v>
      </c>
      <c r="G131" s="30">
        <v>55.48</v>
      </c>
      <c r="H131" s="31">
        <f t="shared" si="5"/>
        <v>832.2</v>
      </c>
    </row>
    <row r="132" spans="2:8" x14ac:dyDescent="0.25">
      <c r="B132" s="27" t="s">
        <v>408</v>
      </c>
      <c r="C132" s="27" t="s">
        <v>382</v>
      </c>
      <c r="D132" s="77">
        <v>0</v>
      </c>
      <c r="E132" s="29">
        <v>2301.33</v>
      </c>
      <c r="F132" s="29">
        <f t="shared" ref="F132" si="9">D132*E132</f>
        <v>0</v>
      </c>
      <c r="G132" s="30">
        <f t="shared" ref="G132:G145" si="10">ROUND(E132*70%,2)</f>
        <v>1610.93</v>
      </c>
      <c r="H132" s="31">
        <f t="shared" ref="H132" si="11">ROUND(D132*G132,2)</f>
        <v>0</v>
      </c>
    </row>
    <row r="133" spans="2:8" x14ac:dyDescent="0.25">
      <c r="B133" s="27" t="s">
        <v>401</v>
      </c>
      <c r="C133" s="27" t="s">
        <v>382</v>
      </c>
      <c r="D133" s="77">
        <v>0</v>
      </c>
      <c r="E133" s="29">
        <v>323.51</v>
      </c>
      <c r="F133" s="29">
        <f t="shared" ref="F133:F145" si="12">D133*E133</f>
        <v>0</v>
      </c>
      <c r="G133" s="30">
        <f t="shared" si="10"/>
        <v>226.46</v>
      </c>
      <c r="H133" s="31">
        <f t="shared" ref="H133:H145" si="13">ROUND(D133*G133,2)</f>
        <v>0</v>
      </c>
    </row>
    <row r="134" spans="2:8" x14ac:dyDescent="0.25">
      <c r="B134" s="27" t="s">
        <v>407</v>
      </c>
      <c r="C134" s="27" t="s">
        <v>382</v>
      </c>
      <c r="D134" s="77">
        <v>0</v>
      </c>
      <c r="E134" s="29">
        <v>1606.8</v>
      </c>
      <c r="F134" s="29">
        <f t="shared" si="12"/>
        <v>0</v>
      </c>
      <c r="G134" s="30">
        <f t="shared" si="10"/>
        <v>1124.76</v>
      </c>
      <c r="H134" s="31">
        <f t="shared" si="13"/>
        <v>0</v>
      </c>
    </row>
    <row r="135" spans="2:8" x14ac:dyDescent="0.25">
      <c r="B135" s="27" t="s">
        <v>411</v>
      </c>
      <c r="C135" s="27" t="s">
        <v>382</v>
      </c>
      <c r="D135" s="77">
        <v>0</v>
      </c>
      <c r="E135" s="29">
        <v>2077.89</v>
      </c>
      <c r="F135" s="29">
        <f t="shared" si="12"/>
        <v>0</v>
      </c>
      <c r="G135" s="30">
        <f t="shared" si="10"/>
        <v>1454.52</v>
      </c>
      <c r="H135" s="31">
        <f t="shared" si="13"/>
        <v>0</v>
      </c>
    </row>
    <row r="136" spans="2:8" x14ac:dyDescent="0.25">
      <c r="B136" s="27" t="s">
        <v>413</v>
      </c>
      <c r="C136" s="27" t="s">
        <v>382</v>
      </c>
      <c r="D136" s="77">
        <v>0</v>
      </c>
      <c r="E136" s="29">
        <v>1975.25</v>
      </c>
      <c r="F136" s="29">
        <f t="shared" si="12"/>
        <v>0</v>
      </c>
      <c r="G136" s="30">
        <f t="shared" si="10"/>
        <v>1382.68</v>
      </c>
      <c r="H136" s="31">
        <f t="shared" si="13"/>
        <v>0</v>
      </c>
    </row>
    <row r="137" spans="2:8" x14ac:dyDescent="0.25">
      <c r="B137" s="27" t="s">
        <v>405</v>
      </c>
      <c r="C137" s="27" t="s">
        <v>382</v>
      </c>
      <c r="D137" s="77">
        <v>0</v>
      </c>
      <c r="E137" s="29">
        <v>132.76</v>
      </c>
      <c r="F137" s="29">
        <f t="shared" si="12"/>
        <v>0</v>
      </c>
      <c r="G137" s="30">
        <f t="shared" si="10"/>
        <v>92.93</v>
      </c>
      <c r="H137" s="31">
        <f t="shared" si="13"/>
        <v>0</v>
      </c>
    </row>
    <row r="138" spans="2:8" x14ac:dyDescent="0.25">
      <c r="B138" s="27" t="s">
        <v>391</v>
      </c>
      <c r="C138" s="27" t="s">
        <v>382</v>
      </c>
      <c r="D138" s="77">
        <v>0</v>
      </c>
      <c r="E138" s="29">
        <v>840.14</v>
      </c>
      <c r="F138" s="29">
        <f t="shared" si="12"/>
        <v>0</v>
      </c>
      <c r="G138" s="30">
        <f t="shared" si="10"/>
        <v>588.1</v>
      </c>
      <c r="H138" s="31">
        <f t="shared" si="13"/>
        <v>0</v>
      </c>
    </row>
    <row r="139" spans="2:8" x14ac:dyDescent="0.25">
      <c r="B139" s="27" t="s">
        <v>389</v>
      </c>
      <c r="C139" s="27" t="s">
        <v>382</v>
      </c>
      <c r="D139" s="77">
        <v>0</v>
      </c>
      <c r="E139" s="29">
        <v>524.79</v>
      </c>
      <c r="F139" s="29">
        <f t="shared" si="12"/>
        <v>0</v>
      </c>
      <c r="G139" s="30">
        <f t="shared" si="10"/>
        <v>367.35</v>
      </c>
      <c r="H139" s="31">
        <f t="shared" si="13"/>
        <v>0</v>
      </c>
    </row>
    <row r="140" spans="2:8" x14ac:dyDescent="0.25">
      <c r="B140" s="27" t="s">
        <v>387</v>
      </c>
      <c r="C140" s="27" t="s">
        <v>382</v>
      </c>
      <c r="D140" s="77">
        <v>0</v>
      </c>
      <c r="E140" s="29">
        <v>1620.51</v>
      </c>
      <c r="F140" s="29">
        <f t="shared" si="12"/>
        <v>0</v>
      </c>
      <c r="G140" s="30">
        <f t="shared" si="10"/>
        <v>1134.3599999999999</v>
      </c>
      <c r="H140" s="31">
        <f t="shared" si="13"/>
        <v>0</v>
      </c>
    </row>
    <row r="141" spans="2:8" x14ac:dyDescent="0.25">
      <c r="B141" s="27" t="s">
        <v>381</v>
      </c>
      <c r="C141" s="27" t="s">
        <v>382</v>
      </c>
      <c r="D141" s="77">
        <v>0</v>
      </c>
      <c r="E141" s="29">
        <v>1031.0999999999999</v>
      </c>
      <c r="F141" s="29">
        <f t="shared" si="12"/>
        <v>0</v>
      </c>
      <c r="G141" s="30">
        <f t="shared" si="10"/>
        <v>721.77</v>
      </c>
      <c r="H141" s="31">
        <f t="shared" si="13"/>
        <v>0</v>
      </c>
    </row>
    <row r="142" spans="2:8" x14ac:dyDescent="0.25">
      <c r="B142" s="27" t="s">
        <v>400</v>
      </c>
      <c r="C142" s="27" t="s">
        <v>382</v>
      </c>
      <c r="D142" s="77">
        <v>0</v>
      </c>
      <c r="E142" s="29">
        <v>2430.38</v>
      </c>
      <c r="F142" s="29">
        <f t="shared" si="12"/>
        <v>0</v>
      </c>
      <c r="G142" s="30">
        <f t="shared" si="10"/>
        <v>1701.27</v>
      </c>
      <c r="H142" s="31">
        <f t="shared" si="13"/>
        <v>0</v>
      </c>
    </row>
    <row r="143" spans="2:8" x14ac:dyDescent="0.25">
      <c r="B143" s="27" t="s">
        <v>394</v>
      </c>
      <c r="C143" s="27" t="s">
        <v>382</v>
      </c>
      <c r="D143" s="77">
        <v>0</v>
      </c>
      <c r="E143" s="29">
        <v>838.75</v>
      </c>
      <c r="F143" s="29">
        <f t="shared" si="12"/>
        <v>0</v>
      </c>
      <c r="G143" s="30">
        <f t="shared" si="10"/>
        <v>587.13</v>
      </c>
      <c r="H143" s="31">
        <f t="shared" si="13"/>
        <v>0</v>
      </c>
    </row>
    <row r="144" spans="2:8" x14ac:dyDescent="0.25">
      <c r="B144" s="27" t="s">
        <v>397</v>
      </c>
      <c r="C144" s="27" t="s">
        <v>382</v>
      </c>
      <c r="D144" s="77">
        <v>0</v>
      </c>
      <c r="E144" s="29">
        <v>2002.72</v>
      </c>
      <c r="F144" s="29">
        <f t="shared" si="12"/>
        <v>0</v>
      </c>
      <c r="G144" s="30">
        <f t="shared" si="10"/>
        <v>1401.9</v>
      </c>
      <c r="H144" s="31">
        <f t="shared" si="13"/>
        <v>0</v>
      </c>
    </row>
    <row r="145" spans="2:8" x14ac:dyDescent="0.25">
      <c r="B145" s="27" t="s">
        <v>386</v>
      </c>
      <c r="C145" s="27" t="s">
        <v>382</v>
      </c>
      <c r="D145" s="77">
        <v>0</v>
      </c>
      <c r="E145" s="29">
        <v>4998.6000000000004</v>
      </c>
      <c r="F145" s="29">
        <f t="shared" si="12"/>
        <v>0</v>
      </c>
      <c r="G145" s="30">
        <f t="shared" si="10"/>
        <v>3499.02</v>
      </c>
      <c r="H145" s="31">
        <f t="shared" si="13"/>
        <v>0</v>
      </c>
    </row>
    <row r="146" spans="2:8" x14ac:dyDescent="0.25">
      <c r="B146" s="27" t="s">
        <v>46</v>
      </c>
      <c r="C146" s="27" t="s">
        <v>445</v>
      </c>
      <c r="D146" s="77">
        <f>'MOQ Q1'!D146+'MOQ Q2'!D146+'MOQ Q3'!D146+'MOQ Q4'!D146</f>
        <v>3</v>
      </c>
      <c r="E146" s="29">
        <v>65.680000000000007</v>
      </c>
      <c r="F146" s="29">
        <f t="shared" ref="F146:F171" si="14">D146*E146</f>
        <v>197.04000000000002</v>
      </c>
      <c r="G146" s="30">
        <v>32.840000000000003</v>
      </c>
      <c r="H146" s="31">
        <f t="shared" ref="H146:H176" si="15">ROUND(D146*G146,2)</f>
        <v>98.52</v>
      </c>
    </row>
    <row r="147" spans="2:8" x14ac:dyDescent="0.25">
      <c r="B147" s="27" t="s">
        <v>99</v>
      </c>
      <c r="C147" s="27" t="s">
        <v>445</v>
      </c>
      <c r="D147" s="77">
        <f>'MOQ Q1'!D147+'MOQ Q2'!D147+'MOQ Q3'!D147+'MOQ Q4'!D147</f>
        <v>3</v>
      </c>
      <c r="E147" s="29">
        <v>34.950000000000003</v>
      </c>
      <c r="F147" s="29">
        <f t="shared" si="14"/>
        <v>104.85000000000001</v>
      </c>
      <c r="G147" s="30">
        <v>17.48</v>
      </c>
      <c r="H147" s="31">
        <f t="shared" si="15"/>
        <v>52.44</v>
      </c>
    </row>
    <row r="148" spans="2:8" x14ac:dyDescent="0.25">
      <c r="B148" s="27" t="s">
        <v>55</v>
      </c>
      <c r="C148" s="27" t="s">
        <v>445</v>
      </c>
      <c r="D148" s="77">
        <f>'MOQ Q1'!D148+'MOQ Q2'!D148+'MOQ Q3'!D148+'MOQ Q4'!D148</f>
        <v>3</v>
      </c>
      <c r="E148" s="29">
        <v>66.17</v>
      </c>
      <c r="F148" s="29">
        <f t="shared" si="14"/>
        <v>198.51</v>
      </c>
      <c r="G148" s="30">
        <v>33.090000000000003</v>
      </c>
      <c r="H148" s="31">
        <f t="shared" si="15"/>
        <v>99.27</v>
      </c>
    </row>
    <row r="149" spans="2:8" x14ac:dyDescent="0.25">
      <c r="B149" s="27" t="s">
        <v>76</v>
      </c>
      <c r="C149" s="27" t="s">
        <v>445</v>
      </c>
      <c r="D149" s="77">
        <f>'MOQ Q1'!D149+'MOQ Q2'!D149+'MOQ Q3'!D149+'MOQ Q4'!D149</f>
        <v>30</v>
      </c>
      <c r="E149" s="29">
        <v>54.1</v>
      </c>
      <c r="F149" s="29">
        <f t="shared" si="14"/>
        <v>1623</v>
      </c>
      <c r="G149" s="30">
        <v>27.05</v>
      </c>
      <c r="H149" s="31">
        <f t="shared" si="15"/>
        <v>811.5</v>
      </c>
    </row>
    <row r="150" spans="2:8" x14ac:dyDescent="0.25">
      <c r="B150" s="27" t="s">
        <v>22</v>
      </c>
      <c r="C150" s="27" t="s">
        <v>445</v>
      </c>
      <c r="D150" s="77">
        <f>'MOQ Q1'!D150+'MOQ Q2'!D150+'MOQ Q3'!D150+'MOQ Q4'!D150</f>
        <v>3</v>
      </c>
      <c r="E150" s="29">
        <v>55.96</v>
      </c>
      <c r="F150" s="29">
        <f t="shared" si="14"/>
        <v>167.88</v>
      </c>
      <c r="G150" s="30">
        <v>27.98</v>
      </c>
      <c r="H150" s="31">
        <f t="shared" si="15"/>
        <v>83.94</v>
      </c>
    </row>
    <row r="151" spans="2:8" x14ac:dyDescent="0.25">
      <c r="B151" s="27" t="s">
        <v>7</v>
      </c>
      <c r="C151" s="27" t="s">
        <v>445</v>
      </c>
      <c r="D151" s="77">
        <f>'MOQ Q1'!D151+'MOQ Q2'!D151+'MOQ Q3'!D151+'MOQ Q4'!D151</f>
        <v>56</v>
      </c>
      <c r="E151" s="29">
        <v>19.75</v>
      </c>
      <c r="F151" s="29">
        <f t="shared" si="14"/>
        <v>1106</v>
      </c>
      <c r="G151" s="30">
        <v>9.8800000000000008</v>
      </c>
      <c r="H151" s="31">
        <f t="shared" si="15"/>
        <v>553.28</v>
      </c>
    </row>
    <row r="152" spans="2:8" x14ac:dyDescent="0.25">
      <c r="B152" s="27" t="s">
        <v>197</v>
      </c>
      <c r="C152" s="27" t="s">
        <v>445</v>
      </c>
      <c r="D152" s="77">
        <f>'MOQ Q1'!D152+'MOQ Q2'!D152+'MOQ Q3'!D152+'MOQ Q4'!D152</f>
        <v>3</v>
      </c>
      <c r="E152" s="29">
        <v>47.15</v>
      </c>
      <c r="F152" s="29">
        <f t="shared" si="14"/>
        <v>141.44999999999999</v>
      </c>
      <c r="G152" s="30">
        <v>23.58</v>
      </c>
      <c r="H152" s="31">
        <f t="shared" si="15"/>
        <v>70.739999999999995</v>
      </c>
    </row>
    <row r="153" spans="2:8" x14ac:dyDescent="0.25">
      <c r="B153" s="27" t="s">
        <v>180</v>
      </c>
      <c r="C153" s="27" t="s">
        <v>445</v>
      </c>
      <c r="D153" s="77">
        <f>'MOQ Q1'!D153+'MOQ Q2'!D153+'MOQ Q3'!D153+'MOQ Q4'!D153</f>
        <v>3</v>
      </c>
      <c r="E153" s="29">
        <v>47.151200000000003</v>
      </c>
      <c r="F153" s="29">
        <f t="shared" si="14"/>
        <v>141.45359999999999</v>
      </c>
      <c r="G153" s="30">
        <v>23.58</v>
      </c>
      <c r="H153" s="31">
        <f t="shared" si="15"/>
        <v>70.739999999999995</v>
      </c>
    </row>
    <row r="154" spans="2:8" x14ac:dyDescent="0.25">
      <c r="B154" s="27" t="s">
        <v>171</v>
      </c>
      <c r="C154" s="27" t="s">
        <v>445</v>
      </c>
      <c r="D154" s="77">
        <f>'MOQ Q1'!D154+'MOQ Q2'!D154+'MOQ Q3'!D154+'MOQ Q4'!D154</f>
        <v>3</v>
      </c>
      <c r="E154" s="29">
        <v>66.44</v>
      </c>
      <c r="F154" s="29">
        <f t="shared" si="14"/>
        <v>199.32</v>
      </c>
      <c r="G154" s="30">
        <v>33.22</v>
      </c>
      <c r="H154" s="31">
        <f t="shared" si="15"/>
        <v>99.66</v>
      </c>
    </row>
    <row r="155" spans="2:8" x14ac:dyDescent="0.25">
      <c r="B155" s="27" t="s">
        <v>154</v>
      </c>
      <c r="C155" s="27" t="s">
        <v>445</v>
      </c>
      <c r="D155" s="77">
        <f>'MOQ Q1'!D155+'MOQ Q2'!D155+'MOQ Q3'!D155+'MOQ Q4'!D155</f>
        <v>6</v>
      </c>
      <c r="E155" s="29">
        <v>136.78</v>
      </c>
      <c r="F155" s="29">
        <f t="shared" si="14"/>
        <v>820.68000000000006</v>
      </c>
      <c r="G155" s="30">
        <v>68.39</v>
      </c>
      <c r="H155" s="31">
        <f t="shared" si="15"/>
        <v>410.34</v>
      </c>
    </row>
    <row r="156" spans="2:8" x14ac:dyDescent="0.25">
      <c r="B156" s="27" t="s">
        <v>161</v>
      </c>
      <c r="C156" s="27" t="s">
        <v>445</v>
      </c>
      <c r="D156" s="77">
        <f>'MOQ Q1'!D156+'MOQ Q2'!D156+'MOQ Q3'!D156+'MOQ Q4'!D156</f>
        <v>3</v>
      </c>
      <c r="E156" s="29">
        <v>401.06</v>
      </c>
      <c r="F156" s="29">
        <f t="shared" si="14"/>
        <v>1203.18</v>
      </c>
      <c r="G156" s="30">
        <v>200.53</v>
      </c>
      <c r="H156" s="31">
        <f t="shared" si="15"/>
        <v>601.59</v>
      </c>
    </row>
    <row r="157" spans="2:8" x14ac:dyDescent="0.25">
      <c r="B157" s="27" t="s">
        <v>191</v>
      </c>
      <c r="C157" s="27" t="s">
        <v>445</v>
      </c>
      <c r="D157" s="77">
        <f>'MOQ Q1'!D157+'MOQ Q2'!D157+'MOQ Q3'!D157+'MOQ Q4'!D157</f>
        <v>3</v>
      </c>
      <c r="E157" s="29">
        <v>36.24</v>
      </c>
      <c r="F157" s="29">
        <f t="shared" si="14"/>
        <v>108.72</v>
      </c>
      <c r="G157" s="30">
        <v>18.12</v>
      </c>
      <c r="H157" s="31">
        <f t="shared" si="15"/>
        <v>54.36</v>
      </c>
    </row>
    <row r="158" spans="2:8" x14ac:dyDescent="0.25">
      <c r="B158" s="27" t="s">
        <v>106</v>
      </c>
      <c r="C158" s="27" t="s">
        <v>445</v>
      </c>
      <c r="D158" s="77">
        <f>'MOQ Q1'!D158+'MOQ Q2'!D158+'MOQ Q3'!D158+'MOQ Q4'!D158</f>
        <v>15</v>
      </c>
      <c r="E158" s="29">
        <v>137.52000000000001</v>
      </c>
      <c r="F158" s="29">
        <f t="shared" si="14"/>
        <v>2062.8000000000002</v>
      </c>
      <c r="G158" s="30">
        <v>68.760000000000005</v>
      </c>
      <c r="H158" s="31">
        <f t="shared" si="15"/>
        <v>1031.4000000000001</v>
      </c>
    </row>
    <row r="159" spans="2:8" x14ac:dyDescent="0.25">
      <c r="B159" s="27" t="s">
        <v>47</v>
      </c>
      <c r="C159" s="27" t="s">
        <v>444</v>
      </c>
      <c r="D159" s="77">
        <f>'MOQ Q1'!D159+'MOQ Q2'!D159+'MOQ Q3'!D159+'MOQ Q4'!D159</f>
        <v>3</v>
      </c>
      <c r="E159" s="29">
        <v>32.51</v>
      </c>
      <c r="F159" s="29">
        <f t="shared" ref="F159:F170" si="16">D159*E159</f>
        <v>97.53</v>
      </c>
      <c r="G159" s="30">
        <v>16.260000000000002</v>
      </c>
      <c r="H159" s="31">
        <f t="shared" ref="H159:H170" si="17">ROUND(D159*G159,2)</f>
        <v>48.78</v>
      </c>
    </row>
    <row r="160" spans="2:8" x14ac:dyDescent="0.25">
      <c r="B160" s="27" t="s">
        <v>72</v>
      </c>
      <c r="C160" s="27" t="s">
        <v>444</v>
      </c>
      <c r="D160" s="77">
        <f>'MOQ Q1'!D160+'MOQ Q2'!D160+'MOQ Q3'!D160+'MOQ Q4'!D160</f>
        <v>88</v>
      </c>
      <c r="E160" s="29">
        <v>26.94</v>
      </c>
      <c r="F160" s="29">
        <f t="shared" si="16"/>
        <v>2370.7200000000003</v>
      </c>
      <c r="G160" s="30">
        <v>13.47</v>
      </c>
      <c r="H160" s="31">
        <f t="shared" si="17"/>
        <v>1185.3599999999999</v>
      </c>
    </row>
    <row r="161" spans="2:8" x14ac:dyDescent="0.25">
      <c r="B161" s="27" t="s">
        <v>23</v>
      </c>
      <c r="C161" s="27" t="s">
        <v>444</v>
      </c>
      <c r="D161" s="77">
        <f>'MOQ Q1'!D161+'MOQ Q2'!D161+'MOQ Q3'!D161+'MOQ Q4'!D161</f>
        <v>33</v>
      </c>
      <c r="E161" s="29">
        <v>42.56</v>
      </c>
      <c r="F161" s="29">
        <f t="shared" si="16"/>
        <v>1404.48</v>
      </c>
      <c r="G161" s="30">
        <v>21.28</v>
      </c>
      <c r="H161" s="31">
        <f t="shared" si="17"/>
        <v>702.24</v>
      </c>
    </row>
    <row r="162" spans="2:8" x14ac:dyDescent="0.25">
      <c r="B162" s="27" t="s">
        <v>56</v>
      </c>
      <c r="C162" s="27" t="s">
        <v>444</v>
      </c>
      <c r="D162" s="77">
        <f>'MOQ Q1'!D162+'MOQ Q2'!D162+'MOQ Q3'!D162+'MOQ Q4'!D162</f>
        <v>6</v>
      </c>
      <c r="E162" s="29">
        <v>41.22</v>
      </c>
      <c r="F162" s="29">
        <f t="shared" si="16"/>
        <v>247.32</v>
      </c>
      <c r="G162" s="30">
        <v>20.61</v>
      </c>
      <c r="H162" s="31">
        <f t="shared" si="17"/>
        <v>123.66</v>
      </c>
    </row>
    <row r="163" spans="2:8" x14ac:dyDescent="0.25">
      <c r="B163" s="27" t="s">
        <v>155</v>
      </c>
      <c r="C163" s="27" t="s">
        <v>444</v>
      </c>
      <c r="D163" s="77">
        <f>'MOQ Q1'!D163+'MOQ Q2'!D163+'MOQ Q3'!D163+'MOQ Q4'!D163</f>
        <v>12</v>
      </c>
      <c r="E163" s="29">
        <v>78.62</v>
      </c>
      <c r="F163" s="29">
        <f t="shared" si="16"/>
        <v>943.44</v>
      </c>
      <c r="G163" s="30">
        <v>39.31</v>
      </c>
      <c r="H163" s="31">
        <f t="shared" si="17"/>
        <v>471.72</v>
      </c>
    </row>
    <row r="164" spans="2:8" x14ac:dyDescent="0.25">
      <c r="B164" s="27" t="s">
        <v>107</v>
      </c>
      <c r="C164" s="27" t="s">
        <v>444</v>
      </c>
      <c r="D164" s="77">
        <f>'MOQ Q1'!D164+'MOQ Q2'!D164+'MOQ Q3'!D164+'MOQ Q4'!D164</f>
        <v>6</v>
      </c>
      <c r="E164" s="29">
        <v>172.84</v>
      </c>
      <c r="F164" s="29">
        <f t="shared" si="16"/>
        <v>1037.04</v>
      </c>
      <c r="G164" s="30">
        <v>86.42</v>
      </c>
      <c r="H164" s="31">
        <f t="shared" si="17"/>
        <v>518.52</v>
      </c>
    </row>
    <row r="165" spans="2:8" x14ac:dyDescent="0.25">
      <c r="B165" s="27" t="s">
        <v>181</v>
      </c>
      <c r="C165" s="27" t="s">
        <v>444</v>
      </c>
      <c r="D165" s="77">
        <f>'MOQ Q1'!D165+'MOQ Q2'!D165+'MOQ Q3'!D165+'MOQ Q4'!D165</f>
        <v>3</v>
      </c>
      <c r="E165" s="29">
        <v>87.07</v>
      </c>
      <c r="F165" s="29">
        <f t="shared" si="16"/>
        <v>261.20999999999998</v>
      </c>
      <c r="G165" s="30">
        <v>43.53</v>
      </c>
      <c r="H165" s="31">
        <f t="shared" si="17"/>
        <v>130.59</v>
      </c>
    </row>
    <row r="166" spans="2:8" x14ac:dyDescent="0.25">
      <c r="B166" s="27" t="s">
        <v>198</v>
      </c>
      <c r="C166" s="27" t="s">
        <v>444</v>
      </c>
      <c r="D166" s="77">
        <f>'MOQ Q1'!D166+'MOQ Q2'!D166+'MOQ Q3'!D166+'MOQ Q4'!D166</f>
        <v>3</v>
      </c>
      <c r="E166" s="29">
        <v>87.07</v>
      </c>
      <c r="F166" s="29">
        <f t="shared" si="16"/>
        <v>261.20999999999998</v>
      </c>
      <c r="G166" s="30">
        <v>43.53</v>
      </c>
      <c r="H166" s="31">
        <f t="shared" si="17"/>
        <v>130.59</v>
      </c>
    </row>
    <row r="167" spans="2:8" x14ac:dyDescent="0.25">
      <c r="B167" s="27" t="s">
        <v>162</v>
      </c>
      <c r="C167" s="27" t="s">
        <v>444</v>
      </c>
      <c r="D167" s="77">
        <f>'MOQ Q1'!D167+'MOQ Q2'!D167+'MOQ Q3'!D167+'MOQ Q4'!D167</f>
        <v>3</v>
      </c>
      <c r="E167" s="29">
        <v>66.59</v>
      </c>
      <c r="F167" s="29">
        <f t="shared" si="16"/>
        <v>199.77</v>
      </c>
      <c r="G167" s="30">
        <v>33.29</v>
      </c>
      <c r="H167" s="31">
        <f t="shared" si="17"/>
        <v>99.87</v>
      </c>
    </row>
    <row r="168" spans="2:8" x14ac:dyDescent="0.25">
      <c r="B168" s="27" t="s">
        <v>172</v>
      </c>
      <c r="C168" s="27" t="s">
        <v>444</v>
      </c>
      <c r="D168" s="77">
        <f>'MOQ Q1'!D168+'MOQ Q2'!D168+'MOQ Q3'!D168+'MOQ Q4'!D168</f>
        <v>3</v>
      </c>
      <c r="E168" s="29">
        <v>136.78</v>
      </c>
      <c r="F168" s="29">
        <f t="shared" si="16"/>
        <v>410.34000000000003</v>
      </c>
      <c r="G168" s="30">
        <v>68.39</v>
      </c>
      <c r="H168" s="31">
        <f t="shared" si="17"/>
        <v>205.17</v>
      </c>
    </row>
    <row r="169" spans="2:8" x14ac:dyDescent="0.25">
      <c r="B169" s="27" t="s">
        <v>121</v>
      </c>
      <c r="C169" s="27" t="s">
        <v>444</v>
      </c>
      <c r="D169" s="77">
        <f>'MOQ Q1'!D169+'MOQ Q2'!D169+'MOQ Q3'!D169+'MOQ Q4'!D169</f>
        <v>18</v>
      </c>
      <c r="E169" s="29">
        <v>129.19</v>
      </c>
      <c r="F169" s="29">
        <f t="shared" si="16"/>
        <v>2325.42</v>
      </c>
      <c r="G169" s="30">
        <v>64.599999999999994</v>
      </c>
      <c r="H169" s="31">
        <f t="shared" si="17"/>
        <v>1162.8</v>
      </c>
    </row>
    <row r="170" spans="2:8" x14ac:dyDescent="0.25">
      <c r="B170" s="27" t="s">
        <v>192</v>
      </c>
      <c r="C170" s="27" t="s">
        <v>444</v>
      </c>
      <c r="D170" s="77">
        <f>'MOQ Q1'!D170+'MOQ Q2'!D170+'MOQ Q3'!D170+'MOQ Q4'!D170</f>
        <v>3</v>
      </c>
      <c r="E170" s="29">
        <v>13.82</v>
      </c>
      <c r="F170" s="29">
        <f t="shared" si="16"/>
        <v>41.46</v>
      </c>
      <c r="G170" s="30">
        <v>6.91</v>
      </c>
      <c r="H170" s="31">
        <f t="shared" si="17"/>
        <v>20.73</v>
      </c>
    </row>
    <row r="171" spans="2:8" x14ac:dyDescent="0.25">
      <c r="B171" s="27" t="s">
        <v>246</v>
      </c>
      <c r="C171" s="27" t="s">
        <v>18</v>
      </c>
      <c r="D171" s="77">
        <f>'MOQ Undercarriages'!E15</f>
        <v>0</v>
      </c>
      <c r="E171" s="29">
        <v>129095.92</v>
      </c>
      <c r="F171" s="29">
        <f t="shared" si="14"/>
        <v>0</v>
      </c>
      <c r="G171" s="30">
        <v>42601.65</v>
      </c>
      <c r="H171" s="31">
        <f t="shared" si="15"/>
        <v>0</v>
      </c>
    </row>
    <row r="172" spans="2:8" x14ac:dyDescent="0.25">
      <c r="B172" s="27" t="s">
        <v>249</v>
      </c>
      <c r="C172" s="27" t="s">
        <v>18</v>
      </c>
      <c r="D172" s="77">
        <f>'MOQ Undercarriages'!E16</f>
        <v>0</v>
      </c>
      <c r="E172" s="29">
        <v>49503.98</v>
      </c>
      <c r="F172" s="29">
        <f t="shared" ref="F172:F176" si="18">D172*E172</f>
        <v>0</v>
      </c>
      <c r="G172" s="30">
        <v>29702.39</v>
      </c>
      <c r="H172" s="31">
        <f t="shared" si="15"/>
        <v>0</v>
      </c>
    </row>
    <row r="173" spans="2:8" x14ac:dyDescent="0.25">
      <c r="B173" s="27" t="s">
        <v>247</v>
      </c>
      <c r="C173" s="27" t="s">
        <v>18</v>
      </c>
      <c r="D173" s="77">
        <f>'MOQ Undercarriages'!E17</f>
        <v>2</v>
      </c>
      <c r="E173" s="29">
        <v>72361.36</v>
      </c>
      <c r="F173" s="29">
        <f t="shared" si="18"/>
        <v>144722.72</v>
      </c>
      <c r="G173" s="30">
        <v>43416.82</v>
      </c>
      <c r="H173" s="31">
        <f t="shared" si="15"/>
        <v>86833.64</v>
      </c>
    </row>
    <row r="174" spans="2:8" x14ac:dyDescent="0.25">
      <c r="B174" s="27" t="s">
        <v>248</v>
      </c>
      <c r="C174" s="27" t="s">
        <v>18</v>
      </c>
      <c r="D174" s="77">
        <f>'MOQ Undercarriages'!E18</f>
        <v>0</v>
      </c>
      <c r="E174" s="29">
        <v>221692.04</v>
      </c>
      <c r="F174" s="29">
        <f t="shared" si="18"/>
        <v>0</v>
      </c>
      <c r="G174" s="30">
        <v>53072.14</v>
      </c>
      <c r="H174" s="31">
        <f t="shared" si="15"/>
        <v>0</v>
      </c>
    </row>
    <row r="175" spans="2:8" x14ac:dyDescent="0.25">
      <c r="B175" s="27" t="s">
        <v>250</v>
      </c>
      <c r="C175" s="27" t="s">
        <v>18</v>
      </c>
      <c r="D175" s="77">
        <f>'MOQ Undercarriages'!E19</f>
        <v>0</v>
      </c>
      <c r="E175" s="29">
        <v>122361.84</v>
      </c>
      <c r="F175" s="29">
        <f t="shared" si="18"/>
        <v>0</v>
      </c>
      <c r="G175" s="30">
        <v>79535.199999999997</v>
      </c>
      <c r="H175" s="31">
        <f t="shared" si="15"/>
        <v>0</v>
      </c>
    </row>
    <row r="176" spans="2:8" x14ac:dyDescent="0.25">
      <c r="B176" s="27" t="s">
        <v>251</v>
      </c>
      <c r="C176" s="27" t="s">
        <v>18</v>
      </c>
      <c r="D176" s="77">
        <f>'MOQ Undercarriages'!E20</f>
        <v>0</v>
      </c>
      <c r="E176" s="29">
        <v>75701.3</v>
      </c>
      <c r="F176" s="29">
        <f t="shared" si="18"/>
        <v>0</v>
      </c>
      <c r="G176" s="30">
        <v>24981.43</v>
      </c>
      <c r="H176" s="31">
        <f t="shared" si="15"/>
        <v>0</v>
      </c>
    </row>
    <row r="177" spans="2:8" x14ac:dyDescent="0.25">
      <c r="B177" s="27" t="s">
        <v>111</v>
      </c>
      <c r="C177" s="27" t="s">
        <v>118</v>
      </c>
      <c r="D177" s="77">
        <f>'MOQ Q1'!D177+'MOQ Q2'!D177+'MOQ Q3'!D177+'MOQ Q4'!D177</f>
        <v>2</v>
      </c>
      <c r="E177" s="29">
        <v>237.32</v>
      </c>
      <c r="F177" s="29">
        <f t="shared" ref="F177" si="19">D177*E177</f>
        <v>474.64</v>
      </c>
      <c r="G177" s="30">
        <v>118.66</v>
      </c>
      <c r="H177" s="31">
        <f t="shared" ref="H177" si="20">ROUND(D177*G177,2)</f>
        <v>237.32</v>
      </c>
    </row>
    <row r="178" spans="2:8" x14ac:dyDescent="0.25">
      <c r="B178" s="27">
        <v>4630525</v>
      </c>
      <c r="C178" s="27" t="s">
        <v>43</v>
      </c>
      <c r="D178" s="77">
        <f>'MOQ Q1'!D178+'MOQ Q2'!D178+'MOQ Q3'!D178+'MOQ Q4'!D178</f>
        <v>1</v>
      </c>
      <c r="E178" s="29">
        <v>35.35</v>
      </c>
      <c r="F178" s="29">
        <f t="shared" ref="F178:F214" si="21">D178*E178</f>
        <v>35.35</v>
      </c>
      <c r="G178" s="30">
        <v>17.670000000000002</v>
      </c>
      <c r="H178" s="31">
        <f t="shared" ref="H178:H214" si="22">ROUND(D178*G178,2)</f>
        <v>17.670000000000002</v>
      </c>
    </row>
    <row r="179" spans="2:8" x14ac:dyDescent="0.25">
      <c r="B179" s="27" t="s">
        <v>25</v>
      </c>
      <c r="C179" s="27" t="s">
        <v>43</v>
      </c>
      <c r="D179" s="77">
        <f>'MOQ Q1'!D179+'MOQ Q2'!D179+'MOQ Q3'!D179+'MOQ Q4'!D179</f>
        <v>21</v>
      </c>
      <c r="E179" s="29">
        <v>94.95</v>
      </c>
      <c r="F179" s="29">
        <f t="shared" si="21"/>
        <v>1993.95</v>
      </c>
      <c r="G179" s="30">
        <v>47.48</v>
      </c>
      <c r="H179" s="31">
        <f t="shared" si="22"/>
        <v>997.08</v>
      </c>
    </row>
    <row r="180" spans="2:8" x14ac:dyDescent="0.25">
      <c r="B180" s="27" t="s">
        <v>73</v>
      </c>
      <c r="C180" s="27" t="s">
        <v>43</v>
      </c>
      <c r="D180" s="77">
        <f>'MOQ Q1'!D180+'MOQ Q2'!D180+'MOQ Q3'!D180+'MOQ Q4'!D180</f>
        <v>6</v>
      </c>
      <c r="E180" s="29">
        <v>30.45</v>
      </c>
      <c r="F180" s="29">
        <f t="shared" si="21"/>
        <v>182.7</v>
      </c>
      <c r="G180" s="30">
        <v>15.23</v>
      </c>
      <c r="H180" s="31">
        <f t="shared" si="22"/>
        <v>91.38</v>
      </c>
    </row>
    <row r="181" spans="2:8" x14ac:dyDescent="0.25">
      <c r="B181" s="27" t="s">
        <v>205</v>
      </c>
      <c r="C181" s="27" t="s">
        <v>43</v>
      </c>
      <c r="D181" s="77">
        <f>'MOQ Q1'!D181+'MOQ Q2'!D181+'MOQ Q3'!D181+'MOQ Q4'!D181</f>
        <v>6</v>
      </c>
      <c r="E181" s="29">
        <v>36.1</v>
      </c>
      <c r="F181" s="29">
        <f t="shared" si="21"/>
        <v>216.60000000000002</v>
      </c>
      <c r="G181" s="30">
        <v>18.05</v>
      </c>
      <c r="H181" s="31">
        <f t="shared" si="22"/>
        <v>108.3</v>
      </c>
    </row>
    <row r="182" spans="2:8" x14ac:dyDescent="0.25">
      <c r="B182" s="27" t="s">
        <v>27</v>
      </c>
      <c r="C182" s="27" t="s">
        <v>43</v>
      </c>
      <c r="D182" s="77">
        <f>'MOQ Q1'!D182+'MOQ Q2'!D182+'MOQ Q3'!D182+'MOQ Q4'!D182</f>
        <v>3</v>
      </c>
      <c r="E182" s="29">
        <v>170.99</v>
      </c>
      <c r="F182" s="29">
        <f t="shared" si="21"/>
        <v>512.97</v>
      </c>
      <c r="G182" s="30">
        <v>85.5</v>
      </c>
      <c r="H182" s="31">
        <f t="shared" si="22"/>
        <v>256.5</v>
      </c>
    </row>
    <row r="183" spans="2:8" x14ac:dyDescent="0.25">
      <c r="B183" s="27" t="s">
        <v>57</v>
      </c>
      <c r="C183" s="27" t="s">
        <v>43</v>
      </c>
      <c r="D183" s="77">
        <f>'MOQ Q1'!D183+'MOQ Q2'!D183+'MOQ Q3'!D183+'MOQ Q4'!D183</f>
        <v>6</v>
      </c>
      <c r="E183" s="29">
        <v>83.15</v>
      </c>
      <c r="F183" s="29">
        <f t="shared" si="21"/>
        <v>498.90000000000003</v>
      </c>
      <c r="G183" s="30">
        <v>41.58</v>
      </c>
      <c r="H183" s="31">
        <f t="shared" si="22"/>
        <v>249.48</v>
      </c>
    </row>
    <row r="184" spans="2:8" x14ac:dyDescent="0.25">
      <c r="B184" s="27" t="s">
        <v>69</v>
      </c>
      <c r="C184" s="27" t="s">
        <v>43</v>
      </c>
      <c r="D184" s="77">
        <f>'MOQ Q1'!D184+'MOQ Q2'!D184+'MOQ Q3'!D184+'MOQ Q4'!D184</f>
        <v>6</v>
      </c>
      <c r="E184" s="29">
        <v>17.309999999999999</v>
      </c>
      <c r="F184" s="29">
        <f t="shared" si="21"/>
        <v>103.85999999999999</v>
      </c>
      <c r="G184" s="30">
        <v>8.66</v>
      </c>
      <c r="H184" s="31">
        <f t="shared" si="22"/>
        <v>51.96</v>
      </c>
    </row>
    <row r="185" spans="2:8" x14ac:dyDescent="0.25">
      <c r="B185" s="27" t="s">
        <v>78</v>
      </c>
      <c r="C185" s="27" t="s">
        <v>43</v>
      </c>
      <c r="D185" s="77">
        <f>'MOQ Q1'!D185+'MOQ Q2'!D185+'MOQ Q3'!D185+'MOQ Q4'!D185</f>
        <v>10</v>
      </c>
      <c r="E185" s="29">
        <v>128.96</v>
      </c>
      <c r="F185" s="29">
        <f t="shared" si="21"/>
        <v>1289.6000000000001</v>
      </c>
      <c r="G185" s="30">
        <v>64.48</v>
      </c>
      <c r="H185" s="31">
        <f t="shared" si="22"/>
        <v>644.79999999999995</v>
      </c>
    </row>
    <row r="186" spans="2:8" x14ac:dyDescent="0.25">
      <c r="B186" s="27" t="s">
        <v>58</v>
      </c>
      <c r="C186" s="27" t="s">
        <v>43</v>
      </c>
      <c r="D186" s="77">
        <f>'MOQ Q1'!D186+'MOQ Q2'!D186+'MOQ Q3'!D186+'MOQ Q4'!D186</f>
        <v>3</v>
      </c>
      <c r="E186" s="29">
        <v>83.15</v>
      </c>
      <c r="F186" s="29">
        <f t="shared" si="21"/>
        <v>249.45000000000002</v>
      </c>
      <c r="G186" s="30">
        <v>41.58</v>
      </c>
      <c r="H186" s="31">
        <f t="shared" si="22"/>
        <v>124.74</v>
      </c>
    </row>
    <row r="187" spans="2:8" x14ac:dyDescent="0.25">
      <c r="B187" s="27" t="s">
        <v>26</v>
      </c>
      <c r="C187" s="27" t="s">
        <v>43</v>
      </c>
      <c r="D187" s="77">
        <f>'MOQ Q1'!D187+'MOQ Q2'!D187+'MOQ Q3'!D187+'MOQ Q4'!D187</f>
        <v>6</v>
      </c>
      <c r="E187" s="29">
        <v>111.49</v>
      </c>
      <c r="F187" s="29">
        <f t="shared" si="21"/>
        <v>668.93999999999994</v>
      </c>
      <c r="G187" s="30">
        <v>55.75</v>
      </c>
      <c r="H187" s="31">
        <f t="shared" si="22"/>
        <v>334.5</v>
      </c>
    </row>
    <row r="188" spans="2:8" x14ac:dyDescent="0.25">
      <c r="B188" s="27" t="s">
        <v>70</v>
      </c>
      <c r="C188" s="27" t="s">
        <v>43</v>
      </c>
      <c r="D188" s="77">
        <f>'MOQ Q1'!D188+'MOQ Q2'!D188+'MOQ Q3'!D188+'MOQ Q4'!D188</f>
        <v>24</v>
      </c>
      <c r="E188" s="29">
        <v>234.01</v>
      </c>
      <c r="F188" s="29">
        <f t="shared" si="21"/>
        <v>5616.24</v>
      </c>
      <c r="G188" s="30">
        <v>117.01</v>
      </c>
      <c r="H188" s="31">
        <f t="shared" si="22"/>
        <v>2808.24</v>
      </c>
    </row>
    <row r="189" spans="2:8" x14ac:dyDescent="0.25">
      <c r="B189" s="27" t="s">
        <v>71</v>
      </c>
      <c r="C189" s="27" t="s">
        <v>43</v>
      </c>
      <c r="D189" s="77">
        <f>'MOQ Q1'!D189+'MOQ Q2'!D189+'MOQ Q3'!D189+'MOQ Q4'!D189</f>
        <v>6</v>
      </c>
      <c r="E189" s="29">
        <v>151.4</v>
      </c>
      <c r="F189" s="29">
        <f t="shared" si="21"/>
        <v>908.40000000000009</v>
      </c>
      <c r="G189" s="30">
        <v>75.7</v>
      </c>
      <c r="H189" s="31">
        <f t="shared" si="22"/>
        <v>454.2</v>
      </c>
    </row>
    <row r="190" spans="2:8" x14ac:dyDescent="0.25">
      <c r="B190" s="27" t="s">
        <v>183</v>
      </c>
      <c r="C190" s="27" t="s">
        <v>43</v>
      </c>
      <c r="D190" s="77">
        <f>'MOQ Q1'!D190+'MOQ Q2'!D190+'MOQ Q3'!D190+'MOQ Q4'!D190</f>
        <v>2</v>
      </c>
      <c r="E190" s="29">
        <v>111.64</v>
      </c>
      <c r="F190" s="29">
        <f t="shared" si="21"/>
        <v>223.28</v>
      </c>
      <c r="G190" s="30">
        <v>55.82</v>
      </c>
      <c r="H190" s="31">
        <f t="shared" si="22"/>
        <v>111.64</v>
      </c>
    </row>
    <row r="191" spans="2:8" x14ac:dyDescent="0.25">
      <c r="B191" s="27" t="s">
        <v>139</v>
      </c>
      <c r="C191" s="27" t="s">
        <v>43</v>
      </c>
      <c r="D191" s="77">
        <f>'MOQ Q1'!D191+'MOQ Q2'!D191+'MOQ Q3'!D191+'MOQ Q4'!D191</f>
        <v>2</v>
      </c>
      <c r="E191" s="29">
        <v>157.01</v>
      </c>
      <c r="F191" s="29">
        <f t="shared" si="21"/>
        <v>314.02</v>
      </c>
      <c r="G191" s="30">
        <v>78.510000000000005</v>
      </c>
      <c r="H191" s="31">
        <f t="shared" si="22"/>
        <v>157.02000000000001</v>
      </c>
    </row>
    <row r="192" spans="2:8" x14ac:dyDescent="0.25">
      <c r="B192" s="27" t="s">
        <v>123</v>
      </c>
      <c r="C192" s="27" t="s">
        <v>43</v>
      </c>
      <c r="D192" s="77">
        <f>'MOQ Q1'!D192+'MOQ Q2'!D192+'MOQ Q3'!D192+'MOQ Q4'!D192</f>
        <v>1</v>
      </c>
      <c r="E192" s="29">
        <v>157.01</v>
      </c>
      <c r="F192" s="29">
        <f t="shared" si="21"/>
        <v>157.01</v>
      </c>
      <c r="G192" s="30">
        <v>78.510000000000005</v>
      </c>
      <c r="H192" s="31">
        <f t="shared" si="22"/>
        <v>78.510000000000005</v>
      </c>
    </row>
    <row r="193" spans="2:8" x14ac:dyDescent="0.25">
      <c r="B193" s="27" t="s">
        <v>174</v>
      </c>
      <c r="C193" s="27" t="s">
        <v>43</v>
      </c>
      <c r="D193" s="77">
        <f>'MOQ Q1'!D193+'MOQ Q2'!D193+'MOQ Q3'!D193+'MOQ Q4'!D193</f>
        <v>1</v>
      </c>
      <c r="E193" s="29">
        <v>108.65</v>
      </c>
      <c r="F193" s="29">
        <f t="shared" si="21"/>
        <v>108.65</v>
      </c>
      <c r="G193" s="30">
        <v>54.33</v>
      </c>
      <c r="H193" s="31">
        <f t="shared" si="22"/>
        <v>54.33</v>
      </c>
    </row>
    <row r="194" spans="2:8" x14ac:dyDescent="0.25">
      <c r="B194" s="27" t="s">
        <v>199</v>
      </c>
      <c r="C194" s="27" t="s">
        <v>43</v>
      </c>
      <c r="D194" s="77">
        <f>'MOQ Q1'!D194+'MOQ Q2'!D194+'MOQ Q3'!D194+'MOQ Q4'!D194</f>
        <v>1</v>
      </c>
      <c r="E194" s="29">
        <v>347.75</v>
      </c>
      <c r="F194" s="29">
        <f t="shared" si="21"/>
        <v>347.75</v>
      </c>
      <c r="G194" s="30">
        <v>173.88</v>
      </c>
      <c r="H194" s="31">
        <f t="shared" si="22"/>
        <v>173.88</v>
      </c>
    </row>
    <row r="195" spans="2:8" x14ac:dyDescent="0.25">
      <c r="B195" s="27" t="s">
        <v>109</v>
      </c>
      <c r="C195" s="27" t="s">
        <v>43</v>
      </c>
      <c r="D195" s="77">
        <f>'MOQ Q1'!D195+'MOQ Q2'!D195+'MOQ Q3'!D195+'MOQ Q4'!D195</f>
        <v>4</v>
      </c>
      <c r="E195" s="29">
        <v>145.97</v>
      </c>
      <c r="F195" s="29">
        <f t="shared" si="21"/>
        <v>583.88</v>
      </c>
      <c r="G195" s="30">
        <v>72.98</v>
      </c>
      <c r="H195" s="31">
        <f t="shared" si="22"/>
        <v>291.92</v>
      </c>
    </row>
    <row r="196" spans="2:8" x14ac:dyDescent="0.25">
      <c r="B196" s="27" t="s">
        <v>110</v>
      </c>
      <c r="C196" s="27" t="s">
        <v>43</v>
      </c>
      <c r="D196" s="77">
        <f>'MOQ Q1'!D196+'MOQ Q2'!D196+'MOQ Q3'!D196+'MOQ Q4'!D196</f>
        <v>2</v>
      </c>
      <c r="E196" s="29">
        <v>86.82</v>
      </c>
      <c r="F196" s="29">
        <f t="shared" si="21"/>
        <v>173.64</v>
      </c>
      <c r="G196" s="30">
        <v>43.41</v>
      </c>
      <c r="H196" s="31">
        <f t="shared" si="22"/>
        <v>86.82</v>
      </c>
    </row>
    <row r="197" spans="2:8" x14ac:dyDescent="0.25">
      <c r="B197" s="27" t="s">
        <v>148</v>
      </c>
      <c r="C197" s="27" t="s">
        <v>209</v>
      </c>
      <c r="D197" s="77">
        <f>'MOQ Q1'!D197+'MOQ Q2'!D197+'MOQ Q3'!D197+'MOQ Q4'!D197</f>
        <v>3</v>
      </c>
      <c r="E197" s="29">
        <v>157.01</v>
      </c>
      <c r="F197" s="29">
        <f t="shared" si="21"/>
        <v>471.03</v>
      </c>
      <c r="G197" s="30">
        <v>78.510000000000005</v>
      </c>
      <c r="H197" s="31">
        <f t="shared" si="22"/>
        <v>235.53</v>
      </c>
    </row>
    <row r="198" spans="2:8" x14ac:dyDescent="0.25">
      <c r="B198" s="27" t="s">
        <v>122</v>
      </c>
      <c r="C198" s="27" t="s">
        <v>208</v>
      </c>
      <c r="D198" s="77">
        <f>'MOQ Q1'!D198+'MOQ Q2'!D198+'MOQ Q3'!D198+'MOQ Q4'!D198</f>
        <v>6</v>
      </c>
      <c r="E198" s="29">
        <v>258.62</v>
      </c>
      <c r="F198" s="29">
        <f t="shared" si="21"/>
        <v>1551.72</v>
      </c>
      <c r="G198" s="30">
        <v>129.31</v>
      </c>
      <c r="H198" s="31">
        <f t="shared" si="22"/>
        <v>775.86</v>
      </c>
    </row>
    <row r="199" spans="2:8" x14ac:dyDescent="0.25">
      <c r="B199" s="27" t="s">
        <v>130</v>
      </c>
      <c r="C199" s="27" t="s">
        <v>138</v>
      </c>
      <c r="D199" s="77">
        <f>'MOQ Q1'!D199+'MOQ Q2'!D199+'MOQ Q3'!D199+'MOQ Q4'!D199</f>
        <v>9</v>
      </c>
      <c r="E199" s="29">
        <v>14.77</v>
      </c>
      <c r="F199" s="29">
        <f t="shared" si="21"/>
        <v>132.93</v>
      </c>
      <c r="G199" s="30">
        <v>7.38</v>
      </c>
      <c r="H199" s="31">
        <f t="shared" si="22"/>
        <v>66.42</v>
      </c>
    </row>
    <row r="200" spans="2:8" x14ac:dyDescent="0.25">
      <c r="B200" s="27" t="s">
        <v>184</v>
      </c>
      <c r="C200" s="27" t="s">
        <v>138</v>
      </c>
      <c r="D200" s="77">
        <f>'MOQ Q1'!D200+'MOQ Q2'!D200+'MOQ Q3'!D200+'MOQ Q4'!D200</f>
        <v>6</v>
      </c>
      <c r="E200" s="29">
        <v>8.1199999999999992</v>
      </c>
      <c r="F200" s="29">
        <f t="shared" si="21"/>
        <v>48.72</v>
      </c>
      <c r="G200" s="30">
        <v>4.0599999999999996</v>
      </c>
      <c r="H200" s="31">
        <f t="shared" si="22"/>
        <v>24.36</v>
      </c>
    </row>
    <row r="201" spans="2:8" x14ac:dyDescent="0.25">
      <c r="B201" s="27" t="s">
        <v>204</v>
      </c>
      <c r="C201" s="27" t="s">
        <v>138</v>
      </c>
      <c r="D201" s="77">
        <f>'MOQ Q1'!D201+'MOQ Q2'!D201+'MOQ Q3'!D201+'MOQ Q4'!D201</f>
        <v>3</v>
      </c>
      <c r="E201" s="29">
        <v>157.94</v>
      </c>
      <c r="F201" s="29">
        <f t="shared" si="21"/>
        <v>473.82</v>
      </c>
      <c r="G201" s="30">
        <v>78.97</v>
      </c>
      <c r="H201" s="31">
        <f t="shared" si="22"/>
        <v>236.91</v>
      </c>
    </row>
    <row r="202" spans="2:8" x14ac:dyDescent="0.25">
      <c r="B202" s="27" t="s">
        <v>346</v>
      </c>
      <c r="C202" s="27" t="s">
        <v>347</v>
      </c>
      <c r="D202" s="77">
        <f>'MOQ Q1'!D202+'MOQ Q2'!D202+'MOQ Q3'!D202+'MOQ Q4'!D202</f>
        <v>4</v>
      </c>
      <c r="E202" s="29">
        <v>888.21</v>
      </c>
      <c r="F202" s="29">
        <f t="shared" si="21"/>
        <v>3552.84</v>
      </c>
      <c r="G202" s="30">
        <v>444.11</v>
      </c>
      <c r="H202" s="31">
        <f t="shared" si="22"/>
        <v>1776.44</v>
      </c>
    </row>
    <row r="203" spans="2:8" x14ac:dyDescent="0.25">
      <c r="B203" s="27" t="s">
        <v>353</v>
      </c>
      <c r="C203" s="27" t="s">
        <v>347</v>
      </c>
      <c r="D203" s="77">
        <f>'MOQ Q1'!D203+'MOQ Q2'!D203+'MOQ Q3'!D203+'MOQ Q4'!D203</f>
        <v>4</v>
      </c>
      <c r="E203" s="29">
        <v>1152.07</v>
      </c>
      <c r="F203" s="29">
        <f t="shared" si="21"/>
        <v>4608.28</v>
      </c>
      <c r="G203" s="30">
        <v>576.04</v>
      </c>
      <c r="H203" s="31">
        <f t="shared" si="22"/>
        <v>2304.16</v>
      </c>
    </row>
    <row r="204" spans="2:8" x14ac:dyDescent="0.25">
      <c r="B204" s="27" t="s">
        <v>414</v>
      </c>
      <c r="C204" s="27" t="s">
        <v>354</v>
      </c>
      <c r="D204" s="77">
        <f>'MOQ Q1'!D204+'MOQ Q2'!D204+'MOQ Q3'!D204+'MOQ Q4'!D204</f>
        <v>28</v>
      </c>
      <c r="E204" s="29">
        <v>9.8000000000000007</v>
      </c>
      <c r="F204" s="29">
        <f t="shared" si="21"/>
        <v>274.40000000000003</v>
      </c>
      <c r="G204" s="30">
        <v>4.9000000000000004</v>
      </c>
      <c r="H204" s="31">
        <f t="shared" si="22"/>
        <v>137.19999999999999</v>
      </c>
    </row>
    <row r="205" spans="2:8" x14ac:dyDescent="0.25">
      <c r="B205" s="27" t="s">
        <v>367</v>
      </c>
      <c r="C205" s="27" t="s">
        <v>368</v>
      </c>
      <c r="D205" s="77">
        <v>0</v>
      </c>
      <c r="E205" s="29">
        <v>65.06</v>
      </c>
      <c r="F205" s="29">
        <f t="shared" si="21"/>
        <v>0</v>
      </c>
      <c r="G205" s="30">
        <f t="shared" ref="G205:G210" si="23">ROUND(E205*70%,2)</f>
        <v>45.54</v>
      </c>
      <c r="H205" s="31">
        <f t="shared" si="22"/>
        <v>0</v>
      </c>
    </row>
    <row r="206" spans="2:8" x14ac:dyDescent="0.25">
      <c r="B206" s="27" t="s">
        <v>376</v>
      </c>
      <c r="C206" s="27" t="s">
        <v>370</v>
      </c>
      <c r="D206" s="77">
        <v>0</v>
      </c>
      <c r="E206" s="29">
        <v>77.38</v>
      </c>
      <c r="F206" s="29">
        <f t="shared" si="21"/>
        <v>0</v>
      </c>
      <c r="G206" s="30">
        <f t="shared" si="23"/>
        <v>54.17</v>
      </c>
      <c r="H206" s="31">
        <f t="shared" si="22"/>
        <v>0</v>
      </c>
    </row>
    <row r="207" spans="2:8" x14ac:dyDescent="0.25">
      <c r="B207" s="27" t="s">
        <v>377</v>
      </c>
      <c r="C207" s="27" t="s">
        <v>378</v>
      </c>
      <c r="D207" s="77">
        <v>0</v>
      </c>
      <c r="E207" s="29">
        <v>55.11</v>
      </c>
      <c r="F207" s="29">
        <f t="shared" si="21"/>
        <v>0</v>
      </c>
      <c r="G207" s="30">
        <f t="shared" si="23"/>
        <v>38.58</v>
      </c>
      <c r="H207" s="31">
        <f t="shared" si="22"/>
        <v>0</v>
      </c>
    </row>
    <row r="208" spans="2:8" x14ac:dyDescent="0.25">
      <c r="B208" s="27" t="s">
        <v>371</v>
      </c>
      <c r="C208" s="27" t="s">
        <v>366</v>
      </c>
      <c r="D208" s="77">
        <v>0</v>
      </c>
      <c r="E208" s="29">
        <v>59.52</v>
      </c>
      <c r="F208" s="29">
        <f t="shared" si="21"/>
        <v>0</v>
      </c>
      <c r="G208" s="30">
        <f t="shared" si="23"/>
        <v>41.66</v>
      </c>
      <c r="H208" s="31">
        <f t="shared" si="22"/>
        <v>0</v>
      </c>
    </row>
    <row r="209" spans="2:8" x14ac:dyDescent="0.25">
      <c r="B209" s="27" t="s">
        <v>303</v>
      </c>
      <c r="C209" s="27" t="s">
        <v>304</v>
      </c>
      <c r="D209" s="77">
        <f>'MOQ Q1'!D209+'MOQ Q2'!D209+'MOQ Q3'!D209+'MOQ Q4'!D209</f>
        <v>0</v>
      </c>
      <c r="E209" s="29">
        <v>1168.92</v>
      </c>
      <c r="F209" s="29">
        <f t="shared" si="21"/>
        <v>0</v>
      </c>
      <c r="G209" s="30">
        <f t="shared" si="23"/>
        <v>818.24</v>
      </c>
      <c r="H209" s="31">
        <f t="shared" si="22"/>
        <v>0</v>
      </c>
    </row>
    <row r="210" spans="2:8" x14ac:dyDescent="0.25">
      <c r="B210" s="27" t="s">
        <v>320</v>
      </c>
      <c r="C210" s="27" t="s">
        <v>321</v>
      </c>
      <c r="D210" s="77">
        <f>'MOQ Q1'!D210+'MOQ Q2'!D210+'MOQ Q3'!D210+'MOQ Q4'!D210</f>
        <v>0</v>
      </c>
      <c r="E210" s="29">
        <v>1196.56</v>
      </c>
      <c r="F210" s="29">
        <f t="shared" si="21"/>
        <v>0</v>
      </c>
      <c r="G210" s="30">
        <f t="shared" si="23"/>
        <v>837.59</v>
      </c>
      <c r="H210" s="31">
        <f t="shared" si="22"/>
        <v>0</v>
      </c>
    </row>
    <row r="211" spans="2:8" x14ac:dyDescent="0.25">
      <c r="B211" s="27" t="s">
        <v>285</v>
      </c>
      <c r="C211" s="27" t="s">
        <v>286</v>
      </c>
      <c r="D211" s="77">
        <v>0</v>
      </c>
      <c r="E211" s="29">
        <v>174.57</v>
      </c>
      <c r="F211" s="29">
        <f t="shared" si="21"/>
        <v>0</v>
      </c>
      <c r="G211" s="30">
        <f t="shared" ref="G211:G213" si="24">ROUND(E211*70%,2)</f>
        <v>122.2</v>
      </c>
      <c r="H211" s="31">
        <f t="shared" si="22"/>
        <v>0</v>
      </c>
    </row>
    <row r="212" spans="2:8" x14ac:dyDescent="0.25">
      <c r="B212" s="27" t="s">
        <v>289</v>
      </c>
      <c r="C212" s="27" t="s">
        <v>286</v>
      </c>
      <c r="D212" s="77">
        <v>0</v>
      </c>
      <c r="E212" s="29">
        <v>154.62</v>
      </c>
      <c r="F212" s="29">
        <f t="shared" si="21"/>
        <v>0</v>
      </c>
      <c r="G212" s="30">
        <f t="shared" si="24"/>
        <v>108.23</v>
      </c>
      <c r="H212" s="31">
        <f t="shared" si="22"/>
        <v>0</v>
      </c>
    </row>
    <row r="213" spans="2:8" x14ac:dyDescent="0.25">
      <c r="B213" s="27" t="s">
        <v>287</v>
      </c>
      <c r="C213" s="27" t="s">
        <v>288</v>
      </c>
      <c r="D213" s="77">
        <v>0</v>
      </c>
      <c r="E213" s="29">
        <v>200.93</v>
      </c>
      <c r="F213" s="29">
        <f t="shared" si="21"/>
        <v>0</v>
      </c>
      <c r="G213" s="30">
        <f t="shared" si="24"/>
        <v>140.65</v>
      </c>
      <c r="H213" s="31">
        <f t="shared" si="22"/>
        <v>0</v>
      </c>
    </row>
    <row r="214" spans="2:8" x14ac:dyDescent="0.25">
      <c r="B214" s="27" t="s">
        <v>362</v>
      </c>
      <c r="C214" s="27" t="s">
        <v>363</v>
      </c>
      <c r="D214" s="77">
        <f>'MOQ Q1'!D214+'MOQ Q2'!D214+'MOQ Q3'!D214+'MOQ Q4'!D214</f>
        <v>72</v>
      </c>
      <c r="E214" s="29">
        <v>1.82</v>
      </c>
      <c r="F214" s="29">
        <f t="shared" si="21"/>
        <v>131.04</v>
      </c>
      <c r="G214" s="30">
        <v>0.91</v>
      </c>
      <c r="H214" s="31">
        <f t="shared" si="22"/>
        <v>65.52</v>
      </c>
    </row>
    <row r="215" spans="2:8" x14ac:dyDescent="0.25">
      <c r="B215" s="27" t="s">
        <v>80</v>
      </c>
      <c r="C215" s="27" t="s">
        <v>10</v>
      </c>
      <c r="D215" s="77">
        <f>'MOQ Q1'!D215+'MOQ Q2'!D215+'MOQ Q3'!D215+'MOQ Q4'!D215</f>
        <v>10</v>
      </c>
      <c r="E215" s="29">
        <v>185.31</v>
      </c>
      <c r="F215" s="29">
        <f t="shared" ref="F215:F279" si="25">D215*E215</f>
        <v>1853.1</v>
      </c>
      <c r="G215" s="30">
        <v>92.66</v>
      </c>
      <c r="H215" s="31">
        <f t="shared" ref="H215:H279" si="26">ROUND(D215*G215,2)</f>
        <v>926.6</v>
      </c>
    </row>
    <row r="216" spans="2:8" x14ac:dyDescent="0.25">
      <c r="B216" s="27" t="s">
        <v>90</v>
      </c>
      <c r="C216" s="27" t="s">
        <v>10</v>
      </c>
      <c r="D216" s="77">
        <f>'MOQ Q1'!D216+'MOQ Q2'!D216+'MOQ Q3'!D216+'MOQ Q4'!D216</f>
        <v>24</v>
      </c>
      <c r="E216" s="29">
        <v>14.75</v>
      </c>
      <c r="F216" s="29">
        <f t="shared" si="25"/>
        <v>354</v>
      </c>
      <c r="G216" s="30">
        <v>7.38</v>
      </c>
      <c r="H216" s="31">
        <f t="shared" si="26"/>
        <v>177.12</v>
      </c>
    </row>
    <row r="217" spans="2:8" x14ac:dyDescent="0.25">
      <c r="B217" s="27" t="s">
        <v>207</v>
      </c>
      <c r="C217" s="27" t="s">
        <v>10</v>
      </c>
      <c r="D217" s="77">
        <f>'MOQ Q1'!D217+'MOQ Q2'!D217+'MOQ Q3'!D217+'MOQ Q4'!D217</f>
        <v>4</v>
      </c>
      <c r="E217" s="29">
        <v>587.66999999999996</v>
      </c>
      <c r="F217" s="29">
        <f t="shared" si="25"/>
        <v>2350.6799999999998</v>
      </c>
      <c r="G217" s="30">
        <v>293.83999999999997</v>
      </c>
      <c r="H217" s="31">
        <f t="shared" si="26"/>
        <v>1175.3599999999999</v>
      </c>
    </row>
    <row r="218" spans="2:8" x14ac:dyDescent="0.25">
      <c r="B218" s="27" t="s">
        <v>51</v>
      </c>
      <c r="C218" s="27" t="s">
        <v>14</v>
      </c>
      <c r="D218" s="77">
        <v>0</v>
      </c>
      <c r="E218" s="29">
        <v>6515.91</v>
      </c>
      <c r="F218" s="29">
        <f t="shared" si="25"/>
        <v>0</v>
      </c>
      <c r="G218" s="30">
        <v>3257.96</v>
      </c>
      <c r="H218" s="31">
        <f t="shared" si="26"/>
        <v>0</v>
      </c>
    </row>
    <row r="219" spans="2:8" x14ac:dyDescent="0.25">
      <c r="B219" s="27" t="s">
        <v>63</v>
      </c>
      <c r="C219" s="27" t="s">
        <v>14</v>
      </c>
      <c r="D219" s="77">
        <v>0</v>
      </c>
      <c r="E219" s="29">
        <v>6029.34</v>
      </c>
      <c r="F219" s="29">
        <f t="shared" si="25"/>
        <v>0</v>
      </c>
      <c r="G219" s="30">
        <v>3014.67</v>
      </c>
      <c r="H219" s="31">
        <f t="shared" si="26"/>
        <v>0</v>
      </c>
    </row>
    <row r="220" spans="2:8" x14ac:dyDescent="0.25">
      <c r="B220" s="27" t="s">
        <v>94</v>
      </c>
      <c r="C220" s="27" t="s">
        <v>14</v>
      </c>
      <c r="D220" s="77">
        <v>0</v>
      </c>
      <c r="E220" s="29">
        <v>3841.08</v>
      </c>
      <c r="F220" s="29">
        <f t="shared" si="25"/>
        <v>0</v>
      </c>
      <c r="G220" s="30">
        <v>1920.54</v>
      </c>
      <c r="H220" s="31">
        <f t="shared" si="26"/>
        <v>0</v>
      </c>
    </row>
    <row r="221" spans="2:8" x14ac:dyDescent="0.25">
      <c r="B221" s="27" t="s">
        <v>83</v>
      </c>
      <c r="C221" s="27" t="s">
        <v>14</v>
      </c>
      <c r="D221" s="77">
        <v>0</v>
      </c>
      <c r="E221" s="29">
        <v>7397.67</v>
      </c>
      <c r="F221" s="29">
        <f t="shared" si="25"/>
        <v>0</v>
      </c>
      <c r="G221" s="30">
        <v>3698.84</v>
      </c>
      <c r="H221" s="31">
        <f t="shared" si="26"/>
        <v>0</v>
      </c>
    </row>
    <row r="222" spans="2:8" x14ac:dyDescent="0.25">
      <c r="B222" s="27" t="s">
        <v>13</v>
      </c>
      <c r="C222" s="27" t="s">
        <v>14</v>
      </c>
      <c r="D222" s="77">
        <v>0</v>
      </c>
      <c r="E222" s="29">
        <v>2237.2399999999998</v>
      </c>
      <c r="F222" s="29">
        <f t="shared" si="25"/>
        <v>0</v>
      </c>
      <c r="G222" s="30">
        <v>1118.6199999999999</v>
      </c>
      <c r="H222" s="31">
        <f t="shared" si="26"/>
        <v>0</v>
      </c>
    </row>
    <row r="223" spans="2:8" x14ac:dyDescent="0.25">
      <c r="B223" s="27" t="s">
        <v>165</v>
      </c>
      <c r="C223" s="27" t="s">
        <v>14</v>
      </c>
      <c r="D223" s="77">
        <v>0</v>
      </c>
      <c r="E223" s="29">
        <v>6330.05</v>
      </c>
      <c r="F223" s="29">
        <f t="shared" si="25"/>
        <v>0</v>
      </c>
      <c r="G223" s="30">
        <v>3165.03</v>
      </c>
      <c r="H223" s="31">
        <f t="shared" si="26"/>
        <v>0</v>
      </c>
    </row>
    <row r="224" spans="2:8" x14ac:dyDescent="0.25">
      <c r="B224" s="27" t="s">
        <v>157</v>
      </c>
      <c r="C224" s="27" t="s">
        <v>14</v>
      </c>
      <c r="D224" s="77">
        <v>0</v>
      </c>
      <c r="E224" s="29">
        <v>6392.3</v>
      </c>
      <c r="F224" s="29">
        <f t="shared" si="25"/>
        <v>0</v>
      </c>
      <c r="G224" s="30">
        <v>3260.07</v>
      </c>
      <c r="H224" s="31">
        <f t="shared" si="26"/>
        <v>0</v>
      </c>
    </row>
    <row r="225" spans="2:8" x14ac:dyDescent="0.25">
      <c r="B225" s="27" t="s">
        <v>142</v>
      </c>
      <c r="C225" s="27" t="s">
        <v>14</v>
      </c>
      <c r="D225" s="77">
        <v>0</v>
      </c>
      <c r="E225" s="29">
        <v>6392.3</v>
      </c>
      <c r="F225" s="29">
        <f t="shared" si="25"/>
        <v>0</v>
      </c>
      <c r="G225" s="30">
        <v>3260.07</v>
      </c>
      <c r="H225" s="31">
        <f t="shared" si="26"/>
        <v>0</v>
      </c>
    </row>
    <row r="226" spans="2:8" x14ac:dyDescent="0.25">
      <c r="B226" s="27" t="s">
        <v>177</v>
      </c>
      <c r="C226" s="27" t="s">
        <v>14</v>
      </c>
      <c r="D226" s="77">
        <v>0</v>
      </c>
      <c r="E226" s="29">
        <v>6021.32</v>
      </c>
      <c r="F226" s="29">
        <f t="shared" si="25"/>
        <v>0</v>
      </c>
      <c r="G226" s="30">
        <v>2017.1422</v>
      </c>
      <c r="H226" s="31">
        <f t="shared" si="26"/>
        <v>0</v>
      </c>
    </row>
    <row r="227" spans="2:8" x14ac:dyDescent="0.25">
      <c r="B227" s="27" t="s">
        <v>33</v>
      </c>
      <c r="C227" s="27" t="s">
        <v>34</v>
      </c>
      <c r="D227" s="77">
        <v>0</v>
      </c>
      <c r="E227" s="29">
        <v>10979.26</v>
      </c>
      <c r="F227" s="29">
        <f t="shared" si="25"/>
        <v>0</v>
      </c>
      <c r="G227" s="30">
        <v>5489.63</v>
      </c>
      <c r="H227" s="31">
        <f t="shared" si="26"/>
        <v>0</v>
      </c>
    </row>
    <row r="228" spans="2:8" x14ac:dyDescent="0.25">
      <c r="B228" s="27" t="s">
        <v>290</v>
      </c>
      <c r="C228" s="27" t="s">
        <v>443</v>
      </c>
      <c r="D228" s="77">
        <v>0</v>
      </c>
      <c r="E228" s="29">
        <v>4061.82</v>
      </c>
      <c r="F228" s="29">
        <f t="shared" ref="F228" si="27">D228*E228</f>
        <v>0</v>
      </c>
      <c r="G228" s="30">
        <v>2030.91</v>
      </c>
      <c r="H228" s="31">
        <f>ROUND(D228*G228,2)</f>
        <v>0</v>
      </c>
    </row>
    <row r="229" spans="2:8" x14ac:dyDescent="0.25">
      <c r="B229" s="27" t="s">
        <v>372</v>
      </c>
      <c r="C229" s="27" t="s">
        <v>333</v>
      </c>
      <c r="D229" s="77">
        <v>0</v>
      </c>
      <c r="E229" s="29">
        <v>5.73</v>
      </c>
      <c r="F229" s="29">
        <f t="shared" si="25"/>
        <v>0</v>
      </c>
      <c r="G229" s="30">
        <f t="shared" ref="G229:G255" si="28">ROUND(E229*70%,2)</f>
        <v>4.01</v>
      </c>
      <c r="H229" s="31">
        <f t="shared" si="26"/>
        <v>0</v>
      </c>
    </row>
    <row r="230" spans="2:8" x14ac:dyDescent="0.25">
      <c r="B230" s="27" t="s">
        <v>336</v>
      </c>
      <c r="C230" s="27" t="s">
        <v>333</v>
      </c>
      <c r="D230" s="77">
        <f>'MOQ Q1'!D230+'MOQ Q2'!D230+'MOQ Q3'!D230+'MOQ Q4'!D230</f>
        <v>0</v>
      </c>
      <c r="E230" s="29">
        <v>465.69</v>
      </c>
      <c r="F230" s="29">
        <f t="shared" si="25"/>
        <v>0</v>
      </c>
      <c r="G230" s="30">
        <f t="shared" si="28"/>
        <v>325.98</v>
      </c>
      <c r="H230" s="31">
        <f t="shared" si="26"/>
        <v>0</v>
      </c>
    </row>
    <row r="231" spans="2:8" x14ac:dyDescent="0.25">
      <c r="B231" s="27" t="s">
        <v>337</v>
      </c>
      <c r="C231" s="27" t="s">
        <v>333</v>
      </c>
      <c r="D231" s="77">
        <f>'MOQ Q1'!D231+'MOQ Q2'!D231+'MOQ Q3'!D231+'MOQ Q4'!D231</f>
        <v>0</v>
      </c>
      <c r="E231" s="29">
        <v>1836.14</v>
      </c>
      <c r="F231" s="29">
        <f t="shared" si="25"/>
        <v>0</v>
      </c>
      <c r="G231" s="30">
        <f t="shared" si="28"/>
        <v>1285.3</v>
      </c>
      <c r="H231" s="31">
        <f t="shared" si="26"/>
        <v>0</v>
      </c>
    </row>
    <row r="232" spans="2:8" x14ac:dyDescent="0.25">
      <c r="B232" s="27" t="s">
        <v>338</v>
      </c>
      <c r="C232" s="27" t="s">
        <v>333</v>
      </c>
      <c r="D232" s="77">
        <f>'MOQ Q1'!D232+'MOQ Q2'!D232+'MOQ Q3'!D232+'MOQ Q4'!D232</f>
        <v>0</v>
      </c>
      <c r="E232" s="29">
        <v>836.13</v>
      </c>
      <c r="F232" s="29">
        <f t="shared" si="25"/>
        <v>0</v>
      </c>
      <c r="G232" s="30">
        <f t="shared" si="28"/>
        <v>585.29</v>
      </c>
      <c r="H232" s="31">
        <f t="shared" si="26"/>
        <v>0</v>
      </c>
    </row>
    <row r="233" spans="2:8" x14ac:dyDescent="0.25">
      <c r="B233" s="27" t="s">
        <v>339</v>
      </c>
      <c r="C233" s="27" t="s">
        <v>333</v>
      </c>
      <c r="D233" s="77">
        <f>'MOQ Q1'!D233+'MOQ Q2'!D233+'MOQ Q3'!D233+'MOQ Q4'!D233</f>
        <v>0</v>
      </c>
      <c r="E233" s="29">
        <v>714.34</v>
      </c>
      <c r="F233" s="29">
        <f t="shared" si="25"/>
        <v>0</v>
      </c>
      <c r="G233" s="30">
        <f t="shared" si="28"/>
        <v>500.04</v>
      </c>
      <c r="H233" s="31">
        <f t="shared" si="26"/>
        <v>0</v>
      </c>
    </row>
    <row r="234" spans="2:8" x14ac:dyDescent="0.25">
      <c r="B234" s="27" t="s">
        <v>340</v>
      </c>
      <c r="C234" s="27" t="s">
        <v>333</v>
      </c>
      <c r="D234" s="77">
        <f>'MOQ Q1'!D234+'MOQ Q2'!D234+'MOQ Q3'!D234+'MOQ Q4'!D234</f>
        <v>0</v>
      </c>
      <c r="E234" s="29">
        <v>1069.32</v>
      </c>
      <c r="F234" s="29">
        <f t="shared" si="25"/>
        <v>0</v>
      </c>
      <c r="G234" s="30">
        <f t="shared" si="28"/>
        <v>748.52</v>
      </c>
      <c r="H234" s="31">
        <f t="shared" si="26"/>
        <v>0</v>
      </c>
    </row>
    <row r="235" spans="2:8" x14ac:dyDescent="0.25">
      <c r="B235" s="27" t="s">
        <v>332</v>
      </c>
      <c r="C235" s="27" t="s">
        <v>333</v>
      </c>
      <c r="D235" s="77">
        <f>'MOQ Q1'!D235+'MOQ Q2'!D235+'MOQ Q3'!D235+'MOQ Q4'!D235</f>
        <v>0</v>
      </c>
      <c r="E235" s="29">
        <v>1435.91</v>
      </c>
      <c r="F235" s="29">
        <f t="shared" si="25"/>
        <v>0</v>
      </c>
      <c r="G235" s="30">
        <f t="shared" si="28"/>
        <v>1005.14</v>
      </c>
      <c r="H235" s="31">
        <f t="shared" si="26"/>
        <v>0</v>
      </c>
    </row>
    <row r="236" spans="2:8" x14ac:dyDescent="0.25">
      <c r="B236" s="27" t="s">
        <v>334</v>
      </c>
      <c r="C236" s="27" t="s">
        <v>333</v>
      </c>
      <c r="D236" s="77">
        <f>'MOQ Q1'!D236+'MOQ Q2'!D236+'MOQ Q3'!D236+'MOQ Q4'!D236</f>
        <v>0</v>
      </c>
      <c r="E236" s="29">
        <v>705.18</v>
      </c>
      <c r="F236" s="29">
        <f t="shared" si="25"/>
        <v>0</v>
      </c>
      <c r="G236" s="30">
        <f t="shared" si="28"/>
        <v>493.63</v>
      </c>
      <c r="H236" s="31">
        <f t="shared" si="26"/>
        <v>0</v>
      </c>
    </row>
    <row r="237" spans="2:8" x14ac:dyDescent="0.25">
      <c r="B237" s="27" t="s">
        <v>379</v>
      </c>
      <c r="C237" s="27" t="s">
        <v>333</v>
      </c>
      <c r="D237" s="77">
        <f>'MOQ Q1'!D237+'MOQ Q2'!D237+'MOQ Q3'!D237+'MOQ Q4'!D237</f>
        <v>0</v>
      </c>
      <c r="E237" s="29">
        <v>1079.42</v>
      </c>
      <c r="F237" s="29">
        <f t="shared" si="25"/>
        <v>0</v>
      </c>
      <c r="G237" s="30">
        <f t="shared" si="28"/>
        <v>755.59</v>
      </c>
      <c r="H237" s="31">
        <f t="shared" si="26"/>
        <v>0</v>
      </c>
    </row>
    <row r="238" spans="2:8" x14ac:dyDescent="0.25">
      <c r="B238" s="27" t="s">
        <v>380</v>
      </c>
      <c r="C238" s="27" t="s">
        <v>333</v>
      </c>
      <c r="D238" s="77">
        <f>'MOQ Q1'!D238+'MOQ Q2'!D238+'MOQ Q3'!D238+'MOQ Q4'!D238</f>
        <v>0</v>
      </c>
      <c r="E238" s="29">
        <v>1107.31</v>
      </c>
      <c r="F238" s="29">
        <f t="shared" si="25"/>
        <v>0</v>
      </c>
      <c r="G238" s="30">
        <f t="shared" si="28"/>
        <v>775.12</v>
      </c>
      <c r="H238" s="31">
        <f t="shared" si="26"/>
        <v>0</v>
      </c>
    </row>
    <row r="239" spans="2:8" x14ac:dyDescent="0.25">
      <c r="B239" s="27" t="s">
        <v>291</v>
      </c>
      <c r="C239" s="27" t="s">
        <v>306</v>
      </c>
      <c r="D239" s="77">
        <f>'MOQ Q1'!D239+'MOQ Q2'!D239+'MOQ Q3'!D239+'MOQ Q4'!D239</f>
        <v>0</v>
      </c>
      <c r="E239" s="29">
        <v>1337.3</v>
      </c>
      <c r="F239" s="29">
        <f t="shared" si="25"/>
        <v>0</v>
      </c>
      <c r="G239" s="30">
        <f t="shared" si="28"/>
        <v>936.11</v>
      </c>
      <c r="H239" s="31">
        <f t="shared" si="26"/>
        <v>0</v>
      </c>
    </row>
    <row r="240" spans="2:8" x14ac:dyDescent="0.25">
      <c r="B240" s="27" t="s">
        <v>315</v>
      </c>
      <c r="C240" s="27" t="s">
        <v>306</v>
      </c>
      <c r="D240" s="77">
        <f>'MOQ Q1'!D240+'MOQ Q2'!D240+'MOQ Q3'!D240+'MOQ Q4'!D240</f>
        <v>0</v>
      </c>
      <c r="E240" s="29">
        <v>827.6</v>
      </c>
      <c r="F240" s="29">
        <f t="shared" si="25"/>
        <v>0</v>
      </c>
      <c r="G240" s="30">
        <f t="shared" si="28"/>
        <v>579.32000000000005</v>
      </c>
      <c r="H240" s="31">
        <f t="shared" si="26"/>
        <v>0</v>
      </c>
    </row>
    <row r="241" spans="2:8" x14ac:dyDescent="0.25">
      <c r="B241" s="27" t="s">
        <v>316</v>
      </c>
      <c r="C241" s="27" t="s">
        <v>306</v>
      </c>
      <c r="D241" s="77">
        <f>'MOQ Q1'!D241+'MOQ Q2'!D241+'MOQ Q3'!D241+'MOQ Q4'!D241</f>
        <v>0</v>
      </c>
      <c r="E241" s="29">
        <v>493.95</v>
      </c>
      <c r="F241" s="29">
        <f t="shared" si="25"/>
        <v>0</v>
      </c>
      <c r="G241" s="30">
        <f t="shared" si="28"/>
        <v>345.77</v>
      </c>
      <c r="H241" s="31">
        <f t="shared" si="26"/>
        <v>0</v>
      </c>
    </row>
    <row r="242" spans="2:8" x14ac:dyDescent="0.25">
      <c r="B242" s="27" t="s">
        <v>317</v>
      </c>
      <c r="C242" s="27" t="s">
        <v>306</v>
      </c>
      <c r="D242" s="77">
        <f>'MOQ Q1'!D242+'MOQ Q2'!D242+'MOQ Q3'!D242+'MOQ Q4'!D242</f>
        <v>0</v>
      </c>
      <c r="E242" s="29">
        <v>1429.98</v>
      </c>
      <c r="F242" s="29">
        <f t="shared" si="25"/>
        <v>0</v>
      </c>
      <c r="G242" s="30">
        <f t="shared" si="28"/>
        <v>1000.99</v>
      </c>
      <c r="H242" s="31">
        <f t="shared" si="26"/>
        <v>0</v>
      </c>
    </row>
    <row r="243" spans="2:8" x14ac:dyDescent="0.25">
      <c r="B243" s="27" t="s">
        <v>305</v>
      </c>
      <c r="C243" s="27" t="s">
        <v>306</v>
      </c>
      <c r="D243" s="77">
        <f>'MOQ Q1'!D243+'MOQ Q2'!D243+'MOQ Q3'!D243+'MOQ Q4'!D243</f>
        <v>0</v>
      </c>
      <c r="E243" s="29">
        <v>7444.66</v>
      </c>
      <c r="F243" s="29">
        <f t="shared" si="25"/>
        <v>0</v>
      </c>
      <c r="G243" s="30">
        <f t="shared" si="28"/>
        <v>5211.26</v>
      </c>
      <c r="H243" s="31">
        <f t="shared" si="26"/>
        <v>0</v>
      </c>
    </row>
    <row r="244" spans="2:8" x14ac:dyDescent="0.25">
      <c r="B244" s="27" t="s">
        <v>307</v>
      </c>
      <c r="C244" s="27" t="s">
        <v>306</v>
      </c>
      <c r="D244" s="77">
        <f>'MOQ Q1'!D244+'MOQ Q2'!D244+'MOQ Q3'!D244+'MOQ Q4'!D244</f>
        <v>0</v>
      </c>
      <c r="E244" s="29">
        <v>7796.38</v>
      </c>
      <c r="F244" s="29">
        <f t="shared" si="25"/>
        <v>0</v>
      </c>
      <c r="G244" s="30">
        <f t="shared" si="28"/>
        <v>5457.47</v>
      </c>
      <c r="H244" s="31">
        <f t="shared" si="26"/>
        <v>0</v>
      </c>
    </row>
    <row r="245" spans="2:8" x14ac:dyDescent="0.25">
      <c r="B245" s="27" t="s">
        <v>308</v>
      </c>
      <c r="C245" s="27" t="s">
        <v>306</v>
      </c>
      <c r="D245" s="77">
        <f>'MOQ Q1'!D245+'MOQ Q2'!D245+'MOQ Q3'!D245+'MOQ Q4'!D245</f>
        <v>0</v>
      </c>
      <c r="E245" s="29">
        <v>2136.15</v>
      </c>
      <c r="F245" s="29">
        <f t="shared" si="25"/>
        <v>0</v>
      </c>
      <c r="G245" s="30">
        <f t="shared" si="28"/>
        <v>1495.31</v>
      </c>
      <c r="H245" s="31">
        <f t="shared" si="26"/>
        <v>0</v>
      </c>
    </row>
    <row r="246" spans="2:8" x14ac:dyDescent="0.25">
      <c r="B246" s="27" t="s">
        <v>309</v>
      </c>
      <c r="C246" s="27" t="s">
        <v>306</v>
      </c>
      <c r="D246" s="77">
        <f>'MOQ Q1'!D246+'MOQ Q2'!D246+'MOQ Q3'!D246+'MOQ Q4'!D246</f>
        <v>0</v>
      </c>
      <c r="E246" s="29">
        <v>3391.95</v>
      </c>
      <c r="F246" s="29">
        <f t="shared" si="25"/>
        <v>0</v>
      </c>
      <c r="G246" s="30">
        <f t="shared" si="28"/>
        <v>2374.37</v>
      </c>
      <c r="H246" s="31">
        <f t="shared" si="26"/>
        <v>0</v>
      </c>
    </row>
    <row r="247" spans="2:8" x14ac:dyDescent="0.25">
      <c r="B247" s="27" t="s">
        <v>310</v>
      </c>
      <c r="C247" s="27" t="s">
        <v>306</v>
      </c>
      <c r="D247" s="77">
        <f>'MOQ Q1'!D247+'MOQ Q2'!D247+'MOQ Q3'!D247+'MOQ Q4'!D247</f>
        <v>0</v>
      </c>
      <c r="E247" s="29">
        <v>12316.23</v>
      </c>
      <c r="F247" s="29">
        <f t="shared" si="25"/>
        <v>0</v>
      </c>
      <c r="G247" s="30">
        <f t="shared" si="28"/>
        <v>8621.36</v>
      </c>
      <c r="H247" s="31">
        <f t="shared" si="26"/>
        <v>0</v>
      </c>
    </row>
    <row r="248" spans="2:8" x14ac:dyDescent="0.25">
      <c r="B248" s="27" t="s">
        <v>311</v>
      </c>
      <c r="C248" s="27" t="s">
        <v>306</v>
      </c>
      <c r="D248" s="77">
        <f>'MOQ Q1'!D248+'MOQ Q2'!D248+'MOQ Q3'!D248+'MOQ Q4'!D248</f>
        <v>0</v>
      </c>
      <c r="E248" s="29">
        <v>2031.78</v>
      </c>
      <c r="F248" s="29">
        <f t="shared" si="25"/>
        <v>0</v>
      </c>
      <c r="G248" s="30">
        <f t="shared" si="28"/>
        <v>1422.25</v>
      </c>
      <c r="H248" s="31">
        <f t="shared" si="26"/>
        <v>0</v>
      </c>
    </row>
    <row r="249" spans="2:8" x14ac:dyDescent="0.25">
      <c r="B249" s="27" t="s">
        <v>312</v>
      </c>
      <c r="C249" s="27" t="s">
        <v>306</v>
      </c>
      <c r="D249" s="77">
        <f>'MOQ Q1'!D249+'MOQ Q2'!D249+'MOQ Q3'!D249+'MOQ Q4'!D249</f>
        <v>0</v>
      </c>
      <c r="E249" s="29">
        <v>2083.86</v>
      </c>
      <c r="F249" s="29">
        <f t="shared" si="25"/>
        <v>0</v>
      </c>
      <c r="G249" s="30">
        <f t="shared" si="28"/>
        <v>1458.7</v>
      </c>
      <c r="H249" s="31">
        <f t="shared" si="26"/>
        <v>0</v>
      </c>
    </row>
    <row r="250" spans="2:8" x14ac:dyDescent="0.25">
      <c r="B250" s="27" t="s">
        <v>322</v>
      </c>
      <c r="C250" s="27" t="s">
        <v>306</v>
      </c>
      <c r="D250" s="77">
        <f>'MOQ Q1'!D250+'MOQ Q2'!D250+'MOQ Q3'!D250+'MOQ Q4'!D250</f>
        <v>0</v>
      </c>
      <c r="E250" s="29">
        <v>800.18</v>
      </c>
      <c r="F250" s="29">
        <f t="shared" si="25"/>
        <v>0</v>
      </c>
      <c r="G250" s="30">
        <f t="shared" si="28"/>
        <v>560.13</v>
      </c>
      <c r="H250" s="31">
        <f t="shared" si="26"/>
        <v>0</v>
      </c>
    </row>
    <row r="251" spans="2:8" x14ac:dyDescent="0.25">
      <c r="B251" s="27" t="s">
        <v>323</v>
      </c>
      <c r="C251" s="27" t="s">
        <v>306</v>
      </c>
      <c r="D251" s="77">
        <f>'MOQ Q1'!D251+'MOQ Q2'!D251+'MOQ Q3'!D251+'MOQ Q4'!D251</f>
        <v>0</v>
      </c>
      <c r="E251" s="29">
        <v>1105.56</v>
      </c>
      <c r="F251" s="29">
        <f t="shared" si="25"/>
        <v>0</v>
      </c>
      <c r="G251" s="30">
        <f t="shared" si="28"/>
        <v>773.89</v>
      </c>
      <c r="H251" s="31">
        <f t="shared" si="26"/>
        <v>0</v>
      </c>
    </row>
    <row r="252" spans="2:8" x14ac:dyDescent="0.25">
      <c r="B252" s="27" t="s">
        <v>313</v>
      </c>
      <c r="C252" s="27" t="s">
        <v>306</v>
      </c>
      <c r="D252" s="77">
        <f>'MOQ Q1'!D252+'MOQ Q2'!D252+'MOQ Q3'!D252+'MOQ Q4'!D252</f>
        <v>0</v>
      </c>
      <c r="E252" s="29">
        <v>1663.08</v>
      </c>
      <c r="F252" s="29">
        <f t="shared" si="25"/>
        <v>0</v>
      </c>
      <c r="G252" s="30">
        <f t="shared" si="28"/>
        <v>1164.1600000000001</v>
      </c>
      <c r="H252" s="31">
        <f t="shared" si="26"/>
        <v>0</v>
      </c>
    </row>
    <row r="253" spans="2:8" x14ac:dyDescent="0.25">
      <c r="B253" s="27" t="s">
        <v>314</v>
      </c>
      <c r="C253" s="27" t="s">
        <v>306</v>
      </c>
      <c r="D253" s="77">
        <f>'MOQ Q1'!D253+'MOQ Q2'!D253+'MOQ Q3'!D253+'MOQ Q4'!D253</f>
        <v>0</v>
      </c>
      <c r="E253" s="29">
        <v>1387.86</v>
      </c>
      <c r="F253" s="29">
        <f t="shared" si="25"/>
        <v>0</v>
      </c>
      <c r="G253" s="30">
        <f t="shared" si="28"/>
        <v>971.5</v>
      </c>
      <c r="H253" s="31">
        <f t="shared" si="26"/>
        <v>0</v>
      </c>
    </row>
    <row r="254" spans="2:8" x14ac:dyDescent="0.25">
      <c r="B254" s="27" t="s">
        <v>324</v>
      </c>
      <c r="C254" s="27" t="s">
        <v>306</v>
      </c>
      <c r="D254" s="77">
        <f>'MOQ Q1'!D254+'MOQ Q2'!D254+'MOQ Q3'!D254+'MOQ Q4'!D254</f>
        <v>0</v>
      </c>
      <c r="E254" s="29">
        <v>771.42</v>
      </c>
      <c r="F254" s="29">
        <f t="shared" si="25"/>
        <v>0</v>
      </c>
      <c r="G254" s="30">
        <f t="shared" si="28"/>
        <v>539.99</v>
      </c>
      <c r="H254" s="31">
        <f t="shared" si="26"/>
        <v>0</v>
      </c>
    </row>
    <row r="255" spans="2:8" x14ac:dyDescent="0.25">
      <c r="B255" s="27" t="s">
        <v>373</v>
      </c>
      <c r="C255" s="27" t="s">
        <v>374</v>
      </c>
      <c r="D255" s="77">
        <v>0</v>
      </c>
      <c r="E255" s="29">
        <v>14.83</v>
      </c>
      <c r="F255" s="29">
        <f t="shared" si="25"/>
        <v>0</v>
      </c>
      <c r="G255" s="30">
        <f t="shared" si="28"/>
        <v>10.38</v>
      </c>
      <c r="H255" s="31">
        <f t="shared" si="26"/>
        <v>0</v>
      </c>
    </row>
    <row r="256" spans="2:8" x14ac:dyDescent="0.25">
      <c r="B256" s="27" t="s">
        <v>355</v>
      </c>
      <c r="C256" s="27" t="s">
        <v>356</v>
      </c>
      <c r="D256" s="77">
        <f>'MOQ Q1'!D256+'MOQ Q2'!D256+'MOQ Q3'!D256+'MOQ Q4'!D256</f>
        <v>10</v>
      </c>
      <c r="E256" s="29">
        <v>685.27</v>
      </c>
      <c r="F256" s="29">
        <f t="shared" si="25"/>
        <v>6852.7</v>
      </c>
      <c r="G256" s="30">
        <v>342.64</v>
      </c>
      <c r="H256" s="31">
        <f t="shared" si="26"/>
        <v>3426.4</v>
      </c>
    </row>
    <row r="257" spans="2:8" x14ac:dyDescent="0.25">
      <c r="B257" s="27" t="s">
        <v>283</v>
      </c>
      <c r="C257" s="27" t="s">
        <v>284</v>
      </c>
      <c r="D257" s="77">
        <f>'MOQ Q1'!D257+'MOQ Q2'!D257+'MOQ Q3'!D257+'MOQ Q4'!D257</f>
        <v>2</v>
      </c>
      <c r="E257" s="29">
        <v>175.26</v>
      </c>
      <c r="F257" s="29">
        <f t="shared" si="25"/>
        <v>350.52</v>
      </c>
      <c r="G257" s="30">
        <v>87.63</v>
      </c>
      <c r="H257" s="31">
        <f t="shared" si="26"/>
        <v>175.26</v>
      </c>
    </row>
    <row r="258" spans="2:8" x14ac:dyDescent="0.25">
      <c r="B258" s="27" t="s">
        <v>103</v>
      </c>
      <c r="C258" s="27" t="s">
        <v>453</v>
      </c>
      <c r="D258" s="77">
        <f>'MOQ Q1'!D258+'MOQ Q2'!D258+'MOQ Q3'!D258+'MOQ Q4'!D258</f>
        <v>2</v>
      </c>
      <c r="E258" s="29">
        <v>2835.32</v>
      </c>
      <c r="F258" s="29">
        <f t="shared" ref="F258" si="29">D258*E258</f>
        <v>5670.64</v>
      </c>
      <c r="G258" s="30">
        <v>1701.19</v>
      </c>
      <c r="H258" s="31">
        <f t="shared" ref="H258" si="30">ROUND(D258*G258,2)</f>
        <v>3402.38</v>
      </c>
    </row>
    <row r="259" spans="2:8" x14ac:dyDescent="0.25">
      <c r="B259" s="27" t="s">
        <v>187</v>
      </c>
      <c r="C259" s="27" t="s">
        <v>188</v>
      </c>
      <c r="D259" s="77">
        <f>'MOQ Q1'!D259+'MOQ Q2'!D259+'MOQ Q3'!D259+'MOQ Q4'!D259</f>
        <v>2</v>
      </c>
      <c r="E259" s="29">
        <v>2575</v>
      </c>
      <c r="F259" s="29">
        <f t="shared" si="25"/>
        <v>5150</v>
      </c>
      <c r="G259" s="30">
        <v>1545</v>
      </c>
      <c r="H259" s="31">
        <f t="shared" si="26"/>
        <v>3090</v>
      </c>
    </row>
    <row r="260" spans="2:8" x14ac:dyDescent="0.25">
      <c r="B260" s="27" t="s">
        <v>194</v>
      </c>
      <c r="C260" s="27" t="s">
        <v>188</v>
      </c>
      <c r="D260" s="77">
        <f>'MOQ Q1'!D260+'MOQ Q2'!D260+'MOQ Q3'!D260+'MOQ Q4'!D260</f>
        <v>2</v>
      </c>
      <c r="E260" s="29">
        <v>2575</v>
      </c>
      <c r="F260" s="29">
        <f t="shared" si="25"/>
        <v>5150</v>
      </c>
      <c r="G260" s="30">
        <v>1545</v>
      </c>
      <c r="H260" s="31">
        <f t="shared" si="26"/>
        <v>3090</v>
      </c>
    </row>
    <row r="261" spans="2:8" x14ac:dyDescent="0.25">
      <c r="B261" s="27" t="s">
        <v>8</v>
      </c>
      <c r="C261" s="27" t="s">
        <v>9</v>
      </c>
      <c r="D261" s="77">
        <f>'MOQ Q1'!D261+'MOQ Q2'!D261+'MOQ Q3'!D261+'MOQ Q4'!D261</f>
        <v>16</v>
      </c>
      <c r="E261" s="29">
        <v>155.76</v>
      </c>
      <c r="F261" s="29">
        <f t="shared" si="25"/>
        <v>2492.16</v>
      </c>
      <c r="G261" s="30">
        <v>77.88</v>
      </c>
      <c r="H261" s="31">
        <f t="shared" si="26"/>
        <v>1246.08</v>
      </c>
    </row>
    <row r="262" spans="2:8" x14ac:dyDescent="0.25">
      <c r="B262" s="27" t="s">
        <v>79</v>
      </c>
      <c r="C262" s="27" t="s">
        <v>9</v>
      </c>
      <c r="D262" s="77">
        <f>'MOQ Q1'!D262+'MOQ Q2'!D262+'MOQ Q3'!D262+'MOQ Q4'!D262</f>
        <v>10</v>
      </c>
      <c r="E262" s="29">
        <v>31.88</v>
      </c>
      <c r="F262" s="29">
        <f t="shared" si="25"/>
        <v>318.8</v>
      </c>
      <c r="G262" s="30">
        <v>15.94</v>
      </c>
      <c r="H262" s="31">
        <f t="shared" si="26"/>
        <v>159.4</v>
      </c>
    </row>
    <row r="263" spans="2:8" x14ac:dyDescent="0.25">
      <c r="B263" s="27" t="s">
        <v>364</v>
      </c>
      <c r="C263" s="27" t="s">
        <v>342</v>
      </c>
      <c r="D263" s="77">
        <f>'MOQ Q1'!D263+'MOQ Q2'!D263+'MOQ Q3'!D263+'MOQ Q4'!D263</f>
        <v>2</v>
      </c>
      <c r="E263" s="29">
        <v>468.5</v>
      </c>
      <c r="F263" s="29">
        <f t="shared" si="25"/>
        <v>937</v>
      </c>
      <c r="G263" s="30">
        <v>234.25</v>
      </c>
      <c r="H263" s="31">
        <f t="shared" si="26"/>
        <v>468.5</v>
      </c>
    </row>
    <row r="264" spans="2:8" x14ac:dyDescent="0.25">
      <c r="B264" s="27" t="s">
        <v>341</v>
      </c>
      <c r="C264" s="27" t="s">
        <v>342</v>
      </c>
      <c r="D264" s="77">
        <f>'MOQ Q1'!D264+'MOQ Q2'!D264+'MOQ Q3'!D264+'MOQ Q4'!D264</f>
        <v>2</v>
      </c>
      <c r="E264" s="29">
        <v>621.07000000000005</v>
      </c>
      <c r="F264" s="29">
        <f t="shared" si="25"/>
        <v>1242.1400000000001</v>
      </c>
      <c r="G264" s="30">
        <v>310.54000000000002</v>
      </c>
      <c r="H264" s="31">
        <f t="shared" si="26"/>
        <v>621.08000000000004</v>
      </c>
    </row>
    <row r="265" spans="2:8" x14ac:dyDescent="0.25">
      <c r="B265" s="27" t="s">
        <v>348</v>
      </c>
      <c r="C265" s="27" t="s">
        <v>342</v>
      </c>
      <c r="D265" s="77">
        <f>'MOQ Q1'!D265+'MOQ Q2'!D265+'MOQ Q3'!D265+'MOQ Q4'!D265</f>
        <v>2</v>
      </c>
      <c r="E265" s="29">
        <v>549.87</v>
      </c>
      <c r="F265" s="29">
        <f t="shared" si="25"/>
        <v>1099.74</v>
      </c>
      <c r="G265" s="30">
        <v>274.94</v>
      </c>
      <c r="H265" s="31">
        <f t="shared" si="26"/>
        <v>549.88</v>
      </c>
    </row>
    <row r="266" spans="2:8" x14ac:dyDescent="0.25">
      <c r="B266" s="27" t="s">
        <v>415</v>
      </c>
      <c r="C266" s="27" t="s">
        <v>343</v>
      </c>
      <c r="D266" s="77">
        <f>'MOQ Q1'!D266+'MOQ Q2'!D266+'MOQ Q3'!D266+'MOQ Q4'!D266</f>
        <v>16</v>
      </c>
      <c r="E266" s="29">
        <v>0.51</v>
      </c>
      <c r="F266" s="29">
        <f t="shared" si="25"/>
        <v>8.16</v>
      </c>
      <c r="G266" s="30">
        <v>0.26</v>
      </c>
      <c r="H266" s="31">
        <f t="shared" si="26"/>
        <v>4.16</v>
      </c>
    </row>
    <row r="267" spans="2:8" x14ac:dyDescent="0.25">
      <c r="B267" s="27" t="s">
        <v>349</v>
      </c>
      <c r="C267" s="27" t="s">
        <v>350</v>
      </c>
      <c r="D267" s="77">
        <f>'MOQ Q1'!D267+'MOQ Q2'!D267+'MOQ Q3'!D267+'MOQ Q4'!D267</f>
        <v>20</v>
      </c>
      <c r="E267" s="29">
        <v>6.5</v>
      </c>
      <c r="F267" s="29">
        <f t="shared" si="25"/>
        <v>130</v>
      </c>
      <c r="G267" s="30">
        <v>3.25</v>
      </c>
      <c r="H267" s="31">
        <f t="shared" si="26"/>
        <v>65</v>
      </c>
    </row>
    <row r="268" spans="2:8" x14ac:dyDescent="0.25">
      <c r="B268" s="27" t="s">
        <v>351</v>
      </c>
      <c r="C268" s="27" t="s">
        <v>352</v>
      </c>
      <c r="D268" s="77">
        <f>'MOQ Q1'!D268+'MOQ Q2'!D268+'MOQ Q3'!D268+'MOQ Q4'!D268</f>
        <v>4</v>
      </c>
      <c r="E268" s="29">
        <v>5.8</v>
      </c>
      <c r="F268" s="29">
        <f t="shared" si="25"/>
        <v>23.2</v>
      </c>
      <c r="G268" s="30">
        <v>2.9</v>
      </c>
      <c r="H268" s="31">
        <f t="shared" si="26"/>
        <v>11.6</v>
      </c>
    </row>
    <row r="269" spans="2:8" x14ac:dyDescent="0.25">
      <c r="B269" s="27" t="s">
        <v>281</v>
      </c>
      <c r="C269" s="27" t="s">
        <v>282</v>
      </c>
      <c r="D269" s="77">
        <v>0</v>
      </c>
      <c r="E269" s="29">
        <v>212.38</v>
      </c>
      <c r="F269" s="29">
        <f t="shared" si="25"/>
        <v>0</v>
      </c>
      <c r="G269" s="30">
        <f t="shared" ref="G269:G271" si="31">ROUND(E269*70%,2)</f>
        <v>148.66999999999999</v>
      </c>
      <c r="H269" s="31">
        <f t="shared" si="26"/>
        <v>0</v>
      </c>
    </row>
    <row r="270" spans="2:8" x14ac:dyDescent="0.25">
      <c r="B270" s="27" t="s">
        <v>87</v>
      </c>
      <c r="C270" s="27" t="s">
        <v>88</v>
      </c>
      <c r="D270" s="77">
        <f>'MOQ Q1'!D270+'MOQ Q2'!D270+'MOQ Q3'!D270+'MOQ Q4'!D270</f>
        <v>6</v>
      </c>
      <c r="E270" s="29">
        <v>298.99</v>
      </c>
      <c r="F270" s="29">
        <f t="shared" si="25"/>
        <v>1793.94</v>
      </c>
      <c r="G270" s="30">
        <v>149.5</v>
      </c>
      <c r="H270" s="31">
        <f t="shared" si="26"/>
        <v>897</v>
      </c>
    </row>
    <row r="271" spans="2:8" x14ac:dyDescent="0.25">
      <c r="B271" s="27" t="s">
        <v>301</v>
      </c>
      <c r="C271" s="27" t="s">
        <v>302</v>
      </c>
      <c r="D271" s="77">
        <f>'MOQ Q1'!D271+'MOQ Q2'!D271+'MOQ Q3'!D271+'MOQ Q4'!D271</f>
        <v>0</v>
      </c>
      <c r="E271" s="29">
        <v>826.08</v>
      </c>
      <c r="F271" s="29">
        <f t="shared" si="25"/>
        <v>0</v>
      </c>
      <c r="G271" s="30">
        <f t="shared" si="31"/>
        <v>578.26</v>
      </c>
      <c r="H271" s="31">
        <f t="shared" si="26"/>
        <v>0</v>
      </c>
    </row>
    <row r="272" spans="2:8" x14ac:dyDescent="0.25">
      <c r="B272" s="27" t="s">
        <v>153</v>
      </c>
      <c r="C272" s="27" t="s">
        <v>158</v>
      </c>
      <c r="D272" s="77">
        <f>'MOQ Tires'!E15</f>
        <v>4</v>
      </c>
      <c r="E272" s="29">
        <v>5798</v>
      </c>
      <c r="F272" s="29">
        <f t="shared" si="25"/>
        <v>23192</v>
      </c>
      <c r="G272" s="30">
        <v>2609.1</v>
      </c>
      <c r="H272" s="31">
        <f t="shared" si="26"/>
        <v>10436.4</v>
      </c>
    </row>
    <row r="273" spans="2:8" x14ac:dyDescent="0.25">
      <c r="B273" s="27" t="s">
        <v>136</v>
      </c>
      <c r="C273" s="27" t="s">
        <v>137</v>
      </c>
      <c r="D273" s="77">
        <f>'MOQ Tires'!E16</f>
        <v>0</v>
      </c>
      <c r="E273" s="29">
        <v>8390</v>
      </c>
      <c r="F273" s="29">
        <f t="shared" ref="F273:F274" si="32">D273*E273</f>
        <v>0</v>
      </c>
      <c r="G273" s="30">
        <v>3775.5</v>
      </c>
      <c r="H273" s="31">
        <f t="shared" ref="H273:H274" si="33">ROUND(D273*G273,2)</f>
        <v>0</v>
      </c>
    </row>
    <row r="274" spans="2:8" x14ac:dyDescent="0.25">
      <c r="B274" s="27" t="s">
        <v>41</v>
      </c>
      <c r="C274" s="27" t="s">
        <v>52</v>
      </c>
      <c r="D274" s="77">
        <f>'MOQ Tires'!E17</f>
        <v>0</v>
      </c>
      <c r="E274" s="29">
        <v>6995</v>
      </c>
      <c r="F274" s="29">
        <f t="shared" si="32"/>
        <v>0</v>
      </c>
      <c r="G274" s="30">
        <v>3147.75</v>
      </c>
      <c r="H274" s="31">
        <f t="shared" si="33"/>
        <v>0</v>
      </c>
    </row>
    <row r="275" spans="2:8" x14ac:dyDescent="0.25">
      <c r="B275" s="27" t="s">
        <v>48</v>
      </c>
      <c r="C275" s="27" t="s">
        <v>42</v>
      </c>
      <c r="D275" s="77">
        <f>'MOQ Q1'!D275+'MOQ Q2'!D275+'MOQ Q3'!D275+'MOQ Q4'!D275</f>
        <v>3</v>
      </c>
      <c r="E275" s="29">
        <v>108.25</v>
      </c>
      <c r="F275" s="29">
        <f t="shared" si="25"/>
        <v>324.75</v>
      </c>
      <c r="G275" s="30">
        <v>54.13</v>
      </c>
      <c r="H275" s="31">
        <f t="shared" si="26"/>
        <v>162.38999999999999</v>
      </c>
    </row>
    <row r="276" spans="2:8" x14ac:dyDescent="0.25">
      <c r="B276" s="27" t="s">
        <v>86</v>
      </c>
      <c r="C276" s="27" t="s">
        <v>42</v>
      </c>
      <c r="D276" s="77">
        <f>'MOQ Q1'!D276+'MOQ Q2'!D276+'MOQ Q3'!D276+'MOQ Q4'!D276</f>
        <v>50</v>
      </c>
      <c r="E276" s="29">
        <v>25.04</v>
      </c>
      <c r="F276" s="29">
        <f t="shared" si="25"/>
        <v>1252</v>
      </c>
      <c r="G276" s="30">
        <v>12.52</v>
      </c>
      <c r="H276" s="31">
        <f t="shared" si="26"/>
        <v>626</v>
      </c>
    </row>
    <row r="277" spans="2:8" x14ac:dyDescent="0.25">
      <c r="B277" s="27" t="s">
        <v>28</v>
      </c>
      <c r="C277" s="27" t="s">
        <v>42</v>
      </c>
      <c r="D277" s="77">
        <f>'MOQ Q1'!D277+'MOQ Q2'!D277+'MOQ Q3'!D277+'MOQ Q4'!D277</f>
        <v>3</v>
      </c>
      <c r="E277" s="29">
        <v>108.25</v>
      </c>
      <c r="F277" s="29">
        <f t="shared" si="25"/>
        <v>324.75</v>
      </c>
      <c r="G277" s="30">
        <v>54.13</v>
      </c>
      <c r="H277" s="31">
        <f t="shared" si="26"/>
        <v>162.38999999999999</v>
      </c>
    </row>
    <row r="278" spans="2:8" x14ac:dyDescent="0.25">
      <c r="B278" s="27" t="s">
        <v>89</v>
      </c>
      <c r="C278" s="27" t="s">
        <v>42</v>
      </c>
      <c r="D278" s="77">
        <f>'MOQ Q1'!D278+'MOQ Q2'!D278+'MOQ Q3'!D278+'MOQ Q4'!D278</f>
        <v>36</v>
      </c>
      <c r="E278" s="29">
        <v>25.04</v>
      </c>
      <c r="F278" s="29">
        <f t="shared" si="25"/>
        <v>901.43999999999994</v>
      </c>
      <c r="G278" s="30">
        <v>12.52</v>
      </c>
      <c r="H278" s="31">
        <f t="shared" si="26"/>
        <v>450.72</v>
      </c>
    </row>
    <row r="279" spans="2:8" x14ac:dyDescent="0.25">
      <c r="B279" s="27" t="s">
        <v>59</v>
      </c>
      <c r="C279" s="27" t="s">
        <v>42</v>
      </c>
      <c r="D279" s="77">
        <f>'MOQ Q1'!D279+'MOQ Q2'!D279+'MOQ Q3'!D279+'MOQ Q4'!D279</f>
        <v>1</v>
      </c>
      <c r="E279" s="29">
        <v>108.25</v>
      </c>
      <c r="F279" s="29">
        <f t="shared" si="25"/>
        <v>108.25</v>
      </c>
      <c r="G279" s="30">
        <v>54.13</v>
      </c>
      <c r="H279" s="31">
        <f t="shared" si="26"/>
        <v>54.13</v>
      </c>
    </row>
    <row r="280" spans="2:8" x14ac:dyDescent="0.25">
      <c r="B280" s="27" t="s">
        <v>144</v>
      </c>
      <c r="C280" s="27" t="s">
        <v>42</v>
      </c>
      <c r="D280" s="77">
        <f>'MOQ Q1'!D280+'MOQ Q2'!D280+'MOQ Q3'!D280+'MOQ Q4'!D280</f>
        <v>5</v>
      </c>
      <c r="E280" s="29">
        <v>79.739999999999995</v>
      </c>
      <c r="F280" s="29">
        <f t="shared" ref="F280:F300" si="34">D280*E280</f>
        <v>398.7</v>
      </c>
      <c r="G280" s="30">
        <v>39.869999999999997</v>
      </c>
      <c r="H280" s="31">
        <f t="shared" ref="H280:H300" si="35">ROUND(D280*G280,2)</f>
        <v>199.35</v>
      </c>
    </row>
    <row r="281" spans="2:8" x14ac:dyDescent="0.25">
      <c r="B281" s="27" t="s">
        <v>124</v>
      </c>
      <c r="C281" s="27" t="s">
        <v>42</v>
      </c>
      <c r="D281" s="77">
        <f>'MOQ Q1'!D281+'MOQ Q2'!D281+'MOQ Q3'!D281+'MOQ Q4'!D281</f>
        <v>1</v>
      </c>
      <c r="E281" s="29">
        <v>79.739999999999995</v>
      </c>
      <c r="F281" s="29">
        <f t="shared" si="34"/>
        <v>79.739999999999995</v>
      </c>
      <c r="G281" s="30">
        <v>39.869999999999997</v>
      </c>
      <c r="H281" s="31">
        <f t="shared" si="35"/>
        <v>39.869999999999997</v>
      </c>
    </row>
    <row r="282" spans="2:8" x14ac:dyDescent="0.25">
      <c r="B282" s="27" t="s">
        <v>402</v>
      </c>
      <c r="C282" s="27" t="s">
        <v>384</v>
      </c>
      <c r="D282" s="77">
        <v>0</v>
      </c>
      <c r="E282" s="29">
        <v>4158.34</v>
      </c>
      <c r="F282" s="29">
        <f t="shared" si="34"/>
        <v>0</v>
      </c>
      <c r="G282" s="30">
        <v>2079.17</v>
      </c>
      <c r="H282" s="31">
        <f t="shared" si="35"/>
        <v>0</v>
      </c>
    </row>
    <row r="283" spans="2:8" x14ac:dyDescent="0.25">
      <c r="B283" s="27" t="s">
        <v>409</v>
      </c>
      <c r="C283" s="27" t="s">
        <v>384</v>
      </c>
      <c r="D283" s="77">
        <v>0</v>
      </c>
      <c r="E283" s="29">
        <v>12528.45</v>
      </c>
      <c r="F283" s="29">
        <f t="shared" si="34"/>
        <v>0</v>
      </c>
      <c r="G283" s="30">
        <v>6264.23</v>
      </c>
      <c r="H283" s="31">
        <f t="shared" si="35"/>
        <v>0</v>
      </c>
    </row>
    <row r="284" spans="2:8" x14ac:dyDescent="0.25">
      <c r="B284" s="27" t="s">
        <v>410</v>
      </c>
      <c r="C284" s="27" t="s">
        <v>384</v>
      </c>
      <c r="D284" s="77">
        <v>0</v>
      </c>
      <c r="E284" s="29">
        <v>7182.29</v>
      </c>
      <c r="F284" s="29">
        <f t="shared" si="34"/>
        <v>0</v>
      </c>
      <c r="G284" s="30">
        <v>3591.15</v>
      </c>
      <c r="H284" s="31">
        <f t="shared" si="35"/>
        <v>0</v>
      </c>
    </row>
    <row r="285" spans="2:8" x14ac:dyDescent="0.25">
      <c r="B285" s="27" t="s">
        <v>406</v>
      </c>
      <c r="C285" s="27" t="s">
        <v>384</v>
      </c>
      <c r="D285" s="77">
        <v>0</v>
      </c>
      <c r="E285" s="29">
        <v>4770.49</v>
      </c>
      <c r="F285" s="29">
        <f t="shared" si="34"/>
        <v>0</v>
      </c>
      <c r="G285" s="30">
        <v>2385.25</v>
      </c>
      <c r="H285" s="31">
        <f t="shared" si="35"/>
        <v>0</v>
      </c>
    </row>
    <row r="286" spans="2:8" x14ac:dyDescent="0.25">
      <c r="B286" s="27" t="s">
        <v>412</v>
      </c>
      <c r="C286" s="27" t="s">
        <v>384</v>
      </c>
      <c r="D286" s="77">
        <v>0</v>
      </c>
      <c r="E286" s="29">
        <v>10021</v>
      </c>
      <c r="F286" s="29">
        <f t="shared" si="34"/>
        <v>0</v>
      </c>
      <c r="G286" s="30">
        <v>5010.5</v>
      </c>
      <c r="H286" s="31">
        <f t="shared" si="35"/>
        <v>0</v>
      </c>
    </row>
    <row r="287" spans="2:8" x14ac:dyDescent="0.25">
      <c r="B287" s="27" t="s">
        <v>403</v>
      </c>
      <c r="C287" s="27" t="s">
        <v>384</v>
      </c>
      <c r="D287" s="77">
        <v>0</v>
      </c>
      <c r="E287" s="29">
        <v>9607.81</v>
      </c>
      <c r="F287" s="29">
        <f t="shared" si="34"/>
        <v>0</v>
      </c>
      <c r="G287" s="30">
        <v>4803.91</v>
      </c>
      <c r="H287" s="31">
        <f t="shared" si="35"/>
        <v>0</v>
      </c>
    </row>
    <row r="288" spans="2:8" x14ac:dyDescent="0.25">
      <c r="B288" s="27" t="s">
        <v>404</v>
      </c>
      <c r="C288" s="27" t="s">
        <v>384</v>
      </c>
      <c r="D288" s="77">
        <v>0</v>
      </c>
      <c r="E288" s="29">
        <v>14591.93</v>
      </c>
      <c r="F288" s="29">
        <f t="shared" si="34"/>
        <v>0</v>
      </c>
      <c r="G288" s="30">
        <v>7295.97</v>
      </c>
      <c r="H288" s="31">
        <f t="shared" si="35"/>
        <v>0</v>
      </c>
    </row>
    <row r="289" spans="2:8" x14ac:dyDescent="0.25">
      <c r="B289" s="27" t="s">
        <v>393</v>
      </c>
      <c r="C289" s="27" t="s">
        <v>384</v>
      </c>
      <c r="D289" s="77">
        <v>0</v>
      </c>
      <c r="E289" s="29">
        <v>5391.58</v>
      </c>
      <c r="F289" s="29">
        <f t="shared" si="34"/>
        <v>0</v>
      </c>
      <c r="G289" s="30">
        <v>2695.79</v>
      </c>
      <c r="H289" s="31">
        <f t="shared" si="35"/>
        <v>0</v>
      </c>
    </row>
    <row r="290" spans="2:8" x14ac:dyDescent="0.25">
      <c r="B290" s="27" t="s">
        <v>392</v>
      </c>
      <c r="C290" s="27" t="s">
        <v>384</v>
      </c>
      <c r="D290" s="77">
        <v>0</v>
      </c>
      <c r="E290" s="29">
        <v>5402.37</v>
      </c>
      <c r="F290" s="29">
        <f t="shared" si="34"/>
        <v>0</v>
      </c>
      <c r="G290" s="30">
        <v>2701.19</v>
      </c>
      <c r="H290" s="31">
        <f t="shared" si="35"/>
        <v>0</v>
      </c>
    </row>
    <row r="291" spans="2:8" x14ac:dyDescent="0.25">
      <c r="B291" s="27" t="s">
        <v>390</v>
      </c>
      <c r="C291" s="27" t="s">
        <v>384</v>
      </c>
      <c r="D291" s="77">
        <v>0</v>
      </c>
      <c r="E291" s="29">
        <v>2642.53</v>
      </c>
      <c r="F291" s="29">
        <f t="shared" si="34"/>
        <v>0</v>
      </c>
      <c r="G291" s="30">
        <v>1321.27</v>
      </c>
      <c r="H291" s="31">
        <f t="shared" si="35"/>
        <v>0</v>
      </c>
    </row>
    <row r="292" spans="2:8" x14ac:dyDescent="0.25">
      <c r="B292" s="27" t="s">
        <v>388</v>
      </c>
      <c r="C292" s="27" t="s">
        <v>384</v>
      </c>
      <c r="D292" s="77">
        <v>0</v>
      </c>
      <c r="E292" s="29">
        <v>2725.97</v>
      </c>
      <c r="F292" s="29">
        <f t="shared" si="34"/>
        <v>0</v>
      </c>
      <c r="G292" s="30">
        <v>1362.99</v>
      </c>
      <c r="H292" s="31">
        <f t="shared" si="35"/>
        <v>0</v>
      </c>
    </row>
    <row r="293" spans="2:8" x14ac:dyDescent="0.25">
      <c r="B293" s="27" t="s">
        <v>383</v>
      </c>
      <c r="C293" s="27" t="s">
        <v>384</v>
      </c>
      <c r="D293" s="77">
        <v>0</v>
      </c>
      <c r="E293" s="29">
        <v>4666.6000000000004</v>
      </c>
      <c r="F293" s="29">
        <f t="shared" si="34"/>
        <v>0</v>
      </c>
      <c r="G293" s="30">
        <v>2333.3000000000002</v>
      </c>
      <c r="H293" s="31">
        <f t="shared" si="35"/>
        <v>0</v>
      </c>
    </row>
    <row r="294" spans="2:8" x14ac:dyDescent="0.25">
      <c r="B294" s="27" t="s">
        <v>385</v>
      </c>
      <c r="C294" s="27" t="s">
        <v>384</v>
      </c>
      <c r="D294" s="77">
        <v>0</v>
      </c>
      <c r="E294" s="29">
        <v>1512.61</v>
      </c>
      <c r="F294" s="29">
        <f t="shared" si="34"/>
        <v>0</v>
      </c>
      <c r="G294" s="30">
        <v>756.31</v>
      </c>
      <c r="H294" s="31">
        <f t="shared" si="35"/>
        <v>0</v>
      </c>
    </row>
    <row r="295" spans="2:8" x14ac:dyDescent="0.25">
      <c r="B295" s="27" t="s">
        <v>398</v>
      </c>
      <c r="C295" s="27" t="s">
        <v>446</v>
      </c>
      <c r="D295" s="77">
        <v>0</v>
      </c>
      <c r="E295" s="29">
        <v>5801.77</v>
      </c>
      <c r="F295" s="29">
        <f>D295*E295</f>
        <v>0</v>
      </c>
      <c r="G295" s="30">
        <v>2900.89</v>
      </c>
      <c r="H295" s="31">
        <f>ROUND(D295*G295,2)</f>
        <v>0</v>
      </c>
    </row>
    <row r="296" spans="2:8" x14ac:dyDescent="0.25">
      <c r="B296" s="27" t="s">
        <v>396</v>
      </c>
      <c r="C296" s="27" t="s">
        <v>446</v>
      </c>
      <c r="D296" s="77">
        <v>0</v>
      </c>
      <c r="E296" s="29">
        <v>5355.65</v>
      </c>
      <c r="F296" s="29">
        <f t="shared" ref="F296" si="36">D296*E296</f>
        <v>0</v>
      </c>
      <c r="G296" s="30">
        <v>2677.83</v>
      </c>
      <c r="H296" s="31">
        <f t="shared" ref="H296" si="37">ROUND(D296*G296,2)</f>
        <v>0</v>
      </c>
    </row>
    <row r="297" spans="2:8" x14ac:dyDescent="0.25">
      <c r="B297" s="27" t="s">
        <v>395</v>
      </c>
      <c r="C297" s="27" t="s">
        <v>447</v>
      </c>
      <c r="D297" s="77">
        <v>0</v>
      </c>
      <c r="E297" s="29">
        <v>4299.66</v>
      </c>
      <c r="F297" s="29">
        <f>D297*E297</f>
        <v>0</v>
      </c>
      <c r="G297" s="30">
        <v>2149.83</v>
      </c>
      <c r="H297" s="31">
        <f>ROUND(D297*G297,2)</f>
        <v>0</v>
      </c>
    </row>
    <row r="298" spans="2:8" x14ac:dyDescent="0.25">
      <c r="B298" s="27" t="s">
        <v>399</v>
      </c>
      <c r="C298" s="27" t="s">
        <v>447</v>
      </c>
      <c r="D298" s="77">
        <v>0</v>
      </c>
      <c r="E298" s="29">
        <v>3917.86</v>
      </c>
      <c r="F298" s="29">
        <f t="shared" ref="F298" si="38">D298*E298</f>
        <v>0</v>
      </c>
      <c r="G298" s="30">
        <v>1958.93</v>
      </c>
      <c r="H298" s="31">
        <f t="shared" ref="H298" si="39">ROUND(D298*G298,2)</f>
        <v>0</v>
      </c>
    </row>
    <row r="299" spans="2:8" x14ac:dyDescent="0.25">
      <c r="B299" s="27" t="s">
        <v>375</v>
      </c>
      <c r="C299" s="27" t="s">
        <v>369</v>
      </c>
      <c r="D299" s="77">
        <v>0</v>
      </c>
      <c r="E299" s="29">
        <v>60.29</v>
      </c>
      <c r="F299" s="29">
        <f t="shared" si="34"/>
        <v>0</v>
      </c>
      <c r="G299" s="30">
        <f t="shared" ref="G299:G300" si="40">ROUND(E299*70%,2)</f>
        <v>42.2</v>
      </c>
      <c r="H299" s="31">
        <f t="shared" si="35"/>
        <v>0</v>
      </c>
    </row>
    <row r="300" spans="2:8" x14ac:dyDescent="0.25">
      <c r="B300" s="27" t="s">
        <v>358</v>
      </c>
      <c r="C300" s="27" t="s">
        <v>357</v>
      </c>
      <c r="D300" s="77">
        <v>0</v>
      </c>
      <c r="E300" s="29">
        <v>1986.82</v>
      </c>
      <c r="F300" s="29">
        <f t="shared" si="34"/>
        <v>0</v>
      </c>
      <c r="G300" s="30">
        <f t="shared" si="40"/>
        <v>1390.77</v>
      </c>
      <c r="H300" s="31">
        <f t="shared" si="35"/>
        <v>0</v>
      </c>
    </row>
    <row r="301" spans="2:8" x14ac:dyDescent="0.25">
      <c r="B301" s="27"/>
      <c r="C301" s="27"/>
      <c r="D301" s="28"/>
      <c r="E301" s="29"/>
      <c r="F301" s="29"/>
      <c r="G301" s="30"/>
      <c r="H301" s="31"/>
    </row>
    <row r="302" spans="2:8" x14ac:dyDescent="0.25">
      <c r="B302" s="89"/>
      <c r="C302" s="90"/>
      <c r="D302" s="90"/>
      <c r="E302" s="91"/>
      <c r="F302" s="32"/>
      <c r="G302" s="33" t="s">
        <v>222</v>
      </c>
      <c r="H302" s="34">
        <f>SUM(H15:H301)</f>
        <v>208485.56000000006</v>
      </c>
    </row>
    <row r="303" spans="2:8" x14ac:dyDescent="0.25">
      <c r="B303" s="35"/>
      <c r="C303" s="36" t="s">
        <v>223</v>
      </c>
      <c r="D303" s="78">
        <f>SUM(F15:F301)</f>
        <v>387148.34360000008</v>
      </c>
      <c r="E303" s="79"/>
      <c r="F303" s="37"/>
      <c r="G303" s="33" t="s">
        <v>224</v>
      </c>
      <c r="H303" s="38">
        <v>0</v>
      </c>
    </row>
    <row r="304" spans="2:8" x14ac:dyDescent="0.25">
      <c r="B304" s="35"/>
      <c r="C304" s="36" t="s">
        <v>225</v>
      </c>
      <c r="D304" s="78">
        <f>SUM(H15:H301)</f>
        <v>208485.56000000006</v>
      </c>
      <c r="E304" s="79"/>
      <c r="F304" s="37"/>
      <c r="G304" s="39" t="s">
        <v>226</v>
      </c>
      <c r="H304" s="38">
        <v>0</v>
      </c>
    </row>
    <row r="305" spans="2:8" x14ac:dyDescent="0.25">
      <c r="B305" s="35"/>
      <c r="C305" s="36" t="s">
        <v>227</v>
      </c>
      <c r="D305" s="80">
        <f>D303-D304</f>
        <v>178662.78360000002</v>
      </c>
      <c r="E305" s="81"/>
      <c r="F305" s="40"/>
      <c r="G305" s="33" t="s">
        <v>228</v>
      </c>
      <c r="H305" s="41">
        <f>SUM(H302:H304)</f>
        <v>208485.56000000006</v>
      </c>
    </row>
    <row r="306" spans="2:8" x14ac:dyDescent="0.25">
      <c r="B306" s="35"/>
      <c r="C306" s="36"/>
      <c r="D306" s="82"/>
      <c r="E306" s="83"/>
      <c r="F306" s="42"/>
      <c r="G306" s="33" t="s">
        <v>229</v>
      </c>
      <c r="H306" s="41">
        <f>H305*0.05</f>
        <v>10424.278000000004</v>
      </c>
    </row>
    <row r="307" spans="2:8" x14ac:dyDescent="0.25">
      <c r="B307" s="35"/>
      <c r="C307" s="43"/>
      <c r="D307" s="43"/>
      <c r="E307" s="44"/>
      <c r="F307" s="44"/>
      <c r="G307" s="33" t="s">
        <v>230</v>
      </c>
      <c r="H307" s="38"/>
    </row>
    <row r="308" spans="2:8" ht="15.75" x14ac:dyDescent="0.25">
      <c r="B308" s="84" t="s">
        <v>231</v>
      </c>
      <c r="C308" s="85"/>
      <c r="D308" s="85"/>
      <c r="E308" s="86"/>
      <c r="F308" s="45"/>
      <c r="G308" s="46" t="s">
        <v>232</v>
      </c>
      <c r="H308" s="47">
        <f>SUM(H305:H307)</f>
        <v>218909.83800000005</v>
      </c>
    </row>
    <row r="310" spans="2:8" x14ac:dyDescent="0.25">
      <c r="E310" s="67"/>
    </row>
    <row r="311" spans="2:8" x14ac:dyDescent="0.25">
      <c r="G311" s="49"/>
    </row>
    <row r="312" spans="2:8" x14ac:dyDescent="0.25">
      <c r="G312" s="49"/>
    </row>
    <row r="313" spans="2:8" x14ac:dyDescent="0.25">
      <c r="G313" s="49"/>
    </row>
    <row r="314" spans="2:8" x14ac:dyDescent="0.25">
      <c r="G314" s="49"/>
    </row>
    <row r="315" spans="2:8" x14ac:dyDescent="0.25">
      <c r="G315" s="49"/>
    </row>
    <row r="316" spans="2:8" x14ac:dyDescent="0.25">
      <c r="G316" s="49"/>
    </row>
    <row r="317" spans="2:8" x14ac:dyDescent="0.25">
      <c r="G317" s="49"/>
      <c r="H317" s="76"/>
    </row>
    <row r="318" spans="2:8" x14ac:dyDescent="0.25">
      <c r="G318" s="49"/>
    </row>
  </sheetData>
  <autoFilter ref="B14:H300" xr:uid="{BB002628-68F4-478C-963D-3E6ECA3CB828}"/>
  <sortState xmlns:xlrd2="http://schemas.microsoft.com/office/spreadsheetml/2017/richdata2" ref="B16:H301">
    <sortCondition ref="C16:C301"/>
  </sortState>
  <mergeCells count="19">
    <mergeCell ref="D303:E303"/>
    <mergeCell ref="D304:E304"/>
    <mergeCell ref="D305:E305"/>
    <mergeCell ref="D306:E306"/>
    <mergeCell ref="B308:E308"/>
    <mergeCell ref="D1:G5"/>
    <mergeCell ref="H1:H5"/>
    <mergeCell ref="D8:E8"/>
    <mergeCell ref="D9:E9"/>
    <mergeCell ref="B302:E302"/>
    <mergeCell ref="G8:H8"/>
    <mergeCell ref="G9:H9"/>
    <mergeCell ref="G10:H10"/>
    <mergeCell ref="G11:H11"/>
    <mergeCell ref="G12:H12"/>
    <mergeCell ref="E13:H13"/>
    <mergeCell ref="D10:E10"/>
    <mergeCell ref="D11:E11"/>
    <mergeCell ref="D12:E12"/>
  </mergeCells>
  <pageMargins left="0.7" right="0.7" top="0.75" bottom="0.75" header="0.3" footer="0.3"/>
  <pageSetup scale="8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210E-2EF9-48D5-BA82-17051E4A74DD}">
  <sheetPr filterMode="1">
    <pageSetUpPr fitToPage="1"/>
  </sheetPr>
  <dimension ref="B1:H310"/>
  <sheetViews>
    <sheetView topLeftCell="A112" workbookViewId="0">
      <selection activeCell="C111" sqref="C111"/>
    </sheetView>
  </sheetViews>
  <sheetFormatPr defaultRowHeight="15" x14ac:dyDescent="0.25"/>
  <cols>
    <col min="1" max="1" width="2.7109375" customWidth="1"/>
    <col min="2" max="2" width="15.42578125" customWidth="1"/>
    <col min="3" max="3" width="36" customWidth="1"/>
    <col min="4" max="4" width="7.28515625" customWidth="1"/>
    <col min="5" max="7" width="14.7109375" customWidth="1"/>
    <col min="8" max="8" width="20.42578125" bestFit="1" customWidth="1"/>
  </cols>
  <sheetData>
    <row r="1" spans="2:8" ht="15" customHeight="1" x14ac:dyDescent="0.25">
      <c r="B1" s="4"/>
      <c r="C1" s="5"/>
      <c r="D1" s="92" t="s">
        <v>210</v>
      </c>
      <c r="E1" s="92"/>
      <c r="F1" s="92"/>
      <c r="G1" s="92"/>
      <c r="H1" s="97" t="s">
        <v>211</v>
      </c>
    </row>
    <row r="2" spans="2:8" ht="15" customHeight="1" x14ac:dyDescent="0.25">
      <c r="B2" s="6"/>
      <c r="D2" s="93"/>
      <c r="E2" s="93"/>
      <c r="F2" s="93"/>
      <c r="G2" s="93"/>
      <c r="H2" s="98"/>
    </row>
    <row r="3" spans="2:8" ht="15" customHeight="1" x14ac:dyDescent="0.25">
      <c r="B3" s="6"/>
      <c r="D3" s="93"/>
      <c r="E3" s="93"/>
      <c r="F3" s="93"/>
      <c r="G3" s="93"/>
      <c r="H3" s="98"/>
    </row>
    <row r="4" spans="2:8" ht="15" customHeight="1" x14ac:dyDescent="0.25">
      <c r="B4" s="6"/>
      <c r="D4" s="93"/>
      <c r="E4" s="93"/>
      <c r="F4" s="93"/>
      <c r="G4" s="93"/>
      <c r="H4" s="98"/>
    </row>
    <row r="5" spans="2:8" ht="15" customHeight="1" x14ac:dyDescent="0.25">
      <c r="B5" s="7"/>
      <c r="C5" s="3"/>
      <c r="D5" s="94"/>
      <c r="E5" s="94"/>
      <c r="F5" s="94"/>
      <c r="G5" s="94"/>
      <c r="H5" s="99"/>
    </row>
    <row r="6" spans="2:8" ht="36" x14ac:dyDescent="0.55000000000000004">
      <c r="B6" s="8"/>
      <c r="C6" s="9"/>
      <c r="D6" s="10"/>
      <c r="E6" s="10"/>
      <c r="F6" s="10"/>
      <c r="G6" s="10"/>
      <c r="H6" s="10"/>
    </row>
    <row r="7" spans="2:8" x14ac:dyDescent="0.25">
      <c r="B7" s="11" t="s">
        <v>212</v>
      </c>
      <c r="C7" s="12" t="s">
        <v>19</v>
      </c>
      <c r="D7" s="13" t="s">
        <v>213</v>
      </c>
      <c r="E7" s="14">
        <v>45420</v>
      </c>
      <c r="F7" s="14"/>
      <c r="G7" s="15" t="s">
        <v>214</v>
      </c>
      <c r="H7" s="16"/>
    </row>
    <row r="8" spans="2:8" x14ac:dyDescent="0.25">
      <c r="B8" s="17" t="s">
        <v>215</v>
      </c>
      <c r="C8" s="12"/>
      <c r="D8" s="88" t="s">
        <v>216</v>
      </c>
      <c r="E8" s="88"/>
      <c r="F8" s="17"/>
      <c r="G8" s="100"/>
      <c r="H8" s="100"/>
    </row>
    <row r="9" spans="2:8" x14ac:dyDescent="0.25">
      <c r="B9" s="17" t="s">
        <v>217</v>
      </c>
      <c r="C9" s="12">
        <v>0</v>
      </c>
      <c r="D9" s="88" t="s">
        <v>218</v>
      </c>
      <c r="E9" s="88"/>
      <c r="F9" s="17"/>
      <c r="G9" s="101"/>
      <c r="H9" s="101"/>
    </row>
    <row r="10" spans="2:8" x14ac:dyDescent="0.25">
      <c r="B10" s="17"/>
      <c r="C10" s="18"/>
      <c r="D10" s="88" t="s">
        <v>219</v>
      </c>
      <c r="E10" s="88"/>
      <c r="F10" s="17"/>
      <c r="G10" s="102"/>
      <c r="H10" s="102"/>
    </row>
    <row r="11" spans="2:8" x14ac:dyDescent="0.25">
      <c r="B11" s="17"/>
      <c r="C11" s="18"/>
      <c r="D11" s="88" t="s">
        <v>441</v>
      </c>
      <c r="E11" s="88"/>
      <c r="F11" s="17"/>
      <c r="G11" s="102"/>
      <c r="H11" s="102"/>
    </row>
    <row r="12" spans="2:8" x14ac:dyDescent="0.25">
      <c r="B12" s="19"/>
      <c r="C12" s="18" t="s">
        <v>239</v>
      </c>
      <c r="D12" s="87" t="s">
        <v>442</v>
      </c>
      <c r="E12" s="87"/>
      <c r="F12" s="20"/>
      <c r="G12" s="95"/>
      <c r="H12" s="95"/>
    </row>
    <row r="13" spans="2:8" ht="15.75" thickBot="1" x14ac:dyDescent="0.3">
      <c r="B13" s="21"/>
      <c r="C13" s="22"/>
      <c r="D13" s="22"/>
      <c r="E13" s="96" t="s">
        <v>3</v>
      </c>
      <c r="F13" s="96"/>
      <c r="G13" s="96"/>
      <c r="H13" s="96"/>
    </row>
    <row r="14" spans="2:8" ht="15.75" thickBot="1" x14ac:dyDescent="0.3">
      <c r="B14" s="23" t="s">
        <v>0</v>
      </c>
      <c r="C14" s="24" t="s">
        <v>1</v>
      </c>
      <c r="D14" s="25" t="s">
        <v>2</v>
      </c>
      <c r="E14" s="25" t="s">
        <v>4</v>
      </c>
      <c r="F14" s="25"/>
      <c r="G14" s="25" t="s">
        <v>220</v>
      </c>
      <c r="H14" s="26" t="s">
        <v>221</v>
      </c>
    </row>
    <row r="15" spans="2:8" hidden="1" x14ac:dyDescent="0.25">
      <c r="B15" s="27" t="s">
        <v>20</v>
      </c>
      <c r="C15" s="27" t="s">
        <v>15</v>
      </c>
      <c r="D15" s="75">
        <v>0</v>
      </c>
      <c r="E15" s="74">
        <v>178.65</v>
      </c>
      <c r="F15" s="29">
        <f t="shared" ref="F15:F79" si="0">D15*E15</f>
        <v>0</v>
      </c>
      <c r="G15" s="30">
        <f>'MOQ Annual'!G15</f>
        <v>89.33</v>
      </c>
      <c r="H15" s="71">
        <f t="shared" ref="H15:H79" si="1">ROUND(D15*G15,2)</f>
        <v>0</v>
      </c>
    </row>
    <row r="16" spans="2:8" hidden="1" x14ac:dyDescent="0.25">
      <c r="B16" s="27" t="s">
        <v>97</v>
      </c>
      <c r="C16" s="27" t="s">
        <v>15</v>
      </c>
      <c r="D16" s="75">
        <v>0</v>
      </c>
      <c r="E16" s="74">
        <v>63.35</v>
      </c>
      <c r="F16" s="29">
        <f t="shared" ref="F16:F20" si="2">D16*E16</f>
        <v>0</v>
      </c>
      <c r="G16" s="30">
        <f>'MOQ Annual'!G16</f>
        <v>31.68</v>
      </c>
      <c r="H16" s="71">
        <f t="shared" ref="H16:H20" si="3">ROUND(D16*G16,2)</f>
        <v>0</v>
      </c>
    </row>
    <row r="17" spans="2:8" hidden="1" x14ac:dyDescent="0.25">
      <c r="B17" s="27" t="s">
        <v>53</v>
      </c>
      <c r="C17" s="27" t="s">
        <v>15</v>
      </c>
      <c r="D17" s="75">
        <v>0</v>
      </c>
      <c r="E17" s="74">
        <v>163.96</v>
      </c>
      <c r="F17" s="29">
        <f t="shared" si="2"/>
        <v>0</v>
      </c>
      <c r="G17" s="30">
        <f>'MOQ Annual'!G17</f>
        <v>81.98</v>
      </c>
      <c r="H17" s="71">
        <f t="shared" si="3"/>
        <v>0</v>
      </c>
    </row>
    <row r="18" spans="2:8" hidden="1" x14ac:dyDescent="0.25">
      <c r="B18" s="27" t="s">
        <v>5</v>
      </c>
      <c r="C18" s="27" t="s">
        <v>15</v>
      </c>
      <c r="D18" s="75">
        <v>0</v>
      </c>
      <c r="E18" s="74">
        <v>241.39</v>
      </c>
      <c r="F18" s="29">
        <f t="shared" si="2"/>
        <v>0</v>
      </c>
      <c r="G18" s="30">
        <f>'MOQ Annual'!G18</f>
        <v>120.7</v>
      </c>
      <c r="H18" s="71">
        <f t="shared" si="3"/>
        <v>0</v>
      </c>
    </row>
    <row r="19" spans="2:8" hidden="1" x14ac:dyDescent="0.25">
      <c r="B19" s="27" t="s">
        <v>74</v>
      </c>
      <c r="C19" s="27" t="s">
        <v>15</v>
      </c>
      <c r="D19" s="75">
        <v>0</v>
      </c>
      <c r="E19" s="74">
        <v>124.93</v>
      </c>
      <c r="F19" s="29">
        <f t="shared" si="2"/>
        <v>0</v>
      </c>
      <c r="G19" s="30">
        <f>'MOQ Annual'!G19</f>
        <v>62.47</v>
      </c>
      <c r="H19" s="71">
        <f t="shared" si="3"/>
        <v>0</v>
      </c>
    </row>
    <row r="20" spans="2:8" hidden="1" x14ac:dyDescent="0.25">
      <c r="B20" s="27" t="s">
        <v>44</v>
      </c>
      <c r="C20" s="27" t="s">
        <v>15</v>
      </c>
      <c r="D20" s="75">
        <v>0</v>
      </c>
      <c r="E20" s="74">
        <v>145.22</v>
      </c>
      <c r="F20" s="29">
        <f t="shared" si="2"/>
        <v>0</v>
      </c>
      <c r="G20" s="30">
        <f>'MOQ Annual'!G20</f>
        <v>72.61</v>
      </c>
      <c r="H20" s="71">
        <f t="shared" si="3"/>
        <v>0</v>
      </c>
    </row>
    <row r="21" spans="2:8" hidden="1" x14ac:dyDescent="0.25">
      <c r="B21" s="27" t="s">
        <v>84</v>
      </c>
      <c r="C21" s="27" t="s">
        <v>15</v>
      </c>
      <c r="D21" s="28">
        <v>0</v>
      </c>
      <c r="E21" s="29">
        <v>105.91</v>
      </c>
      <c r="F21" s="29">
        <f t="shared" si="0"/>
        <v>0</v>
      </c>
      <c r="G21" s="30">
        <f>'MOQ Annual'!G21</f>
        <v>52.96</v>
      </c>
      <c r="H21" s="71">
        <f t="shared" si="1"/>
        <v>0</v>
      </c>
    </row>
    <row r="22" spans="2:8" hidden="1" x14ac:dyDescent="0.25">
      <c r="B22" s="27" t="s">
        <v>146</v>
      </c>
      <c r="C22" s="27" t="s">
        <v>15</v>
      </c>
      <c r="D22" s="28">
        <v>0</v>
      </c>
      <c r="E22" s="29">
        <v>141.82</v>
      </c>
      <c r="F22" s="29">
        <f t="shared" si="0"/>
        <v>0</v>
      </c>
      <c r="G22" s="30">
        <f>'MOQ Annual'!G22</f>
        <v>70.91</v>
      </c>
      <c r="H22" s="71">
        <f t="shared" si="1"/>
        <v>0</v>
      </c>
    </row>
    <row r="23" spans="2:8" hidden="1" x14ac:dyDescent="0.25">
      <c r="B23" s="27" t="s">
        <v>159</v>
      </c>
      <c r="C23" s="27" t="s">
        <v>15</v>
      </c>
      <c r="D23" s="28">
        <v>0</v>
      </c>
      <c r="E23" s="29">
        <v>131.38</v>
      </c>
      <c r="F23" s="29">
        <f t="shared" si="0"/>
        <v>0</v>
      </c>
      <c r="G23" s="30">
        <f>'MOQ Annual'!G23</f>
        <v>65.69</v>
      </c>
      <c r="H23" s="71">
        <f t="shared" si="1"/>
        <v>0</v>
      </c>
    </row>
    <row r="24" spans="2:8" hidden="1" x14ac:dyDescent="0.25">
      <c r="B24" s="27" t="s">
        <v>119</v>
      </c>
      <c r="C24" s="27" t="s">
        <v>15</v>
      </c>
      <c r="D24" s="28">
        <v>0</v>
      </c>
      <c r="E24" s="29">
        <v>212.98</v>
      </c>
      <c r="F24" s="29">
        <f t="shared" si="0"/>
        <v>0</v>
      </c>
      <c r="G24" s="30">
        <f>'MOQ Annual'!G24</f>
        <v>106.49</v>
      </c>
      <c r="H24" s="71">
        <f t="shared" si="1"/>
        <v>0</v>
      </c>
    </row>
    <row r="25" spans="2:8" hidden="1" x14ac:dyDescent="0.25">
      <c r="B25" s="27" t="s">
        <v>169</v>
      </c>
      <c r="C25" s="27" t="s">
        <v>15</v>
      </c>
      <c r="D25" s="28">
        <v>0</v>
      </c>
      <c r="E25" s="29">
        <v>152.24</v>
      </c>
      <c r="F25" s="29">
        <f t="shared" si="0"/>
        <v>0</v>
      </c>
      <c r="G25" s="30">
        <f>'MOQ Annual'!G25</f>
        <v>76.12</v>
      </c>
      <c r="H25" s="71">
        <f t="shared" si="1"/>
        <v>0</v>
      </c>
    </row>
    <row r="26" spans="2:8" hidden="1" x14ac:dyDescent="0.25">
      <c r="B26" s="27" t="s">
        <v>190</v>
      </c>
      <c r="C26" s="27" t="s">
        <v>15</v>
      </c>
      <c r="D26" s="28">
        <v>0</v>
      </c>
      <c r="E26" s="29">
        <v>57.94</v>
      </c>
      <c r="F26" s="29">
        <f t="shared" si="0"/>
        <v>0</v>
      </c>
      <c r="G26" s="30">
        <f>'MOQ Annual'!G26</f>
        <v>28.97</v>
      </c>
      <c r="H26" s="71">
        <f t="shared" si="1"/>
        <v>0</v>
      </c>
    </row>
    <row r="27" spans="2:8" hidden="1" x14ac:dyDescent="0.25">
      <c r="B27" s="27" t="s">
        <v>178</v>
      </c>
      <c r="C27" s="27" t="s">
        <v>15</v>
      </c>
      <c r="D27" s="28">
        <v>0</v>
      </c>
      <c r="E27" s="29">
        <v>81.94</v>
      </c>
      <c r="F27" s="29">
        <f t="shared" si="0"/>
        <v>0</v>
      </c>
      <c r="G27" s="30">
        <f>'MOQ Annual'!G27</f>
        <v>40.97</v>
      </c>
      <c r="H27" s="71">
        <f t="shared" si="1"/>
        <v>0</v>
      </c>
    </row>
    <row r="28" spans="2:8" hidden="1" x14ac:dyDescent="0.25">
      <c r="B28" s="27" t="s">
        <v>104</v>
      </c>
      <c r="C28" s="27" t="s">
        <v>15</v>
      </c>
      <c r="D28" s="28">
        <v>0</v>
      </c>
      <c r="E28" s="29">
        <v>317.77999999999997</v>
      </c>
      <c r="F28" s="29">
        <f t="shared" si="0"/>
        <v>0</v>
      </c>
      <c r="G28" s="30">
        <f>'MOQ Annual'!G28</f>
        <v>158.88999999999999</v>
      </c>
      <c r="H28" s="71">
        <f t="shared" si="1"/>
        <v>0</v>
      </c>
    </row>
    <row r="29" spans="2:8" hidden="1" x14ac:dyDescent="0.25">
      <c r="B29" s="27" t="s">
        <v>195</v>
      </c>
      <c r="C29" s="27" t="s">
        <v>15</v>
      </c>
      <c r="D29" s="28">
        <v>0</v>
      </c>
      <c r="E29" s="29">
        <v>68.489999999999995</v>
      </c>
      <c r="F29" s="29">
        <f t="shared" si="0"/>
        <v>0</v>
      </c>
      <c r="G29" s="30">
        <f>'MOQ Annual'!G29</f>
        <v>34.24</v>
      </c>
      <c r="H29" s="71">
        <f t="shared" si="1"/>
        <v>0</v>
      </c>
    </row>
    <row r="30" spans="2:8" hidden="1" x14ac:dyDescent="0.25">
      <c r="B30" s="27" t="s">
        <v>21</v>
      </c>
      <c r="C30" s="27" t="s">
        <v>16</v>
      </c>
      <c r="D30" s="28">
        <v>0</v>
      </c>
      <c r="E30" s="29">
        <v>124.27</v>
      </c>
      <c r="F30" s="29">
        <f t="shared" si="0"/>
        <v>0</v>
      </c>
      <c r="G30" s="30">
        <f>'MOQ Annual'!G30</f>
        <v>62.14</v>
      </c>
      <c r="H30" s="71">
        <f t="shared" si="1"/>
        <v>0</v>
      </c>
    </row>
    <row r="31" spans="2:8" hidden="1" x14ac:dyDescent="0.25">
      <c r="B31" s="27" t="s">
        <v>98</v>
      </c>
      <c r="C31" s="27" t="s">
        <v>16</v>
      </c>
      <c r="D31" s="28">
        <v>0</v>
      </c>
      <c r="E31" s="29">
        <v>45.14</v>
      </c>
      <c r="F31" s="29">
        <f>D31*E31</f>
        <v>0</v>
      </c>
      <c r="G31" s="30">
        <f>'MOQ Annual'!G31</f>
        <v>22.57</v>
      </c>
      <c r="H31" s="71">
        <f>ROUND(D31*G31,2)</f>
        <v>0</v>
      </c>
    </row>
    <row r="32" spans="2:8" hidden="1" x14ac:dyDescent="0.25">
      <c r="B32" s="27" t="s">
        <v>85</v>
      </c>
      <c r="C32" s="27" t="s">
        <v>16</v>
      </c>
      <c r="D32" s="28">
        <v>0</v>
      </c>
      <c r="E32" s="29">
        <v>106.2</v>
      </c>
      <c r="F32" s="29">
        <f t="shared" si="0"/>
        <v>0</v>
      </c>
      <c r="G32" s="30">
        <f>'MOQ Annual'!G32</f>
        <v>53.1</v>
      </c>
      <c r="H32" s="71">
        <f t="shared" si="1"/>
        <v>0</v>
      </c>
    </row>
    <row r="33" spans="2:8" hidden="1" x14ac:dyDescent="0.25">
      <c r="B33" s="27" t="s">
        <v>67</v>
      </c>
      <c r="C33" s="27" t="s">
        <v>16</v>
      </c>
      <c r="D33" s="28">
        <v>0</v>
      </c>
      <c r="E33" s="29">
        <v>140.88</v>
      </c>
      <c r="F33" s="29">
        <f t="shared" si="0"/>
        <v>0</v>
      </c>
      <c r="G33" s="30">
        <f>'MOQ Annual'!G33</f>
        <v>70.44</v>
      </c>
      <c r="H33" s="71">
        <f t="shared" si="1"/>
        <v>0</v>
      </c>
    </row>
    <row r="34" spans="2:8" hidden="1" x14ac:dyDescent="0.25">
      <c r="B34" s="27" t="s">
        <v>54</v>
      </c>
      <c r="C34" s="27" t="s">
        <v>16</v>
      </c>
      <c r="D34" s="28">
        <v>0</v>
      </c>
      <c r="E34" s="29">
        <v>68.8</v>
      </c>
      <c r="F34" s="29">
        <f t="shared" si="0"/>
        <v>0</v>
      </c>
      <c r="G34" s="30">
        <f>'MOQ Annual'!G34</f>
        <v>34.4</v>
      </c>
      <c r="H34" s="71">
        <f t="shared" si="1"/>
        <v>0</v>
      </c>
    </row>
    <row r="35" spans="2:8" hidden="1" x14ac:dyDescent="0.25">
      <c r="B35" s="27" t="s">
        <v>6</v>
      </c>
      <c r="C35" s="27" t="s">
        <v>16</v>
      </c>
      <c r="D35" s="28">
        <v>0</v>
      </c>
      <c r="E35" s="29">
        <v>176.45</v>
      </c>
      <c r="F35" s="29">
        <f t="shared" si="0"/>
        <v>0</v>
      </c>
      <c r="G35" s="30">
        <f>'MOQ Annual'!G35</f>
        <v>88.23</v>
      </c>
      <c r="H35" s="71">
        <f t="shared" si="1"/>
        <v>0</v>
      </c>
    </row>
    <row r="36" spans="2:8" hidden="1" x14ac:dyDescent="0.25">
      <c r="B36" s="27" t="s">
        <v>75</v>
      </c>
      <c r="C36" s="27" t="s">
        <v>16</v>
      </c>
      <c r="D36" s="28">
        <v>0</v>
      </c>
      <c r="E36" s="29">
        <v>110.82</v>
      </c>
      <c r="F36" s="29">
        <f t="shared" si="0"/>
        <v>0</v>
      </c>
      <c r="G36" s="30">
        <f>'MOQ Annual'!G36</f>
        <v>55.41</v>
      </c>
      <c r="H36" s="71">
        <f t="shared" si="1"/>
        <v>0</v>
      </c>
    </row>
    <row r="37" spans="2:8" hidden="1" x14ac:dyDescent="0.25">
      <c r="B37" s="27" t="s">
        <v>45</v>
      </c>
      <c r="C37" s="27" t="s">
        <v>16</v>
      </c>
      <c r="D37" s="28">
        <v>0</v>
      </c>
      <c r="E37" s="29">
        <v>118.02</v>
      </c>
      <c r="F37" s="29">
        <f t="shared" si="0"/>
        <v>0</v>
      </c>
      <c r="G37" s="30">
        <f>'MOQ Annual'!G37</f>
        <v>59.01</v>
      </c>
      <c r="H37" s="71">
        <f t="shared" si="1"/>
        <v>0</v>
      </c>
    </row>
    <row r="38" spans="2:8" hidden="1" x14ac:dyDescent="0.25">
      <c r="B38" s="27" t="s">
        <v>196</v>
      </c>
      <c r="C38" s="27" t="s">
        <v>16</v>
      </c>
      <c r="D38" s="28">
        <v>0</v>
      </c>
      <c r="E38" s="29">
        <v>39.340000000000003</v>
      </c>
      <c r="F38" s="29">
        <f t="shared" si="0"/>
        <v>0</v>
      </c>
      <c r="G38" s="30">
        <f>'MOQ Annual'!G38</f>
        <v>19.670000000000002</v>
      </c>
      <c r="H38" s="71">
        <f t="shared" si="1"/>
        <v>0</v>
      </c>
    </row>
    <row r="39" spans="2:8" hidden="1" x14ac:dyDescent="0.25">
      <c r="B39" s="27" t="s">
        <v>147</v>
      </c>
      <c r="C39" s="27" t="s">
        <v>16</v>
      </c>
      <c r="D39" s="28">
        <v>0</v>
      </c>
      <c r="E39" s="29">
        <v>80.12</v>
      </c>
      <c r="F39" s="29">
        <f t="shared" si="0"/>
        <v>0</v>
      </c>
      <c r="G39" s="30">
        <f>'MOQ Annual'!G39</f>
        <v>40.06</v>
      </c>
      <c r="H39" s="71">
        <f t="shared" si="1"/>
        <v>0</v>
      </c>
    </row>
    <row r="40" spans="2:8" hidden="1" x14ac:dyDescent="0.25">
      <c r="B40" s="27" t="s">
        <v>120</v>
      </c>
      <c r="C40" s="27" t="s">
        <v>16</v>
      </c>
      <c r="D40" s="28">
        <v>0</v>
      </c>
      <c r="E40" s="29">
        <v>106.01</v>
      </c>
      <c r="F40" s="29">
        <f t="shared" si="0"/>
        <v>0</v>
      </c>
      <c r="G40" s="30">
        <f>'MOQ Annual'!G40</f>
        <v>53.01</v>
      </c>
      <c r="H40" s="71">
        <f t="shared" si="1"/>
        <v>0</v>
      </c>
    </row>
    <row r="41" spans="2:8" hidden="1" x14ac:dyDescent="0.25">
      <c r="B41" s="27" t="s">
        <v>160</v>
      </c>
      <c r="C41" s="27" t="s">
        <v>16</v>
      </c>
      <c r="D41" s="28">
        <v>0</v>
      </c>
      <c r="E41" s="29">
        <v>82.36</v>
      </c>
      <c r="F41" s="29">
        <f t="shared" si="0"/>
        <v>0</v>
      </c>
      <c r="G41" s="30">
        <f>'MOQ Annual'!G41</f>
        <v>41.18</v>
      </c>
      <c r="H41" s="71">
        <f t="shared" si="1"/>
        <v>0</v>
      </c>
    </row>
    <row r="42" spans="2:8" hidden="1" x14ac:dyDescent="0.25">
      <c r="B42" s="27" t="s">
        <v>170</v>
      </c>
      <c r="C42" s="27" t="s">
        <v>16</v>
      </c>
      <c r="D42" s="28">
        <v>0</v>
      </c>
      <c r="E42" s="29">
        <v>82.18</v>
      </c>
      <c r="F42" s="29">
        <f t="shared" si="0"/>
        <v>0</v>
      </c>
      <c r="G42" s="30">
        <f>'MOQ Annual'!G42</f>
        <v>41.09</v>
      </c>
      <c r="H42" s="71">
        <f t="shared" si="1"/>
        <v>0</v>
      </c>
    </row>
    <row r="43" spans="2:8" hidden="1" x14ac:dyDescent="0.25">
      <c r="B43" s="27" t="s">
        <v>179</v>
      </c>
      <c r="C43" s="27" t="s">
        <v>16</v>
      </c>
      <c r="D43" s="28">
        <v>0</v>
      </c>
      <c r="E43" s="29">
        <v>40.11</v>
      </c>
      <c r="F43" s="29">
        <f t="shared" si="0"/>
        <v>0</v>
      </c>
      <c r="G43" s="30">
        <f>'MOQ Annual'!G43</f>
        <v>20.05</v>
      </c>
      <c r="H43" s="71">
        <f t="shared" si="1"/>
        <v>0</v>
      </c>
    </row>
    <row r="44" spans="2:8" hidden="1" x14ac:dyDescent="0.25">
      <c r="B44" s="27" t="s">
        <v>105</v>
      </c>
      <c r="C44" s="27" t="s">
        <v>16</v>
      </c>
      <c r="D44" s="28">
        <v>0</v>
      </c>
      <c r="E44" s="29">
        <v>180.87</v>
      </c>
      <c r="F44" s="29">
        <f t="shared" si="0"/>
        <v>0</v>
      </c>
      <c r="G44" s="30">
        <f>'MOQ Annual'!G44</f>
        <v>90.43</v>
      </c>
      <c r="H44" s="71">
        <f t="shared" si="1"/>
        <v>0</v>
      </c>
    </row>
    <row r="45" spans="2:8" hidden="1" x14ac:dyDescent="0.25">
      <c r="B45" s="27" t="s">
        <v>50</v>
      </c>
      <c r="C45" s="27" t="s">
        <v>36</v>
      </c>
      <c r="D45" s="28">
        <v>0</v>
      </c>
      <c r="E45" s="29">
        <v>3405.53</v>
      </c>
      <c r="F45" s="29">
        <f t="shared" si="0"/>
        <v>0</v>
      </c>
      <c r="G45" s="30">
        <f>'MOQ Annual'!G45</f>
        <v>2383.87</v>
      </c>
      <c r="H45" s="71">
        <f t="shared" si="1"/>
        <v>0</v>
      </c>
    </row>
    <row r="46" spans="2:8" hidden="1" x14ac:dyDescent="0.25">
      <c r="B46" s="27" t="s">
        <v>35</v>
      </c>
      <c r="C46" s="27" t="s">
        <v>36</v>
      </c>
      <c r="D46" s="28">
        <v>0</v>
      </c>
      <c r="E46" s="29">
        <v>5068.4799999999996</v>
      </c>
      <c r="F46" s="29">
        <f t="shared" si="0"/>
        <v>0</v>
      </c>
      <c r="G46" s="30">
        <f>'MOQ Annual'!G46</f>
        <v>3547.94</v>
      </c>
      <c r="H46" s="71">
        <f t="shared" si="1"/>
        <v>0</v>
      </c>
    </row>
    <row r="47" spans="2:8" hidden="1" x14ac:dyDescent="0.25">
      <c r="B47" s="27" t="s">
        <v>32</v>
      </c>
      <c r="C47" s="27" t="s">
        <v>12</v>
      </c>
      <c r="D47" s="28">
        <v>41</v>
      </c>
      <c r="E47" s="29">
        <v>328.76</v>
      </c>
      <c r="F47" s="29">
        <f t="shared" si="0"/>
        <v>13479.16</v>
      </c>
      <c r="G47" s="30">
        <f>'MOQ Annual'!G47</f>
        <v>164.38</v>
      </c>
      <c r="H47" s="71">
        <f t="shared" si="1"/>
        <v>6739.58</v>
      </c>
    </row>
    <row r="48" spans="2:8" hidden="1" x14ac:dyDescent="0.25">
      <c r="B48" s="27" t="s">
        <v>62</v>
      </c>
      <c r="C48" s="27" t="s">
        <v>12</v>
      </c>
      <c r="D48" s="28">
        <v>2</v>
      </c>
      <c r="E48" s="29">
        <v>510.12</v>
      </c>
      <c r="F48" s="29">
        <f t="shared" si="0"/>
        <v>1020.24</v>
      </c>
      <c r="G48" s="30">
        <f>'MOQ Annual'!G48</f>
        <v>255.06</v>
      </c>
      <c r="H48" s="71">
        <f t="shared" si="1"/>
        <v>510.12</v>
      </c>
    </row>
    <row r="49" spans="2:8" hidden="1" x14ac:dyDescent="0.25">
      <c r="B49" s="27" t="s">
        <v>93</v>
      </c>
      <c r="C49" s="27" t="s">
        <v>12</v>
      </c>
      <c r="D49" s="77">
        <v>12</v>
      </c>
      <c r="E49" s="29">
        <v>535.67999999999995</v>
      </c>
      <c r="F49" s="29">
        <f t="shared" si="0"/>
        <v>6428.16</v>
      </c>
      <c r="G49" s="30">
        <f>'MOQ Annual'!G49</f>
        <v>267.83999999999997</v>
      </c>
      <c r="H49" s="71">
        <f t="shared" si="1"/>
        <v>3214.08</v>
      </c>
    </row>
    <row r="50" spans="2:8" hidden="1" x14ac:dyDescent="0.25">
      <c r="B50" s="27" t="s">
        <v>49</v>
      </c>
      <c r="C50" s="27" t="s">
        <v>12</v>
      </c>
      <c r="D50" s="77">
        <v>4</v>
      </c>
      <c r="E50" s="29">
        <v>284</v>
      </c>
      <c r="F50" s="29">
        <f t="shared" si="0"/>
        <v>1136</v>
      </c>
      <c r="G50" s="30">
        <f>'MOQ Annual'!G50</f>
        <v>142</v>
      </c>
      <c r="H50" s="71">
        <f t="shared" si="1"/>
        <v>568</v>
      </c>
    </row>
    <row r="51" spans="2:8" hidden="1" x14ac:dyDescent="0.25">
      <c r="B51" s="27" t="s">
        <v>11</v>
      </c>
      <c r="C51" s="27" t="s">
        <v>12</v>
      </c>
      <c r="D51" s="77">
        <v>8</v>
      </c>
      <c r="E51" s="29">
        <v>234</v>
      </c>
      <c r="F51" s="29">
        <f t="shared" si="0"/>
        <v>1872</v>
      </c>
      <c r="G51" s="30">
        <f>'MOQ Annual'!G51</f>
        <v>117</v>
      </c>
      <c r="H51" s="71">
        <f t="shared" si="1"/>
        <v>936</v>
      </c>
    </row>
    <row r="52" spans="2:8" hidden="1" x14ac:dyDescent="0.25">
      <c r="B52" s="27" t="s">
        <v>131</v>
      </c>
      <c r="C52" s="27" t="s">
        <v>12</v>
      </c>
      <c r="D52" s="77">
        <v>12</v>
      </c>
      <c r="E52" s="29">
        <v>733.99</v>
      </c>
      <c r="F52" s="29">
        <f t="shared" si="0"/>
        <v>8807.880000000001</v>
      </c>
      <c r="G52" s="30">
        <f>'MOQ Annual'!G52</f>
        <v>367</v>
      </c>
      <c r="H52" s="71">
        <f t="shared" si="1"/>
        <v>4404</v>
      </c>
    </row>
    <row r="53" spans="2:8" hidden="1" x14ac:dyDescent="0.25">
      <c r="B53" s="27" t="s">
        <v>202</v>
      </c>
      <c r="C53" s="27" t="s">
        <v>12</v>
      </c>
      <c r="D53" s="77">
        <v>1</v>
      </c>
      <c r="E53" s="29">
        <v>339.85</v>
      </c>
      <c r="F53" s="29">
        <f t="shared" si="0"/>
        <v>339.85</v>
      </c>
      <c r="G53" s="30">
        <f>'MOQ Annual'!G53</f>
        <v>169.93</v>
      </c>
      <c r="H53" s="71">
        <f t="shared" si="1"/>
        <v>169.93</v>
      </c>
    </row>
    <row r="54" spans="2:8" hidden="1" x14ac:dyDescent="0.25">
      <c r="B54" s="27" t="s">
        <v>164</v>
      </c>
      <c r="C54" s="27" t="s">
        <v>12</v>
      </c>
      <c r="D54" s="77">
        <v>2</v>
      </c>
      <c r="E54" s="29">
        <v>294.89999999999998</v>
      </c>
      <c r="F54" s="29">
        <f t="shared" si="0"/>
        <v>589.79999999999995</v>
      </c>
      <c r="G54" s="30">
        <f>'MOQ Annual'!G54</f>
        <v>147.44999999999999</v>
      </c>
      <c r="H54" s="71">
        <f t="shared" si="1"/>
        <v>294.89999999999998</v>
      </c>
    </row>
    <row r="55" spans="2:8" hidden="1" x14ac:dyDescent="0.25">
      <c r="B55" s="27" t="s">
        <v>361</v>
      </c>
      <c r="C55" s="27" t="s">
        <v>448</v>
      </c>
      <c r="D55" s="77">
        <v>0</v>
      </c>
      <c r="E55" s="29">
        <v>1.53</v>
      </c>
      <c r="F55" s="29">
        <f>D55*E55</f>
        <v>0</v>
      </c>
      <c r="G55" s="30">
        <f>'MOQ Annual'!G55</f>
        <v>1.07</v>
      </c>
      <c r="H55" s="71">
        <f>ROUND(D55*G55,2)</f>
        <v>0</v>
      </c>
    </row>
    <row r="56" spans="2:8" hidden="1" x14ac:dyDescent="0.25">
      <c r="B56" s="27" t="s">
        <v>359</v>
      </c>
      <c r="C56" s="27" t="s">
        <v>360</v>
      </c>
      <c r="D56" s="77">
        <v>0</v>
      </c>
      <c r="E56" s="29">
        <v>2039.3</v>
      </c>
      <c r="F56" s="29">
        <f t="shared" si="0"/>
        <v>0</v>
      </c>
      <c r="G56" s="30">
        <f>'MOQ Annual'!G56</f>
        <v>1427.51</v>
      </c>
      <c r="H56" s="71">
        <f t="shared" si="1"/>
        <v>0</v>
      </c>
    </row>
    <row r="57" spans="2:8" hidden="1" x14ac:dyDescent="0.25">
      <c r="B57" s="27" t="s">
        <v>297</v>
      </c>
      <c r="C57" s="27" t="s">
        <v>298</v>
      </c>
      <c r="D57" s="77">
        <v>0</v>
      </c>
      <c r="E57" s="29">
        <v>235.99</v>
      </c>
      <c r="F57" s="29">
        <f t="shared" si="0"/>
        <v>0</v>
      </c>
      <c r="G57" s="30">
        <f>'MOQ Annual'!G57</f>
        <v>165.19</v>
      </c>
      <c r="H57" s="71">
        <f t="shared" si="1"/>
        <v>0</v>
      </c>
    </row>
    <row r="58" spans="2:8" hidden="1" x14ac:dyDescent="0.25">
      <c r="B58" s="27" t="s">
        <v>279</v>
      </c>
      <c r="C58" s="27" t="s">
        <v>280</v>
      </c>
      <c r="D58" s="77">
        <v>0</v>
      </c>
      <c r="E58" s="29">
        <v>110.61</v>
      </c>
      <c r="F58" s="29">
        <f t="shared" si="0"/>
        <v>0</v>
      </c>
      <c r="G58" s="30">
        <f>'MOQ Annual'!G58</f>
        <v>77.430000000000007</v>
      </c>
      <c r="H58" s="71">
        <f t="shared" si="1"/>
        <v>0</v>
      </c>
    </row>
    <row r="59" spans="2:8" hidden="1" x14ac:dyDescent="0.25">
      <c r="B59" s="27" t="s">
        <v>294</v>
      </c>
      <c r="C59" s="27" t="s">
        <v>295</v>
      </c>
      <c r="D59" s="77">
        <v>0</v>
      </c>
      <c r="E59" s="29">
        <v>820.73</v>
      </c>
      <c r="F59" s="29">
        <f t="shared" si="0"/>
        <v>0</v>
      </c>
      <c r="G59" s="30">
        <f>'MOQ Annual'!G59</f>
        <v>574.51</v>
      </c>
      <c r="H59" s="71">
        <f t="shared" si="1"/>
        <v>0</v>
      </c>
    </row>
    <row r="60" spans="2:8" hidden="1" x14ac:dyDescent="0.25">
      <c r="B60" s="27" t="s">
        <v>296</v>
      </c>
      <c r="C60" s="27" t="s">
        <v>295</v>
      </c>
      <c r="D60" s="77">
        <v>0</v>
      </c>
      <c r="E60" s="29">
        <v>571.65</v>
      </c>
      <c r="F60" s="29">
        <f t="shared" si="0"/>
        <v>0</v>
      </c>
      <c r="G60" s="30">
        <f>'MOQ Annual'!G60</f>
        <v>400.16</v>
      </c>
      <c r="H60" s="71">
        <f t="shared" si="1"/>
        <v>0</v>
      </c>
    </row>
    <row r="61" spans="2:8" hidden="1" x14ac:dyDescent="0.25">
      <c r="B61" s="27" t="s">
        <v>299</v>
      </c>
      <c r="C61" s="27" t="s">
        <v>300</v>
      </c>
      <c r="D61" s="77">
        <v>0</v>
      </c>
      <c r="E61" s="29">
        <v>2247.0100000000002</v>
      </c>
      <c r="F61" s="29">
        <f t="shared" si="0"/>
        <v>0</v>
      </c>
      <c r="G61" s="30">
        <f>'MOQ Annual'!G61</f>
        <v>1572.91</v>
      </c>
      <c r="H61" s="71">
        <f t="shared" si="1"/>
        <v>0</v>
      </c>
    </row>
    <row r="62" spans="2:8" hidden="1" x14ac:dyDescent="0.25">
      <c r="B62" s="27" t="s">
        <v>344</v>
      </c>
      <c r="C62" s="27" t="s">
        <v>345</v>
      </c>
      <c r="D62" s="77">
        <v>0</v>
      </c>
      <c r="E62" s="29">
        <v>734.26</v>
      </c>
      <c r="F62" s="29">
        <f t="shared" si="0"/>
        <v>0</v>
      </c>
      <c r="G62" s="30">
        <f>'MOQ Annual'!G62</f>
        <v>513.98</v>
      </c>
      <c r="H62" s="71">
        <f t="shared" si="1"/>
        <v>0</v>
      </c>
    </row>
    <row r="63" spans="2:8" hidden="1" x14ac:dyDescent="0.25">
      <c r="B63" s="27" t="s">
        <v>318</v>
      </c>
      <c r="C63" s="27" t="s">
        <v>319</v>
      </c>
      <c r="D63" s="77">
        <v>0</v>
      </c>
      <c r="E63" s="29">
        <v>1490.24</v>
      </c>
      <c r="F63" s="29">
        <f t="shared" si="0"/>
        <v>0</v>
      </c>
      <c r="G63" s="30">
        <f>'MOQ Annual'!G63</f>
        <v>1043.17</v>
      </c>
      <c r="H63" s="71">
        <f t="shared" si="1"/>
        <v>0</v>
      </c>
    </row>
    <row r="64" spans="2:8" hidden="1" x14ac:dyDescent="0.25">
      <c r="B64" s="27" t="s">
        <v>39</v>
      </c>
      <c r="C64" s="27" t="s">
        <v>40</v>
      </c>
      <c r="D64" s="77">
        <v>0</v>
      </c>
      <c r="E64" s="29">
        <v>284.61</v>
      </c>
      <c r="F64" s="29">
        <f t="shared" si="0"/>
        <v>0</v>
      </c>
      <c r="G64" s="30">
        <f>'MOQ Annual'!G64</f>
        <v>199.23</v>
      </c>
      <c r="H64" s="71">
        <f t="shared" si="1"/>
        <v>0</v>
      </c>
    </row>
    <row r="65" spans="2:8" hidden="1" x14ac:dyDescent="0.25">
      <c r="B65" s="27" t="s">
        <v>37</v>
      </c>
      <c r="C65" s="27" t="s">
        <v>38</v>
      </c>
      <c r="D65" s="77">
        <v>0</v>
      </c>
      <c r="E65" s="29">
        <v>284.61</v>
      </c>
      <c r="F65" s="29">
        <f t="shared" si="0"/>
        <v>0</v>
      </c>
      <c r="G65" s="30">
        <f>'MOQ Annual'!G65</f>
        <v>199.23</v>
      </c>
      <c r="H65" s="71">
        <f t="shared" si="1"/>
        <v>0</v>
      </c>
    </row>
    <row r="66" spans="2:8" hidden="1" x14ac:dyDescent="0.25">
      <c r="B66" s="27" t="s">
        <v>277</v>
      </c>
      <c r="C66" s="27" t="s">
        <v>278</v>
      </c>
      <c r="D66" s="77">
        <v>0</v>
      </c>
      <c r="E66" s="29">
        <v>152.02000000000001</v>
      </c>
      <c r="F66" s="29">
        <f t="shared" si="0"/>
        <v>0</v>
      </c>
      <c r="G66" s="30">
        <f>'MOQ Annual'!G66</f>
        <v>106.41</v>
      </c>
      <c r="H66" s="71">
        <f t="shared" si="1"/>
        <v>0</v>
      </c>
    </row>
    <row r="67" spans="2:8" hidden="1" x14ac:dyDescent="0.25">
      <c r="B67" s="27" t="s">
        <v>275</v>
      </c>
      <c r="C67" s="27" t="s">
        <v>276</v>
      </c>
      <c r="D67" s="77">
        <v>0</v>
      </c>
      <c r="E67" s="29">
        <v>142.80000000000001</v>
      </c>
      <c r="F67" s="29">
        <f t="shared" si="0"/>
        <v>0</v>
      </c>
      <c r="G67" s="30">
        <f>'MOQ Annual'!G67</f>
        <v>99.96</v>
      </c>
      <c r="H67" s="71">
        <f t="shared" si="1"/>
        <v>0</v>
      </c>
    </row>
    <row r="68" spans="2:8" hidden="1" x14ac:dyDescent="0.25">
      <c r="B68" s="27" t="s">
        <v>167</v>
      </c>
      <c r="C68" s="27" t="s">
        <v>151</v>
      </c>
      <c r="D68" s="77">
        <v>0</v>
      </c>
      <c r="E68" s="29">
        <v>238.25</v>
      </c>
      <c r="F68" s="29">
        <f t="shared" si="0"/>
        <v>0</v>
      </c>
      <c r="G68" s="30">
        <f>'MOQ Annual'!G68</f>
        <v>166.78</v>
      </c>
      <c r="H68" s="71">
        <f t="shared" si="1"/>
        <v>0</v>
      </c>
    </row>
    <row r="69" spans="2:8" hidden="1" x14ac:dyDescent="0.25">
      <c r="B69" s="27" t="s">
        <v>150</v>
      </c>
      <c r="C69" s="27" t="s">
        <v>452</v>
      </c>
      <c r="D69" s="77">
        <v>0</v>
      </c>
      <c r="E69" s="29">
        <v>260.81</v>
      </c>
      <c r="F69" s="29">
        <f t="shared" si="0"/>
        <v>0</v>
      </c>
      <c r="G69" s="30">
        <f>'MOQ Annual'!G69</f>
        <v>182.57</v>
      </c>
      <c r="H69" s="71">
        <f t="shared" si="1"/>
        <v>0</v>
      </c>
    </row>
    <row r="70" spans="2:8" hidden="1" x14ac:dyDescent="0.25">
      <c r="B70" s="27" t="s">
        <v>66</v>
      </c>
      <c r="C70" s="27" t="s">
        <v>451</v>
      </c>
      <c r="D70" s="77">
        <v>0</v>
      </c>
      <c r="E70" s="29">
        <v>223.21</v>
      </c>
      <c r="F70" s="29">
        <f>D70*E70</f>
        <v>0</v>
      </c>
      <c r="G70" s="30">
        <f>'MOQ Annual'!G70</f>
        <v>156.25</v>
      </c>
      <c r="H70" s="71">
        <f>ROUND(D70*G70,2)</f>
        <v>0</v>
      </c>
    </row>
    <row r="71" spans="2:8" hidden="1" x14ac:dyDescent="0.25">
      <c r="B71" s="27" t="s">
        <v>133</v>
      </c>
      <c r="C71" s="27" t="s">
        <v>143</v>
      </c>
      <c r="D71" s="77">
        <v>0</v>
      </c>
      <c r="E71" s="29">
        <v>552.04</v>
      </c>
      <c r="F71" s="29">
        <f t="shared" si="0"/>
        <v>0</v>
      </c>
      <c r="G71" s="30">
        <f>'MOQ Annual'!G71</f>
        <v>386.43</v>
      </c>
      <c r="H71" s="71">
        <f t="shared" si="1"/>
        <v>0</v>
      </c>
    </row>
    <row r="72" spans="2:8" hidden="1" x14ac:dyDescent="0.25">
      <c r="B72" s="27" t="s">
        <v>152</v>
      </c>
      <c r="C72" s="27" t="s">
        <v>135</v>
      </c>
      <c r="D72" s="77">
        <v>0</v>
      </c>
      <c r="E72" s="29">
        <v>530.78</v>
      </c>
      <c r="F72" s="29">
        <f t="shared" si="0"/>
        <v>0</v>
      </c>
      <c r="G72" s="30">
        <f>'MOQ Annual'!G72</f>
        <v>371.55</v>
      </c>
      <c r="H72" s="71">
        <f t="shared" si="1"/>
        <v>0</v>
      </c>
    </row>
    <row r="73" spans="2:8" hidden="1" x14ac:dyDescent="0.25">
      <c r="B73" s="27" t="s">
        <v>168</v>
      </c>
      <c r="C73" s="27" t="s">
        <v>135</v>
      </c>
      <c r="D73" s="77">
        <v>0</v>
      </c>
      <c r="E73" s="29">
        <v>550.23</v>
      </c>
      <c r="F73" s="29">
        <f t="shared" si="0"/>
        <v>0</v>
      </c>
      <c r="G73" s="30">
        <f>'MOQ Annual'!G73</f>
        <v>385.16</v>
      </c>
      <c r="H73" s="71">
        <f t="shared" si="1"/>
        <v>0</v>
      </c>
    </row>
    <row r="74" spans="2:8" hidden="1" x14ac:dyDescent="0.25">
      <c r="B74" s="27" t="s">
        <v>134</v>
      </c>
      <c r="C74" s="27" t="s">
        <v>135</v>
      </c>
      <c r="D74" s="77">
        <v>0</v>
      </c>
      <c r="E74" s="29">
        <v>530.1</v>
      </c>
      <c r="F74" s="29">
        <f t="shared" si="0"/>
        <v>0</v>
      </c>
      <c r="G74" s="30">
        <f>'MOQ Annual'!G74</f>
        <v>371.07</v>
      </c>
      <c r="H74" s="71">
        <f t="shared" si="1"/>
        <v>0</v>
      </c>
    </row>
    <row r="75" spans="2:8" hidden="1" x14ac:dyDescent="0.25">
      <c r="B75" s="27">
        <v>4381855</v>
      </c>
      <c r="C75" s="27" t="s">
        <v>326</v>
      </c>
      <c r="D75" s="77">
        <v>0</v>
      </c>
      <c r="E75" s="29">
        <v>174.42</v>
      </c>
      <c r="F75" s="29">
        <f t="shared" si="0"/>
        <v>0</v>
      </c>
      <c r="G75" s="30">
        <f>'MOQ Annual'!G75</f>
        <v>122.09</v>
      </c>
      <c r="H75" s="71">
        <f t="shared" si="1"/>
        <v>0</v>
      </c>
    </row>
    <row r="76" spans="2:8" hidden="1" x14ac:dyDescent="0.25">
      <c r="B76" s="27">
        <v>4381857</v>
      </c>
      <c r="C76" s="27" t="s">
        <v>326</v>
      </c>
      <c r="D76" s="77">
        <v>0</v>
      </c>
      <c r="E76" s="29">
        <v>222.22</v>
      </c>
      <c r="F76" s="29">
        <f t="shared" si="0"/>
        <v>0</v>
      </c>
      <c r="G76" s="30">
        <f>'MOQ Annual'!G76</f>
        <v>155.55000000000001</v>
      </c>
      <c r="H76" s="71">
        <f t="shared" si="1"/>
        <v>0</v>
      </c>
    </row>
    <row r="77" spans="2:8" hidden="1" x14ac:dyDescent="0.25">
      <c r="B77" s="27">
        <v>4443884</v>
      </c>
      <c r="C77" s="27" t="s">
        <v>326</v>
      </c>
      <c r="D77" s="77">
        <v>0</v>
      </c>
      <c r="E77" s="29">
        <v>225.77</v>
      </c>
      <c r="F77" s="29">
        <f t="shared" si="0"/>
        <v>0</v>
      </c>
      <c r="G77" s="30">
        <f>'MOQ Annual'!G77</f>
        <v>158.04</v>
      </c>
      <c r="H77" s="71">
        <f t="shared" si="1"/>
        <v>0</v>
      </c>
    </row>
    <row r="78" spans="2:8" hidden="1" x14ac:dyDescent="0.25">
      <c r="B78" s="27">
        <v>4443885</v>
      </c>
      <c r="C78" s="27" t="s">
        <v>326</v>
      </c>
      <c r="D78" s="77">
        <v>0</v>
      </c>
      <c r="E78" s="29">
        <v>218.54</v>
      </c>
      <c r="F78" s="29">
        <f t="shared" si="0"/>
        <v>0</v>
      </c>
      <c r="G78" s="30">
        <f>'MOQ Annual'!G78</f>
        <v>152.97999999999999</v>
      </c>
      <c r="H78" s="71">
        <f t="shared" si="1"/>
        <v>0</v>
      </c>
    </row>
    <row r="79" spans="2:8" hidden="1" x14ac:dyDescent="0.25">
      <c r="B79" s="27" t="s">
        <v>328</v>
      </c>
      <c r="C79" s="27" t="s">
        <v>326</v>
      </c>
      <c r="D79" s="77">
        <v>0</v>
      </c>
      <c r="E79" s="29">
        <v>3766.15</v>
      </c>
      <c r="F79" s="29">
        <f t="shared" si="0"/>
        <v>0</v>
      </c>
      <c r="G79" s="30">
        <f>'MOQ Annual'!G79</f>
        <v>2636.31</v>
      </c>
      <c r="H79" s="71">
        <f t="shared" si="1"/>
        <v>0</v>
      </c>
    </row>
    <row r="80" spans="2:8" hidden="1" x14ac:dyDescent="0.25">
      <c r="B80" s="27" t="s">
        <v>331</v>
      </c>
      <c r="C80" s="27" t="s">
        <v>326</v>
      </c>
      <c r="D80" s="77">
        <v>0</v>
      </c>
      <c r="E80" s="29">
        <v>800.4</v>
      </c>
      <c r="F80" s="29">
        <f t="shared" ref="F80:F132" si="4">D80*E80</f>
        <v>0</v>
      </c>
      <c r="G80" s="30">
        <f>'MOQ Annual'!G80</f>
        <v>560.28</v>
      </c>
      <c r="H80" s="71">
        <f t="shared" ref="H80:H132" si="5">ROUND(D80*G80,2)</f>
        <v>0</v>
      </c>
    </row>
    <row r="81" spans="2:8" hidden="1" x14ac:dyDescent="0.25">
      <c r="B81" s="27" t="s">
        <v>335</v>
      </c>
      <c r="C81" s="27" t="s">
        <v>326</v>
      </c>
      <c r="D81" s="77">
        <v>0</v>
      </c>
      <c r="E81" s="29">
        <v>516.51</v>
      </c>
      <c r="F81" s="29">
        <f t="shared" si="4"/>
        <v>0</v>
      </c>
      <c r="G81" s="30">
        <f>'MOQ Annual'!G81</f>
        <v>361.56</v>
      </c>
      <c r="H81" s="71">
        <f t="shared" si="5"/>
        <v>0</v>
      </c>
    </row>
    <row r="82" spans="2:8" hidden="1" x14ac:dyDescent="0.25">
      <c r="B82" s="27" t="s">
        <v>329</v>
      </c>
      <c r="C82" s="27" t="s">
        <v>326</v>
      </c>
      <c r="D82" s="77">
        <v>0</v>
      </c>
      <c r="E82" s="29">
        <v>255.2</v>
      </c>
      <c r="F82" s="29">
        <f t="shared" si="4"/>
        <v>0</v>
      </c>
      <c r="G82" s="30">
        <f>'MOQ Annual'!G82</f>
        <v>178.64</v>
      </c>
      <c r="H82" s="71">
        <f t="shared" si="5"/>
        <v>0</v>
      </c>
    </row>
    <row r="83" spans="2:8" hidden="1" x14ac:dyDescent="0.25">
      <c r="B83" s="27" t="s">
        <v>330</v>
      </c>
      <c r="C83" s="27" t="s">
        <v>326</v>
      </c>
      <c r="D83" s="77">
        <v>0</v>
      </c>
      <c r="E83" s="29">
        <v>237.48</v>
      </c>
      <c r="F83" s="29">
        <f t="shared" si="4"/>
        <v>0</v>
      </c>
      <c r="G83" s="30">
        <f>'MOQ Annual'!G83</f>
        <v>166.24</v>
      </c>
      <c r="H83" s="71">
        <f t="shared" si="5"/>
        <v>0</v>
      </c>
    </row>
    <row r="84" spans="2:8" hidden="1" x14ac:dyDescent="0.25">
      <c r="B84" s="27" t="s">
        <v>327</v>
      </c>
      <c r="C84" s="27" t="s">
        <v>326</v>
      </c>
      <c r="D84" s="77">
        <v>0</v>
      </c>
      <c r="E84" s="29">
        <v>1598.75</v>
      </c>
      <c r="F84" s="29">
        <f t="shared" si="4"/>
        <v>0</v>
      </c>
      <c r="G84" s="30">
        <f>'MOQ Annual'!G84</f>
        <v>1119.1300000000001</v>
      </c>
      <c r="H84" s="71">
        <f t="shared" si="5"/>
        <v>0</v>
      </c>
    </row>
    <row r="85" spans="2:8" hidden="1" x14ac:dyDescent="0.25">
      <c r="B85" s="27" t="s">
        <v>325</v>
      </c>
      <c r="C85" s="27" t="s">
        <v>326</v>
      </c>
      <c r="D85" s="77">
        <v>0</v>
      </c>
      <c r="E85" s="29">
        <v>337.76</v>
      </c>
      <c r="F85" s="29">
        <f t="shared" si="4"/>
        <v>0</v>
      </c>
      <c r="G85" s="30">
        <f>'MOQ Annual'!G85</f>
        <v>236.43</v>
      </c>
      <c r="H85" s="71">
        <f t="shared" si="5"/>
        <v>0</v>
      </c>
    </row>
    <row r="86" spans="2:8" hidden="1" x14ac:dyDescent="0.25">
      <c r="B86" s="27" t="s">
        <v>29</v>
      </c>
      <c r="C86" s="27" t="s">
        <v>30</v>
      </c>
      <c r="D86" s="77">
        <v>0</v>
      </c>
      <c r="E86" s="29">
        <v>46.07</v>
      </c>
      <c r="F86" s="29">
        <f t="shared" si="4"/>
        <v>0</v>
      </c>
      <c r="G86" s="30">
        <f>'MOQ Annual'!G86</f>
        <v>23.04</v>
      </c>
      <c r="H86" s="71">
        <f t="shared" si="5"/>
        <v>0</v>
      </c>
    </row>
    <row r="87" spans="2:8" hidden="1" x14ac:dyDescent="0.25">
      <c r="B87" s="27" t="s">
        <v>31</v>
      </c>
      <c r="C87" s="27" t="s">
        <v>30</v>
      </c>
      <c r="D87" s="77">
        <v>0</v>
      </c>
      <c r="E87" s="29">
        <v>27.37</v>
      </c>
      <c r="F87" s="29">
        <f t="shared" si="4"/>
        <v>0</v>
      </c>
      <c r="G87" s="30">
        <f>'MOQ Annual'!G87</f>
        <v>13.69</v>
      </c>
      <c r="H87" s="71">
        <f t="shared" si="5"/>
        <v>0</v>
      </c>
    </row>
    <row r="88" spans="2:8" hidden="1" x14ac:dyDescent="0.25">
      <c r="B88" s="27" t="s">
        <v>101</v>
      </c>
      <c r="C88" s="27" t="s">
        <v>30</v>
      </c>
      <c r="D88" s="77">
        <v>0</v>
      </c>
      <c r="E88" s="29">
        <v>3.1</v>
      </c>
      <c r="F88" s="29">
        <f t="shared" si="4"/>
        <v>0</v>
      </c>
      <c r="G88" s="30">
        <f>'MOQ Annual'!G88</f>
        <v>1.55</v>
      </c>
      <c r="H88" s="71">
        <f t="shared" si="5"/>
        <v>0</v>
      </c>
    </row>
    <row r="89" spans="2:8" hidden="1" x14ac:dyDescent="0.25">
      <c r="B89" s="27" t="s">
        <v>102</v>
      </c>
      <c r="C89" s="27" t="s">
        <v>30</v>
      </c>
      <c r="D89" s="77">
        <v>0</v>
      </c>
      <c r="E89" s="29">
        <v>58.55</v>
      </c>
      <c r="F89" s="29">
        <f t="shared" si="4"/>
        <v>0</v>
      </c>
      <c r="G89" s="30">
        <f>'MOQ Annual'!G89</f>
        <v>29.28</v>
      </c>
      <c r="H89" s="71">
        <f t="shared" si="5"/>
        <v>0</v>
      </c>
    </row>
    <row r="90" spans="2:8" hidden="1" x14ac:dyDescent="0.25">
      <c r="B90" s="27" t="s">
        <v>61</v>
      </c>
      <c r="C90" s="27" t="s">
        <v>30</v>
      </c>
      <c r="D90" s="77">
        <v>0</v>
      </c>
      <c r="E90" s="29">
        <v>81.89</v>
      </c>
      <c r="F90" s="29">
        <f t="shared" si="4"/>
        <v>0</v>
      </c>
      <c r="G90" s="30">
        <f>'MOQ Annual'!G90</f>
        <v>40.950000000000003</v>
      </c>
      <c r="H90" s="71">
        <f t="shared" si="5"/>
        <v>0</v>
      </c>
    </row>
    <row r="91" spans="2:8" hidden="1" x14ac:dyDescent="0.25">
      <c r="B91" s="27" t="s">
        <v>60</v>
      </c>
      <c r="C91" s="27" t="s">
        <v>30</v>
      </c>
      <c r="D91" s="77">
        <v>0</v>
      </c>
      <c r="E91" s="29">
        <v>180.19</v>
      </c>
      <c r="F91" s="29">
        <f t="shared" si="4"/>
        <v>0</v>
      </c>
      <c r="G91" s="30">
        <f>'MOQ Annual'!G91</f>
        <v>90.1</v>
      </c>
      <c r="H91" s="71">
        <f t="shared" si="5"/>
        <v>0</v>
      </c>
    </row>
    <row r="92" spans="2:8" hidden="1" x14ac:dyDescent="0.25">
      <c r="B92" s="27" t="s">
        <v>81</v>
      </c>
      <c r="C92" s="27" t="s">
        <v>95</v>
      </c>
      <c r="D92" s="77">
        <v>0</v>
      </c>
      <c r="E92" s="29">
        <v>52.25</v>
      </c>
      <c r="F92" s="29">
        <f t="shared" si="4"/>
        <v>0</v>
      </c>
      <c r="G92" s="30">
        <f>'MOQ Annual'!G92</f>
        <v>26.13</v>
      </c>
      <c r="H92" s="71">
        <f t="shared" si="5"/>
        <v>0</v>
      </c>
    </row>
    <row r="93" spans="2:8" hidden="1" x14ac:dyDescent="0.25">
      <c r="B93" s="27" t="s">
        <v>176</v>
      </c>
      <c r="C93" s="27" t="s">
        <v>95</v>
      </c>
      <c r="D93" s="77">
        <v>0</v>
      </c>
      <c r="E93" s="29">
        <v>99.8</v>
      </c>
      <c r="F93" s="29">
        <f t="shared" si="4"/>
        <v>0</v>
      </c>
      <c r="G93" s="30">
        <f>'MOQ Annual'!G93</f>
        <v>49.9</v>
      </c>
      <c r="H93" s="71">
        <f t="shared" si="5"/>
        <v>0</v>
      </c>
    </row>
    <row r="94" spans="2:8" hidden="1" x14ac:dyDescent="0.25">
      <c r="B94" s="27" t="s">
        <v>91</v>
      </c>
      <c r="C94" s="27" t="s">
        <v>95</v>
      </c>
      <c r="D94" s="77">
        <v>0</v>
      </c>
      <c r="E94" s="29">
        <v>47.71</v>
      </c>
      <c r="F94" s="29">
        <f t="shared" si="4"/>
        <v>0</v>
      </c>
      <c r="G94" s="30">
        <f>'MOQ Annual'!G94</f>
        <v>23.86</v>
      </c>
      <c r="H94" s="71">
        <f t="shared" si="5"/>
        <v>0</v>
      </c>
    </row>
    <row r="95" spans="2:8" hidden="1" x14ac:dyDescent="0.25">
      <c r="B95" s="27" t="s">
        <v>113</v>
      </c>
      <c r="C95" s="27" t="s">
        <v>95</v>
      </c>
      <c r="D95" s="77">
        <v>0</v>
      </c>
      <c r="E95" s="29">
        <v>23.53</v>
      </c>
      <c r="F95" s="29">
        <f t="shared" si="4"/>
        <v>0</v>
      </c>
      <c r="G95" s="30">
        <f>'MOQ Annual'!G95</f>
        <v>11.76</v>
      </c>
      <c r="H95" s="71">
        <f t="shared" si="5"/>
        <v>0</v>
      </c>
    </row>
    <row r="96" spans="2:8" hidden="1" x14ac:dyDescent="0.25">
      <c r="B96" s="27" t="s">
        <v>82</v>
      </c>
      <c r="C96" s="27" t="s">
        <v>96</v>
      </c>
      <c r="D96" s="77">
        <v>0</v>
      </c>
      <c r="E96" s="29">
        <v>53.75</v>
      </c>
      <c r="F96" s="29">
        <f t="shared" si="4"/>
        <v>0</v>
      </c>
      <c r="G96" s="30">
        <f>'MOQ Annual'!G96</f>
        <v>26.88</v>
      </c>
      <c r="H96" s="71">
        <f t="shared" si="5"/>
        <v>0</v>
      </c>
    </row>
    <row r="97" spans="2:8" hidden="1" x14ac:dyDescent="0.25">
      <c r="B97" s="27" t="s">
        <v>92</v>
      </c>
      <c r="C97" s="27" t="s">
        <v>96</v>
      </c>
      <c r="D97" s="77">
        <v>0</v>
      </c>
      <c r="E97" s="29">
        <v>95.06</v>
      </c>
      <c r="F97" s="29">
        <f t="shared" si="4"/>
        <v>0</v>
      </c>
      <c r="G97" s="30">
        <f>'MOQ Annual'!G97</f>
        <v>47.53</v>
      </c>
      <c r="H97" s="71">
        <f t="shared" si="5"/>
        <v>0</v>
      </c>
    </row>
    <row r="98" spans="2:8" hidden="1" x14ac:dyDescent="0.25">
      <c r="B98" s="27" t="s">
        <v>125</v>
      </c>
      <c r="C98" s="27" t="s">
        <v>96</v>
      </c>
      <c r="D98" s="77">
        <v>0</v>
      </c>
      <c r="E98" s="29">
        <v>19.37</v>
      </c>
      <c r="F98" s="29">
        <f t="shared" si="4"/>
        <v>0</v>
      </c>
      <c r="G98" s="30">
        <f>'MOQ Annual'!G98</f>
        <v>9.68</v>
      </c>
      <c r="H98" s="71">
        <f t="shared" si="5"/>
        <v>0</v>
      </c>
    </row>
    <row r="99" spans="2:8" hidden="1" x14ac:dyDescent="0.25">
      <c r="B99" s="27" t="s">
        <v>112</v>
      </c>
      <c r="C99" s="27" t="s">
        <v>96</v>
      </c>
      <c r="D99" s="77">
        <v>0</v>
      </c>
      <c r="E99" s="29">
        <v>91.77</v>
      </c>
      <c r="F99" s="29">
        <f t="shared" si="4"/>
        <v>0</v>
      </c>
      <c r="G99" s="30">
        <f>'MOQ Annual'!G99</f>
        <v>45.89</v>
      </c>
      <c r="H99" s="71">
        <f t="shared" si="5"/>
        <v>0</v>
      </c>
    </row>
    <row r="100" spans="2:8" hidden="1" x14ac:dyDescent="0.25">
      <c r="B100" s="27" t="s">
        <v>186</v>
      </c>
      <c r="C100" s="27" t="s">
        <v>96</v>
      </c>
      <c r="D100" s="77">
        <v>0</v>
      </c>
      <c r="E100" s="29">
        <v>25.96</v>
      </c>
      <c r="F100" s="29">
        <f t="shared" si="4"/>
        <v>0</v>
      </c>
      <c r="G100" s="30">
        <f>'MOQ Annual'!G100</f>
        <v>12.98</v>
      </c>
      <c r="H100" s="71">
        <f t="shared" si="5"/>
        <v>0</v>
      </c>
    </row>
    <row r="101" spans="2:8" hidden="1" x14ac:dyDescent="0.25">
      <c r="B101" s="27" t="s">
        <v>175</v>
      </c>
      <c r="C101" s="27" t="s">
        <v>96</v>
      </c>
      <c r="D101" s="77">
        <v>0</v>
      </c>
      <c r="E101" s="29">
        <v>65.040000000000006</v>
      </c>
      <c r="F101" s="29">
        <f t="shared" si="4"/>
        <v>0</v>
      </c>
      <c r="G101" s="30">
        <f>'MOQ Annual'!G101</f>
        <v>32.520000000000003</v>
      </c>
      <c r="H101" s="71">
        <f t="shared" si="5"/>
        <v>0</v>
      </c>
    </row>
    <row r="102" spans="2:8" hidden="1" x14ac:dyDescent="0.25">
      <c r="B102" s="27" t="s">
        <v>200</v>
      </c>
      <c r="C102" s="27" t="s">
        <v>96</v>
      </c>
      <c r="D102" s="77">
        <v>0</v>
      </c>
      <c r="E102" s="29">
        <v>81.64</v>
      </c>
      <c r="F102" s="29">
        <f t="shared" si="4"/>
        <v>0</v>
      </c>
      <c r="G102" s="30">
        <f>'MOQ Annual'!G102</f>
        <v>40.82</v>
      </c>
      <c r="H102" s="71">
        <f t="shared" si="5"/>
        <v>0</v>
      </c>
    </row>
    <row r="103" spans="2:8" hidden="1" x14ac:dyDescent="0.25">
      <c r="B103" s="27" t="s">
        <v>292</v>
      </c>
      <c r="C103" s="27" t="s">
        <v>293</v>
      </c>
      <c r="D103" s="77">
        <v>0</v>
      </c>
      <c r="E103" s="29">
        <v>51.75</v>
      </c>
      <c r="F103" s="29">
        <f t="shared" si="4"/>
        <v>0</v>
      </c>
      <c r="G103" s="30">
        <f>'MOQ Annual'!G103</f>
        <v>36.229999999999997</v>
      </c>
      <c r="H103" s="71">
        <f t="shared" si="5"/>
        <v>0</v>
      </c>
    </row>
    <row r="104" spans="2:8" hidden="1" x14ac:dyDescent="0.25">
      <c r="B104" s="27" t="s">
        <v>64</v>
      </c>
      <c r="C104" s="27" t="s">
        <v>65</v>
      </c>
      <c r="D104" s="77">
        <v>0</v>
      </c>
      <c r="E104" s="29">
        <v>553.63</v>
      </c>
      <c r="F104" s="29">
        <f t="shared" si="4"/>
        <v>0</v>
      </c>
      <c r="G104" s="30">
        <f>'MOQ Annual'!G104</f>
        <v>387.54</v>
      </c>
      <c r="H104" s="71">
        <f t="shared" si="5"/>
        <v>0</v>
      </c>
    </row>
    <row r="105" spans="2:8" hidden="1" x14ac:dyDescent="0.25">
      <c r="B105" s="27" t="s">
        <v>365</v>
      </c>
      <c r="C105" s="27" t="s">
        <v>65</v>
      </c>
      <c r="D105" s="77">
        <v>0</v>
      </c>
      <c r="E105" s="29">
        <v>519.36</v>
      </c>
      <c r="F105" s="29">
        <f t="shared" ref="F105" si="6">D105*E105</f>
        <v>0</v>
      </c>
      <c r="G105" s="30">
        <f>'MOQ Annual'!G105</f>
        <v>363.55</v>
      </c>
      <c r="H105" s="71">
        <f t="shared" ref="H105" si="7">ROUND(D105*G105,2)</f>
        <v>0</v>
      </c>
    </row>
    <row r="106" spans="2:8" hidden="1" x14ac:dyDescent="0.25">
      <c r="B106" s="27" t="s">
        <v>203</v>
      </c>
      <c r="C106" s="27" t="s">
        <v>65</v>
      </c>
      <c r="D106" s="77">
        <v>0</v>
      </c>
      <c r="E106" s="29">
        <v>681.55</v>
      </c>
      <c r="F106" s="29">
        <f t="shared" si="4"/>
        <v>0</v>
      </c>
      <c r="G106" s="30">
        <f>'MOQ Annual'!G106</f>
        <v>477.09</v>
      </c>
      <c r="H106" s="71">
        <f t="shared" si="5"/>
        <v>0</v>
      </c>
    </row>
    <row r="107" spans="2:8" hidden="1" x14ac:dyDescent="0.25">
      <c r="B107" s="27" t="s">
        <v>189</v>
      </c>
      <c r="C107" s="27" t="s">
        <v>65</v>
      </c>
      <c r="D107" s="77">
        <v>0</v>
      </c>
      <c r="E107" s="29">
        <v>874.22</v>
      </c>
      <c r="F107" s="29">
        <f>D107*E107</f>
        <v>0</v>
      </c>
      <c r="G107" s="30">
        <f>'MOQ Annual'!G107</f>
        <v>611.95000000000005</v>
      </c>
      <c r="H107" s="71">
        <f>ROUND(D107*G107,2)</f>
        <v>0</v>
      </c>
    </row>
    <row r="108" spans="2:8" hidden="1" x14ac:dyDescent="0.25">
      <c r="B108" s="27" t="s">
        <v>149</v>
      </c>
      <c r="C108" s="27" t="s">
        <v>65</v>
      </c>
      <c r="D108" s="77">
        <v>0</v>
      </c>
      <c r="E108" s="29">
        <v>3690.6</v>
      </c>
      <c r="F108" s="29">
        <f t="shared" si="4"/>
        <v>0</v>
      </c>
      <c r="G108" s="30">
        <f>'MOQ Annual'!G108</f>
        <v>2583.42</v>
      </c>
      <c r="H108" s="71">
        <f t="shared" si="5"/>
        <v>0</v>
      </c>
    </row>
    <row r="109" spans="2:8" hidden="1" x14ac:dyDescent="0.25">
      <c r="B109" s="27" t="s">
        <v>166</v>
      </c>
      <c r="C109" s="27" t="s">
        <v>65</v>
      </c>
      <c r="D109" s="77">
        <v>0</v>
      </c>
      <c r="E109" s="29">
        <v>1649.46</v>
      </c>
      <c r="F109" s="29">
        <f t="shared" si="4"/>
        <v>0</v>
      </c>
      <c r="G109" s="30">
        <f>'MOQ Annual'!G109</f>
        <v>1154.6199999999999</v>
      </c>
      <c r="H109" s="71">
        <f t="shared" si="5"/>
        <v>0</v>
      </c>
    </row>
    <row r="110" spans="2:8" hidden="1" x14ac:dyDescent="0.25">
      <c r="B110" s="27" t="s">
        <v>132</v>
      </c>
      <c r="C110" s="27" t="s">
        <v>65</v>
      </c>
      <c r="D110" s="77">
        <v>0</v>
      </c>
      <c r="E110" s="29">
        <v>3358.3</v>
      </c>
      <c r="F110" s="29">
        <f t="shared" si="4"/>
        <v>0</v>
      </c>
      <c r="G110" s="30">
        <f>'MOQ Annual'!G110</f>
        <v>2350.81</v>
      </c>
      <c r="H110" s="71">
        <f t="shared" si="5"/>
        <v>0</v>
      </c>
    </row>
    <row r="111" spans="2:8" x14ac:dyDescent="0.25">
      <c r="B111" s="27" t="s">
        <v>140</v>
      </c>
      <c r="C111" s="27" t="s">
        <v>126</v>
      </c>
      <c r="D111" s="77">
        <v>2</v>
      </c>
      <c r="E111" s="29">
        <v>168.25</v>
      </c>
      <c r="F111" s="29">
        <f t="shared" si="4"/>
        <v>336.5</v>
      </c>
      <c r="G111" s="30">
        <f>'MOQ Annual'!G111</f>
        <v>84.12</v>
      </c>
      <c r="H111" s="71">
        <f t="shared" si="5"/>
        <v>168.24</v>
      </c>
    </row>
    <row r="112" spans="2:8" x14ac:dyDescent="0.25">
      <c r="B112" s="27" t="s">
        <v>127</v>
      </c>
      <c r="C112" s="27" t="s">
        <v>128</v>
      </c>
      <c r="D112" s="77">
        <v>1</v>
      </c>
      <c r="E112" s="29">
        <v>103.9</v>
      </c>
      <c r="F112" s="29">
        <f t="shared" si="4"/>
        <v>103.9</v>
      </c>
      <c r="G112" s="30">
        <f>'MOQ Annual'!G112</f>
        <v>51.95</v>
      </c>
      <c r="H112" s="71">
        <f t="shared" si="5"/>
        <v>51.95</v>
      </c>
    </row>
    <row r="113" spans="2:8" x14ac:dyDescent="0.25">
      <c r="B113" s="27" t="s">
        <v>141</v>
      </c>
      <c r="C113" s="27" t="s">
        <v>145</v>
      </c>
      <c r="D113" s="77">
        <v>2</v>
      </c>
      <c r="E113" s="29">
        <v>40.6</v>
      </c>
      <c r="F113" s="29">
        <f t="shared" si="4"/>
        <v>81.2</v>
      </c>
      <c r="G113" s="30">
        <f>'MOQ Annual'!G113</f>
        <v>20.3</v>
      </c>
      <c r="H113" s="71">
        <f t="shared" si="5"/>
        <v>40.6</v>
      </c>
    </row>
    <row r="114" spans="2:8" x14ac:dyDescent="0.25">
      <c r="B114" s="27" t="s">
        <v>115</v>
      </c>
      <c r="C114" s="27" t="s">
        <v>449</v>
      </c>
      <c r="D114" s="77">
        <v>5</v>
      </c>
      <c r="E114" s="29">
        <v>31.73</v>
      </c>
      <c r="F114" s="29">
        <f t="shared" si="4"/>
        <v>158.65</v>
      </c>
      <c r="G114" s="30">
        <f>'MOQ Annual'!G114</f>
        <v>15.86</v>
      </c>
      <c r="H114" s="71">
        <f t="shared" si="5"/>
        <v>79.3</v>
      </c>
    </row>
    <row r="115" spans="2:8" x14ac:dyDescent="0.25">
      <c r="B115" s="27" t="s">
        <v>114</v>
      </c>
      <c r="C115" s="27" t="s">
        <v>450</v>
      </c>
      <c r="D115" s="77">
        <v>3</v>
      </c>
      <c r="E115" s="29">
        <v>168.25</v>
      </c>
      <c r="F115" s="29">
        <f t="shared" si="4"/>
        <v>504.75</v>
      </c>
      <c r="G115" s="30">
        <f>'MOQ Annual'!G115</f>
        <v>84.12</v>
      </c>
      <c r="H115" s="71">
        <f t="shared" si="5"/>
        <v>252.36</v>
      </c>
    </row>
    <row r="116" spans="2:8" x14ac:dyDescent="0.25">
      <c r="B116" s="27" t="s">
        <v>440</v>
      </c>
      <c r="C116" s="27" t="s">
        <v>117</v>
      </c>
      <c r="D116" s="77">
        <v>1</v>
      </c>
      <c r="E116" s="29">
        <v>11275.17</v>
      </c>
      <c r="F116" s="29">
        <f t="shared" si="4"/>
        <v>11275.17</v>
      </c>
      <c r="G116" s="30">
        <f>'MOQ Annual'!G116</f>
        <v>5637.59</v>
      </c>
      <c r="H116" s="71">
        <f t="shared" si="5"/>
        <v>5637.59</v>
      </c>
    </row>
    <row r="117" spans="2:8" x14ac:dyDescent="0.25">
      <c r="B117" s="27" t="s">
        <v>129</v>
      </c>
      <c r="C117" s="27" t="s">
        <v>117</v>
      </c>
      <c r="D117" s="77">
        <v>3</v>
      </c>
      <c r="E117" s="29">
        <v>10973.27</v>
      </c>
      <c r="F117" s="29">
        <f t="shared" si="4"/>
        <v>32919.81</v>
      </c>
      <c r="G117" s="30">
        <f>'MOQ Annual'!G117</f>
        <v>5486.64</v>
      </c>
      <c r="H117" s="71">
        <f t="shared" si="5"/>
        <v>16459.919999999998</v>
      </c>
    </row>
    <row r="118" spans="2:8" x14ac:dyDescent="0.25">
      <c r="B118" s="27" t="s">
        <v>185</v>
      </c>
      <c r="C118" s="27" t="s">
        <v>117</v>
      </c>
      <c r="D118" s="77">
        <v>1</v>
      </c>
      <c r="E118" s="29">
        <v>2082.46</v>
      </c>
      <c r="F118" s="29">
        <f t="shared" si="4"/>
        <v>2082.46</v>
      </c>
      <c r="G118" s="30">
        <f>'MOQ Annual'!G118</f>
        <v>1041.23</v>
      </c>
      <c r="H118" s="71">
        <f t="shared" si="5"/>
        <v>1041.23</v>
      </c>
    </row>
    <row r="119" spans="2:8" x14ac:dyDescent="0.25">
      <c r="B119" s="27" t="s">
        <v>201</v>
      </c>
      <c r="C119" s="27" t="s">
        <v>117</v>
      </c>
      <c r="D119" s="77">
        <v>1</v>
      </c>
      <c r="E119" s="29">
        <v>2082.31</v>
      </c>
      <c r="F119" s="29">
        <f t="shared" si="4"/>
        <v>2082.31</v>
      </c>
      <c r="G119" s="30">
        <f>'MOQ Annual'!G119</f>
        <v>1041.1500000000001</v>
      </c>
      <c r="H119" s="71">
        <f t="shared" si="5"/>
        <v>1041.1500000000001</v>
      </c>
    </row>
    <row r="120" spans="2:8" x14ac:dyDescent="0.25">
      <c r="B120" s="27" t="s">
        <v>116</v>
      </c>
      <c r="C120" s="27" t="s">
        <v>117</v>
      </c>
      <c r="D120" s="77">
        <v>2</v>
      </c>
      <c r="E120" s="29">
        <v>12177.02</v>
      </c>
      <c r="F120" s="29">
        <f t="shared" si="4"/>
        <v>24354.04</v>
      </c>
      <c r="G120" s="30">
        <f>'MOQ Annual'!G120</f>
        <v>6088.51</v>
      </c>
      <c r="H120" s="71">
        <f t="shared" si="5"/>
        <v>12177.02</v>
      </c>
    </row>
    <row r="121" spans="2:8" hidden="1" x14ac:dyDescent="0.25">
      <c r="B121" s="27" t="s">
        <v>77</v>
      </c>
      <c r="C121" s="27" t="s">
        <v>17</v>
      </c>
      <c r="D121" s="77">
        <v>0</v>
      </c>
      <c r="E121" s="29">
        <v>38.880000000000003</v>
      </c>
      <c r="F121" s="29">
        <f t="shared" si="4"/>
        <v>0</v>
      </c>
      <c r="G121" s="30">
        <f>'MOQ Annual'!G121</f>
        <v>19.440000000000001</v>
      </c>
      <c r="H121" s="71">
        <f t="shared" si="5"/>
        <v>0</v>
      </c>
    </row>
    <row r="122" spans="2:8" x14ac:dyDescent="0.25">
      <c r="B122" s="27" t="s">
        <v>206</v>
      </c>
      <c r="C122" s="27" t="s">
        <v>17</v>
      </c>
      <c r="D122" s="77">
        <v>6</v>
      </c>
      <c r="E122" s="29">
        <v>30.44</v>
      </c>
      <c r="F122" s="29">
        <f t="shared" si="4"/>
        <v>182.64000000000001</v>
      </c>
      <c r="G122" s="30">
        <f>'MOQ Annual'!G122</f>
        <v>15.22</v>
      </c>
      <c r="H122" s="71">
        <f t="shared" si="5"/>
        <v>91.32</v>
      </c>
    </row>
    <row r="123" spans="2:8" hidden="1" x14ac:dyDescent="0.25">
      <c r="B123" s="27" t="s">
        <v>100</v>
      </c>
      <c r="C123" s="27" t="s">
        <v>17</v>
      </c>
      <c r="D123" s="77">
        <v>0</v>
      </c>
      <c r="E123" s="29">
        <v>15.15</v>
      </c>
      <c r="F123" s="29">
        <f t="shared" si="4"/>
        <v>0</v>
      </c>
      <c r="G123" s="30">
        <f>'MOQ Annual'!G123</f>
        <v>7.58</v>
      </c>
      <c r="H123" s="71">
        <f t="shared" si="5"/>
        <v>0</v>
      </c>
    </row>
    <row r="124" spans="2:8" x14ac:dyDescent="0.25">
      <c r="B124" s="27" t="s">
        <v>24</v>
      </c>
      <c r="C124" s="27" t="s">
        <v>17</v>
      </c>
      <c r="D124" s="77">
        <v>2</v>
      </c>
      <c r="E124" s="29">
        <v>51.8</v>
      </c>
      <c r="F124" s="29">
        <f t="shared" si="4"/>
        <v>103.6</v>
      </c>
      <c r="G124" s="30">
        <f>'MOQ Annual'!G124</f>
        <v>25.9</v>
      </c>
      <c r="H124" s="71">
        <f t="shared" si="5"/>
        <v>51.8</v>
      </c>
    </row>
    <row r="125" spans="2:8" x14ac:dyDescent="0.25">
      <c r="B125" s="27" t="s">
        <v>68</v>
      </c>
      <c r="C125" s="27" t="s">
        <v>17</v>
      </c>
      <c r="D125" s="77">
        <v>8</v>
      </c>
      <c r="E125" s="29">
        <v>27.14</v>
      </c>
      <c r="F125" s="29">
        <f t="shared" si="4"/>
        <v>217.12</v>
      </c>
      <c r="G125" s="30">
        <f>'MOQ Annual'!G125</f>
        <v>13.57</v>
      </c>
      <c r="H125" s="71">
        <f t="shared" si="5"/>
        <v>108.56</v>
      </c>
    </row>
    <row r="126" spans="2:8" x14ac:dyDescent="0.25">
      <c r="B126" s="27" t="s">
        <v>182</v>
      </c>
      <c r="C126" s="27" t="s">
        <v>17</v>
      </c>
      <c r="D126" s="77">
        <v>1</v>
      </c>
      <c r="E126" s="29">
        <v>24.21</v>
      </c>
      <c r="F126" s="29">
        <f t="shared" si="4"/>
        <v>24.21</v>
      </c>
      <c r="G126" s="30">
        <f>'MOQ Annual'!G126</f>
        <v>12.11</v>
      </c>
      <c r="H126" s="71">
        <f t="shared" si="5"/>
        <v>12.11</v>
      </c>
    </row>
    <row r="127" spans="2:8" x14ac:dyDescent="0.25">
      <c r="B127" s="27" t="s">
        <v>163</v>
      </c>
      <c r="C127" s="27" t="s">
        <v>17</v>
      </c>
      <c r="D127" s="77">
        <v>1</v>
      </c>
      <c r="E127" s="29">
        <v>40.17</v>
      </c>
      <c r="F127" s="29">
        <f t="shared" si="4"/>
        <v>40.17</v>
      </c>
      <c r="G127" s="30">
        <f>'MOQ Annual'!G127</f>
        <v>20.09</v>
      </c>
      <c r="H127" s="71">
        <f t="shared" si="5"/>
        <v>20.09</v>
      </c>
    </row>
    <row r="128" spans="2:8" x14ac:dyDescent="0.25">
      <c r="B128" s="27" t="s">
        <v>193</v>
      </c>
      <c r="C128" s="27" t="s">
        <v>17</v>
      </c>
      <c r="D128" s="77">
        <v>1</v>
      </c>
      <c r="E128" s="29">
        <v>19.03</v>
      </c>
      <c r="F128" s="29">
        <f t="shared" si="4"/>
        <v>19.03</v>
      </c>
      <c r="G128" s="30">
        <f>'MOQ Annual'!G128</f>
        <v>9.51</v>
      </c>
      <c r="H128" s="71">
        <f t="shared" si="5"/>
        <v>9.51</v>
      </c>
    </row>
    <row r="129" spans="2:8" x14ac:dyDescent="0.25">
      <c r="B129" s="27" t="s">
        <v>173</v>
      </c>
      <c r="C129" s="27" t="s">
        <v>17</v>
      </c>
      <c r="D129" s="77">
        <v>1</v>
      </c>
      <c r="E129" s="29">
        <v>32.22</v>
      </c>
      <c r="F129" s="29">
        <f t="shared" si="4"/>
        <v>32.22</v>
      </c>
      <c r="G129" s="30">
        <f>'MOQ Annual'!G129</f>
        <v>16.11</v>
      </c>
      <c r="H129" s="71">
        <f t="shared" si="5"/>
        <v>16.11</v>
      </c>
    </row>
    <row r="130" spans="2:8" x14ac:dyDescent="0.25">
      <c r="B130" s="27" t="s">
        <v>156</v>
      </c>
      <c r="C130" s="27" t="s">
        <v>17</v>
      </c>
      <c r="D130" s="77">
        <v>2</v>
      </c>
      <c r="E130" s="29">
        <v>51.52</v>
      </c>
      <c r="F130" s="29">
        <f t="shared" si="4"/>
        <v>103.04</v>
      </c>
      <c r="G130" s="30">
        <f>'MOQ Annual'!G130</f>
        <v>25.76</v>
      </c>
      <c r="H130" s="71">
        <f t="shared" si="5"/>
        <v>51.52</v>
      </c>
    </row>
    <row r="131" spans="2:8" hidden="1" x14ac:dyDescent="0.25">
      <c r="B131" s="27" t="s">
        <v>108</v>
      </c>
      <c r="C131" s="27" t="s">
        <v>17</v>
      </c>
      <c r="D131" s="77">
        <v>0</v>
      </c>
      <c r="E131" s="29">
        <v>110.96</v>
      </c>
      <c r="F131" s="29">
        <f t="shared" si="4"/>
        <v>0</v>
      </c>
      <c r="G131" s="30">
        <f>'MOQ Annual'!G131</f>
        <v>55.48</v>
      </c>
      <c r="H131" s="71">
        <f t="shared" si="5"/>
        <v>0</v>
      </c>
    </row>
    <row r="132" spans="2:8" hidden="1" x14ac:dyDescent="0.25">
      <c r="B132" s="27" t="s">
        <v>408</v>
      </c>
      <c r="C132" s="27" t="s">
        <v>382</v>
      </c>
      <c r="D132" s="77"/>
      <c r="E132" s="29">
        <v>2301.33</v>
      </c>
      <c r="F132" s="29">
        <f t="shared" si="4"/>
        <v>0</v>
      </c>
      <c r="G132" s="30">
        <f>'MOQ Annual'!G132</f>
        <v>1610.93</v>
      </c>
      <c r="H132" s="71">
        <f t="shared" si="5"/>
        <v>0</v>
      </c>
    </row>
    <row r="133" spans="2:8" hidden="1" x14ac:dyDescent="0.25">
      <c r="B133" s="27" t="s">
        <v>401</v>
      </c>
      <c r="C133" s="27" t="s">
        <v>382</v>
      </c>
      <c r="D133" s="77"/>
      <c r="E133" s="29">
        <v>323.51</v>
      </c>
      <c r="F133" s="29">
        <f t="shared" ref="F133:F205" si="8">D133*E133</f>
        <v>0</v>
      </c>
      <c r="G133" s="30">
        <f>'MOQ Annual'!G133</f>
        <v>226.46</v>
      </c>
      <c r="H133" s="71">
        <f t="shared" ref="H133:H205" si="9">ROUND(D133*G133,2)</f>
        <v>0</v>
      </c>
    </row>
    <row r="134" spans="2:8" hidden="1" x14ac:dyDescent="0.25">
      <c r="B134" s="27" t="s">
        <v>407</v>
      </c>
      <c r="C134" s="27" t="s">
        <v>382</v>
      </c>
      <c r="D134" s="77"/>
      <c r="E134" s="29">
        <v>1606.8</v>
      </c>
      <c r="F134" s="29">
        <f t="shared" si="8"/>
        <v>0</v>
      </c>
      <c r="G134" s="30">
        <f>'MOQ Annual'!G134</f>
        <v>1124.76</v>
      </c>
      <c r="H134" s="71">
        <f t="shared" si="9"/>
        <v>0</v>
      </c>
    </row>
    <row r="135" spans="2:8" hidden="1" x14ac:dyDescent="0.25">
      <c r="B135" s="27" t="s">
        <v>411</v>
      </c>
      <c r="C135" s="27" t="s">
        <v>382</v>
      </c>
      <c r="D135" s="77"/>
      <c r="E135" s="29">
        <v>2077.89</v>
      </c>
      <c r="F135" s="29">
        <f t="shared" si="8"/>
        <v>0</v>
      </c>
      <c r="G135" s="30">
        <f>'MOQ Annual'!G135</f>
        <v>1454.52</v>
      </c>
      <c r="H135" s="71">
        <f t="shared" si="9"/>
        <v>0</v>
      </c>
    </row>
    <row r="136" spans="2:8" hidden="1" x14ac:dyDescent="0.25">
      <c r="B136" s="27" t="s">
        <v>413</v>
      </c>
      <c r="C136" s="27" t="s">
        <v>382</v>
      </c>
      <c r="D136" s="77"/>
      <c r="E136" s="29">
        <v>1975.25</v>
      </c>
      <c r="F136" s="29">
        <f t="shared" si="8"/>
        <v>0</v>
      </c>
      <c r="G136" s="30">
        <f>'MOQ Annual'!G136</f>
        <v>1382.68</v>
      </c>
      <c r="H136" s="71">
        <f t="shared" si="9"/>
        <v>0</v>
      </c>
    </row>
    <row r="137" spans="2:8" hidden="1" x14ac:dyDescent="0.25">
      <c r="B137" s="27" t="s">
        <v>405</v>
      </c>
      <c r="C137" s="27" t="s">
        <v>382</v>
      </c>
      <c r="D137" s="77"/>
      <c r="E137" s="29">
        <v>132.76</v>
      </c>
      <c r="F137" s="29">
        <f t="shared" si="8"/>
        <v>0</v>
      </c>
      <c r="G137" s="30">
        <f>'MOQ Annual'!G137</f>
        <v>92.93</v>
      </c>
      <c r="H137" s="71">
        <f t="shared" si="9"/>
        <v>0</v>
      </c>
    </row>
    <row r="138" spans="2:8" hidden="1" x14ac:dyDescent="0.25">
      <c r="B138" s="27" t="s">
        <v>391</v>
      </c>
      <c r="C138" s="27" t="s">
        <v>382</v>
      </c>
      <c r="D138" s="77"/>
      <c r="E138" s="29">
        <v>840.14</v>
      </c>
      <c r="F138" s="29">
        <f t="shared" si="8"/>
        <v>0</v>
      </c>
      <c r="G138" s="30">
        <f>'MOQ Annual'!G138</f>
        <v>588.1</v>
      </c>
      <c r="H138" s="71">
        <f t="shared" si="9"/>
        <v>0</v>
      </c>
    </row>
    <row r="139" spans="2:8" hidden="1" x14ac:dyDescent="0.25">
      <c r="B139" s="27" t="s">
        <v>389</v>
      </c>
      <c r="C139" s="27" t="s">
        <v>382</v>
      </c>
      <c r="D139" s="77"/>
      <c r="E139" s="29">
        <v>524.79</v>
      </c>
      <c r="F139" s="29">
        <f t="shared" si="8"/>
        <v>0</v>
      </c>
      <c r="G139" s="30">
        <f>'MOQ Annual'!G139</f>
        <v>367.35</v>
      </c>
      <c r="H139" s="71">
        <f t="shared" si="9"/>
        <v>0</v>
      </c>
    </row>
    <row r="140" spans="2:8" hidden="1" x14ac:dyDescent="0.25">
      <c r="B140" s="27" t="s">
        <v>387</v>
      </c>
      <c r="C140" s="27" t="s">
        <v>382</v>
      </c>
      <c r="D140" s="77"/>
      <c r="E140" s="29">
        <v>1620.51</v>
      </c>
      <c r="F140" s="29">
        <f t="shared" si="8"/>
        <v>0</v>
      </c>
      <c r="G140" s="30">
        <f>'MOQ Annual'!G140</f>
        <v>1134.3599999999999</v>
      </c>
      <c r="H140" s="71">
        <f t="shared" si="9"/>
        <v>0</v>
      </c>
    </row>
    <row r="141" spans="2:8" hidden="1" x14ac:dyDescent="0.25">
      <c r="B141" s="27" t="s">
        <v>381</v>
      </c>
      <c r="C141" s="27" t="s">
        <v>382</v>
      </c>
      <c r="D141" s="77"/>
      <c r="E141" s="29">
        <v>1031.0999999999999</v>
      </c>
      <c r="F141" s="29">
        <f t="shared" si="8"/>
        <v>0</v>
      </c>
      <c r="G141" s="30">
        <f>'MOQ Annual'!G141</f>
        <v>721.77</v>
      </c>
      <c r="H141" s="71">
        <f t="shared" si="9"/>
        <v>0</v>
      </c>
    </row>
    <row r="142" spans="2:8" hidden="1" x14ac:dyDescent="0.25">
      <c r="B142" s="27" t="s">
        <v>400</v>
      </c>
      <c r="C142" s="27" t="s">
        <v>382</v>
      </c>
      <c r="D142" s="77"/>
      <c r="E142" s="29">
        <v>2430.38</v>
      </c>
      <c r="F142" s="29">
        <f t="shared" si="8"/>
        <v>0</v>
      </c>
      <c r="G142" s="30">
        <f>'MOQ Annual'!G142</f>
        <v>1701.27</v>
      </c>
      <c r="H142" s="71">
        <f t="shared" si="9"/>
        <v>0</v>
      </c>
    </row>
    <row r="143" spans="2:8" hidden="1" x14ac:dyDescent="0.25">
      <c r="B143" s="27" t="s">
        <v>394</v>
      </c>
      <c r="C143" s="27" t="s">
        <v>382</v>
      </c>
      <c r="D143" s="77"/>
      <c r="E143" s="29">
        <v>838.75</v>
      </c>
      <c r="F143" s="29">
        <f t="shared" si="8"/>
        <v>0</v>
      </c>
      <c r="G143" s="30">
        <f>'MOQ Annual'!G143</f>
        <v>587.13</v>
      </c>
      <c r="H143" s="71">
        <f t="shared" si="9"/>
        <v>0</v>
      </c>
    </row>
    <row r="144" spans="2:8" hidden="1" x14ac:dyDescent="0.25">
      <c r="B144" s="27" t="s">
        <v>397</v>
      </c>
      <c r="C144" s="27" t="s">
        <v>382</v>
      </c>
      <c r="D144" s="77"/>
      <c r="E144" s="29">
        <v>2002.72</v>
      </c>
      <c r="F144" s="29">
        <f t="shared" si="8"/>
        <v>0</v>
      </c>
      <c r="G144" s="30">
        <f>'MOQ Annual'!G144</f>
        <v>1401.9</v>
      </c>
      <c r="H144" s="71">
        <f t="shared" si="9"/>
        <v>0</v>
      </c>
    </row>
    <row r="145" spans="2:8" hidden="1" x14ac:dyDescent="0.25">
      <c r="B145" s="27" t="s">
        <v>386</v>
      </c>
      <c r="C145" s="27" t="s">
        <v>382</v>
      </c>
      <c r="D145" s="77"/>
      <c r="E145" s="29">
        <v>4998.6000000000004</v>
      </c>
      <c r="F145" s="29">
        <f t="shared" si="8"/>
        <v>0</v>
      </c>
      <c r="G145" s="30">
        <f>'MOQ Annual'!G145</f>
        <v>3499.02</v>
      </c>
      <c r="H145" s="71">
        <f t="shared" si="9"/>
        <v>0</v>
      </c>
    </row>
    <row r="146" spans="2:8" hidden="1" x14ac:dyDescent="0.25">
      <c r="B146" s="27" t="s">
        <v>46</v>
      </c>
      <c r="C146" s="27" t="s">
        <v>445</v>
      </c>
      <c r="D146" s="77">
        <v>0</v>
      </c>
      <c r="E146" s="29">
        <v>65.680000000000007</v>
      </c>
      <c r="F146" s="29">
        <f t="shared" si="8"/>
        <v>0</v>
      </c>
      <c r="G146" s="30">
        <f>'MOQ Annual'!G146</f>
        <v>32.840000000000003</v>
      </c>
      <c r="H146" s="71">
        <f t="shared" si="9"/>
        <v>0</v>
      </c>
    </row>
    <row r="147" spans="2:8" hidden="1" x14ac:dyDescent="0.25">
      <c r="B147" s="27" t="s">
        <v>99</v>
      </c>
      <c r="C147" s="27" t="s">
        <v>445</v>
      </c>
      <c r="D147" s="77">
        <v>0</v>
      </c>
      <c r="E147" s="29">
        <v>34.950000000000003</v>
      </c>
      <c r="F147" s="29">
        <f t="shared" si="8"/>
        <v>0</v>
      </c>
      <c r="G147" s="30">
        <f>'MOQ Annual'!G147</f>
        <v>17.48</v>
      </c>
      <c r="H147" s="71">
        <f t="shared" si="9"/>
        <v>0</v>
      </c>
    </row>
    <row r="148" spans="2:8" hidden="1" x14ac:dyDescent="0.25">
      <c r="B148" s="27" t="s">
        <v>55</v>
      </c>
      <c r="C148" s="27" t="s">
        <v>445</v>
      </c>
      <c r="D148" s="77">
        <v>0</v>
      </c>
      <c r="E148" s="29">
        <v>66.17</v>
      </c>
      <c r="F148" s="29">
        <f t="shared" si="8"/>
        <v>0</v>
      </c>
      <c r="G148" s="30">
        <f>'MOQ Annual'!G148</f>
        <v>33.090000000000003</v>
      </c>
      <c r="H148" s="71">
        <f t="shared" si="9"/>
        <v>0</v>
      </c>
    </row>
    <row r="149" spans="2:8" hidden="1" x14ac:dyDescent="0.25">
      <c r="B149" s="27" t="s">
        <v>76</v>
      </c>
      <c r="C149" s="27" t="s">
        <v>445</v>
      </c>
      <c r="D149" s="77">
        <v>0</v>
      </c>
      <c r="E149" s="29">
        <v>54.1</v>
      </c>
      <c r="F149" s="29">
        <f t="shared" si="8"/>
        <v>0</v>
      </c>
      <c r="G149" s="30">
        <f>'MOQ Annual'!G149</f>
        <v>27.05</v>
      </c>
      <c r="H149" s="71">
        <f t="shared" si="9"/>
        <v>0</v>
      </c>
    </row>
    <row r="150" spans="2:8" hidden="1" x14ac:dyDescent="0.25">
      <c r="B150" s="27" t="s">
        <v>22</v>
      </c>
      <c r="C150" s="27" t="s">
        <v>445</v>
      </c>
      <c r="D150" s="77">
        <v>0</v>
      </c>
      <c r="E150" s="29">
        <v>55.96</v>
      </c>
      <c r="F150" s="29">
        <f t="shared" si="8"/>
        <v>0</v>
      </c>
      <c r="G150" s="30">
        <f>'MOQ Annual'!G150</f>
        <v>27.98</v>
      </c>
      <c r="H150" s="71">
        <f t="shared" si="9"/>
        <v>0</v>
      </c>
    </row>
    <row r="151" spans="2:8" x14ac:dyDescent="0.25">
      <c r="B151" s="27" t="s">
        <v>7</v>
      </c>
      <c r="C151" s="27" t="s">
        <v>445</v>
      </c>
      <c r="D151" s="77">
        <v>5</v>
      </c>
      <c r="E151" s="29">
        <v>19.75</v>
      </c>
      <c r="F151" s="29">
        <f t="shared" si="8"/>
        <v>98.75</v>
      </c>
      <c r="G151" s="30">
        <f>'MOQ Annual'!G151</f>
        <v>9.8800000000000008</v>
      </c>
      <c r="H151" s="71">
        <f t="shared" si="9"/>
        <v>49.4</v>
      </c>
    </row>
    <row r="152" spans="2:8" hidden="1" x14ac:dyDescent="0.25">
      <c r="B152" s="27" t="s">
        <v>197</v>
      </c>
      <c r="C152" s="27" t="s">
        <v>445</v>
      </c>
      <c r="D152" s="77">
        <v>0</v>
      </c>
      <c r="E152" s="29">
        <v>47.15</v>
      </c>
      <c r="F152" s="29">
        <f t="shared" si="8"/>
        <v>0</v>
      </c>
      <c r="G152" s="30">
        <f>'MOQ Annual'!G152</f>
        <v>23.58</v>
      </c>
      <c r="H152" s="71">
        <f t="shared" si="9"/>
        <v>0</v>
      </c>
    </row>
    <row r="153" spans="2:8" hidden="1" x14ac:dyDescent="0.25">
      <c r="B153" s="27" t="s">
        <v>180</v>
      </c>
      <c r="C153" s="27" t="s">
        <v>445</v>
      </c>
      <c r="D153" s="77">
        <v>0</v>
      </c>
      <c r="E153" s="29">
        <v>47.151200000000003</v>
      </c>
      <c r="F153" s="29">
        <f t="shared" si="8"/>
        <v>0</v>
      </c>
      <c r="G153" s="30">
        <f>'MOQ Annual'!G153</f>
        <v>23.58</v>
      </c>
      <c r="H153" s="71">
        <f t="shared" si="9"/>
        <v>0</v>
      </c>
    </row>
    <row r="154" spans="2:8" hidden="1" x14ac:dyDescent="0.25">
      <c r="B154" s="27" t="s">
        <v>171</v>
      </c>
      <c r="C154" s="27" t="s">
        <v>445</v>
      </c>
      <c r="D154" s="77">
        <v>0</v>
      </c>
      <c r="E154" s="29">
        <v>66.44</v>
      </c>
      <c r="F154" s="29">
        <f t="shared" si="8"/>
        <v>0</v>
      </c>
      <c r="G154" s="30">
        <f>'MOQ Annual'!G154</f>
        <v>33.22</v>
      </c>
      <c r="H154" s="71">
        <f t="shared" si="9"/>
        <v>0</v>
      </c>
    </row>
    <row r="155" spans="2:8" hidden="1" x14ac:dyDescent="0.25">
      <c r="B155" s="27" t="s">
        <v>154</v>
      </c>
      <c r="C155" s="27" t="s">
        <v>445</v>
      </c>
      <c r="D155" s="77">
        <v>0</v>
      </c>
      <c r="E155" s="29">
        <v>136.78</v>
      </c>
      <c r="F155" s="29">
        <f t="shared" si="8"/>
        <v>0</v>
      </c>
      <c r="G155" s="30">
        <f>'MOQ Annual'!G155</f>
        <v>68.39</v>
      </c>
      <c r="H155" s="71">
        <f t="shared" si="9"/>
        <v>0</v>
      </c>
    </row>
    <row r="156" spans="2:8" hidden="1" x14ac:dyDescent="0.25">
      <c r="B156" s="27" t="s">
        <v>161</v>
      </c>
      <c r="C156" s="27" t="s">
        <v>445</v>
      </c>
      <c r="D156" s="77">
        <v>0</v>
      </c>
      <c r="E156" s="29">
        <v>401.06</v>
      </c>
      <c r="F156" s="29">
        <f t="shared" si="8"/>
        <v>0</v>
      </c>
      <c r="G156" s="30">
        <f>'MOQ Annual'!G156</f>
        <v>200.53</v>
      </c>
      <c r="H156" s="71">
        <f t="shared" si="9"/>
        <v>0</v>
      </c>
    </row>
    <row r="157" spans="2:8" hidden="1" x14ac:dyDescent="0.25">
      <c r="B157" s="27" t="s">
        <v>191</v>
      </c>
      <c r="C157" s="27" t="s">
        <v>445</v>
      </c>
      <c r="D157" s="77">
        <v>0</v>
      </c>
      <c r="E157" s="29">
        <v>36.24</v>
      </c>
      <c r="F157" s="29">
        <f t="shared" si="8"/>
        <v>0</v>
      </c>
      <c r="G157" s="30">
        <f>'MOQ Annual'!G157</f>
        <v>18.12</v>
      </c>
      <c r="H157" s="71">
        <f t="shared" si="9"/>
        <v>0</v>
      </c>
    </row>
    <row r="158" spans="2:8" hidden="1" x14ac:dyDescent="0.25">
      <c r="B158" s="27" t="s">
        <v>106</v>
      </c>
      <c r="C158" s="27" t="s">
        <v>445</v>
      </c>
      <c r="D158" s="77">
        <v>0</v>
      </c>
      <c r="E158" s="29">
        <v>137.52000000000001</v>
      </c>
      <c r="F158" s="29">
        <f t="shared" si="8"/>
        <v>0</v>
      </c>
      <c r="G158" s="30">
        <f>'MOQ Annual'!G158</f>
        <v>68.760000000000005</v>
      </c>
      <c r="H158" s="71">
        <f t="shared" si="9"/>
        <v>0</v>
      </c>
    </row>
    <row r="159" spans="2:8" hidden="1" x14ac:dyDescent="0.25">
      <c r="B159" s="27" t="s">
        <v>47</v>
      </c>
      <c r="C159" s="27" t="s">
        <v>444</v>
      </c>
      <c r="D159" s="77">
        <v>0</v>
      </c>
      <c r="E159" s="29">
        <v>32.51</v>
      </c>
      <c r="F159" s="29">
        <f t="shared" ref="F159:F170" si="10">D159*E159</f>
        <v>0</v>
      </c>
      <c r="G159" s="30">
        <f>'MOQ Annual'!G159</f>
        <v>16.260000000000002</v>
      </c>
      <c r="H159" s="71">
        <f t="shared" ref="H159:H170" si="11">ROUND(D159*G159,2)</f>
        <v>0</v>
      </c>
    </row>
    <row r="160" spans="2:8" x14ac:dyDescent="0.25">
      <c r="B160" s="27" t="s">
        <v>72</v>
      </c>
      <c r="C160" s="27" t="s">
        <v>444</v>
      </c>
      <c r="D160" s="77">
        <v>7</v>
      </c>
      <c r="E160" s="29">
        <v>26.94</v>
      </c>
      <c r="F160" s="29">
        <f t="shared" si="10"/>
        <v>188.58</v>
      </c>
      <c r="G160" s="30">
        <f>'MOQ Annual'!G160</f>
        <v>13.47</v>
      </c>
      <c r="H160" s="71">
        <f t="shared" si="11"/>
        <v>94.29</v>
      </c>
    </row>
    <row r="161" spans="2:8" hidden="1" x14ac:dyDescent="0.25">
      <c r="B161" s="27" t="s">
        <v>23</v>
      </c>
      <c r="C161" s="27" t="s">
        <v>444</v>
      </c>
      <c r="D161" s="77">
        <v>0</v>
      </c>
      <c r="E161" s="29">
        <v>42.56</v>
      </c>
      <c r="F161" s="29">
        <f t="shared" si="10"/>
        <v>0</v>
      </c>
      <c r="G161" s="30">
        <f>'MOQ Annual'!G161</f>
        <v>21.28</v>
      </c>
      <c r="H161" s="71">
        <f t="shared" si="11"/>
        <v>0</v>
      </c>
    </row>
    <row r="162" spans="2:8" hidden="1" x14ac:dyDescent="0.25">
      <c r="B162" s="27" t="s">
        <v>56</v>
      </c>
      <c r="C162" s="27" t="s">
        <v>444</v>
      </c>
      <c r="D162" s="77">
        <v>0</v>
      </c>
      <c r="E162" s="29">
        <v>41.22</v>
      </c>
      <c r="F162" s="29">
        <f t="shared" si="10"/>
        <v>0</v>
      </c>
      <c r="G162" s="30">
        <f>'MOQ Annual'!G162</f>
        <v>20.61</v>
      </c>
      <c r="H162" s="71">
        <f t="shared" si="11"/>
        <v>0</v>
      </c>
    </row>
    <row r="163" spans="2:8" hidden="1" x14ac:dyDescent="0.25">
      <c r="B163" s="27" t="s">
        <v>155</v>
      </c>
      <c r="C163" s="27" t="s">
        <v>444</v>
      </c>
      <c r="D163" s="77">
        <v>0</v>
      </c>
      <c r="E163" s="29">
        <v>78.62</v>
      </c>
      <c r="F163" s="29">
        <f t="shared" si="10"/>
        <v>0</v>
      </c>
      <c r="G163" s="30">
        <f>'MOQ Annual'!G163</f>
        <v>39.31</v>
      </c>
      <c r="H163" s="71">
        <f t="shared" si="11"/>
        <v>0</v>
      </c>
    </row>
    <row r="164" spans="2:8" hidden="1" x14ac:dyDescent="0.25">
      <c r="B164" s="27" t="s">
        <v>107</v>
      </c>
      <c r="C164" s="27" t="s">
        <v>444</v>
      </c>
      <c r="D164" s="77">
        <v>0</v>
      </c>
      <c r="E164" s="29">
        <v>172.84</v>
      </c>
      <c r="F164" s="29">
        <f t="shared" si="10"/>
        <v>0</v>
      </c>
      <c r="G164" s="30">
        <f>'MOQ Annual'!G164</f>
        <v>86.42</v>
      </c>
      <c r="H164" s="71">
        <f t="shared" si="11"/>
        <v>0</v>
      </c>
    </row>
    <row r="165" spans="2:8" hidden="1" x14ac:dyDescent="0.25">
      <c r="B165" s="27" t="s">
        <v>181</v>
      </c>
      <c r="C165" s="27" t="s">
        <v>444</v>
      </c>
      <c r="D165" s="77">
        <v>0</v>
      </c>
      <c r="E165" s="29">
        <v>87.07</v>
      </c>
      <c r="F165" s="29">
        <f t="shared" si="10"/>
        <v>0</v>
      </c>
      <c r="G165" s="30">
        <f>'MOQ Annual'!G165</f>
        <v>43.53</v>
      </c>
      <c r="H165" s="71">
        <f t="shared" si="11"/>
        <v>0</v>
      </c>
    </row>
    <row r="166" spans="2:8" hidden="1" x14ac:dyDescent="0.25">
      <c r="B166" s="27" t="s">
        <v>198</v>
      </c>
      <c r="C166" s="27" t="s">
        <v>444</v>
      </c>
      <c r="D166" s="77">
        <v>0</v>
      </c>
      <c r="E166" s="29">
        <v>87.07</v>
      </c>
      <c r="F166" s="29">
        <f t="shared" si="10"/>
        <v>0</v>
      </c>
      <c r="G166" s="30">
        <f>'MOQ Annual'!G166</f>
        <v>43.53</v>
      </c>
      <c r="H166" s="71">
        <f t="shared" si="11"/>
        <v>0</v>
      </c>
    </row>
    <row r="167" spans="2:8" hidden="1" x14ac:dyDescent="0.25">
      <c r="B167" s="27" t="s">
        <v>162</v>
      </c>
      <c r="C167" s="27" t="s">
        <v>444</v>
      </c>
      <c r="D167" s="77">
        <v>0</v>
      </c>
      <c r="E167" s="29">
        <v>66.59</v>
      </c>
      <c r="F167" s="29">
        <f t="shared" si="10"/>
        <v>0</v>
      </c>
      <c r="G167" s="30">
        <f>'MOQ Annual'!G167</f>
        <v>33.29</v>
      </c>
      <c r="H167" s="71">
        <f t="shared" si="11"/>
        <v>0</v>
      </c>
    </row>
    <row r="168" spans="2:8" hidden="1" x14ac:dyDescent="0.25">
      <c r="B168" s="27" t="s">
        <v>172</v>
      </c>
      <c r="C168" s="27" t="s">
        <v>444</v>
      </c>
      <c r="D168" s="77">
        <v>0</v>
      </c>
      <c r="E168" s="29">
        <v>136.78</v>
      </c>
      <c r="F168" s="29">
        <f t="shared" si="10"/>
        <v>0</v>
      </c>
      <c r="G168" s="30">
        <f>'MOQ Annual'!G168</f>
        <v>68.39</v>
      </c>
      <c r="H168" s="71">
        <f t="shared" si="11"/>
        <v>0</v>
      </c>
    </row>
    <row r="169" spans="2:8" hidden="1" x14ac:dyDescent="0.25">
      <c r="B169" s="27" t="s">
        <v>121</v>
      </c>
      <c r="C169" s="27" t="s">
        <v>444</v>
      </c>
      <c r="D169" s="77">
        <v>0</v>
      </c>
      <c r="E169" s="29">
        <v>129.19</v>
      </c>
      <c r="F169" s="29">
        <f t="shared" si="10"/>
        <v>0</v>
      </c>
      <c r="G169" s="30">
        <f>'MOQ Annual'!G169</f>
        <v>64.599999999999994</v>
      </c>
      <c r="H169" s="71">
        <f t="shared" si="11"/>
        <v>0</v>
      </c>
    </row>
    <row r="170" spans="2:8" hidden="1" x14ac:dyDescent="0.25">
      <c r="B170" s="27" t="s">
        <v>192</v>
      </c>
      <c r="C170" s="27" t="s">
        <v>444</v>
      </c>
      <c r="D170" s="77">
        <v>0</v>
      </c>
      <c r="E170" s="29">
        <v>13.82</v>
      </c>
      <c r="F170" s="29">
        <f t="shared" si="10"/>
        <v>0</v>
      </c>
      <c r="G170" s="30">
        <f>'MOQ Annual'!G170</f>
        <v>6.91</v>
      </c>
      <c r="H170" s="71">
        <f t="shared" si="11"/>
        <v>0</v>
      </c>
    </row>
    <row r="171" spans="2:8" hidden="1" x14ac:dyDescent="0.25">
      <c r="B171" s="27" t="s">
        <v>246</v>
      </c>
      <c r="C171" s="27" t="s">
        <v>18</v>
      </c>
      <c r="D171" s="77"/>
      <c r="E171" s="29">
        <v>129095.92</v>
      </c>
      <c r="F171" s="29">
        <f t="shared" si="8"/>
        <v>0</v>
      </c>
      <c r="G171" s="30">
        <f>'MOQ Annual'!G171</f>
        <v>42601.65</v>
      </c>
      <c r="H171" s="71">
        <f t="shared" si="9"/>
        <v>0</v>
      </c>
    </row>
    <row r="172" spans="2:8" hidden="1" x14ac:dyDescent="0.25">
      <c r="B172" s="27" t="s">
        <v>249</v>
      </c>
      <c r="C172" s="27" t="s">
        <v>18</v>
      </c>
      <c r="D172" s="77"/>
      <c r="E172" s="29">
        <v>49503.98</v>
      </c>
      <c r="F172" s="29">
        <f t="shared" si="8"/>
        <v>0</v>
      </c>
      <c r="G172" s="30">
        <f>'MOQ Annual'!G172</f>
        <v>29702.39</v>
      </c>
      <c r="H172" s="71">
        <f t="shared" si="9"/>
        <v>0</v>
      </c>
    </row>
    <row r="173" spans="2:8" hidden="1" x14ac:dyDescent="0.25">
      <c r="B173" s="27" t="s">
        <v>247</v>
      </c>
      <c r="C173" s="27" t="s">
        <v>18</v>
      </c>
      <c r="D173" s="77"/>
      <c r="E173" s="29">
        <v>53767.38</v>
      </c>
      <c r="F173" s="29">
        <f t="shared" si="8"/>
        <v>0</v>
      </c>
      <c r="G173" s="30">
        <f>'MOQ Annual'!G173</f>
        <v>43416.82</v>
      </c>
      <c r="H173" s="71">
        <f t="shared" si="9"/>
        <v>0</v>
      </c>
    </row>
    <row r="174" spans="2:8" hidden="1" x14ac:dyDescent="0.25">
      <c r="B174" s="27" t="s">
        <v>248</v>
      </c>
      <c r="C174" s="27" t="s">
        <v>18</v>
      </c>
      <c r="D174" s="77"/>
      <c r="E174" s="29">
        <v>221692.04</v>
      </c>
      <c r="F174" s="29">
        <f t="shared" si="8"/>
        <v>0</v>
      </c>
      <c r="G174" s="30">
        <f>'MOQ Annual'!G174</f>
        <v>53072.14</v>
      </c>
      <c r="H174" s="71">
        <f t="shared" si="9"/>
        <v>0</v>
      </c>
    </row>
    <row r="175" spans="2:8" hidden="1" x14ac:dyDescent="0.25">
      <c r="B175" s="27" t="s">
        <v>250</v>
      </c>
      <c r="C175" s="27" t="s">
        <v>18</v>
      </c>
      <c r="D175" s="77"/>
      <c r="E175" s="29">
        <v>122361.84</v>
      </c>
      <c r="F175" s="29">
        <f t="shared" si="8"/>
        <v>0</v>
      </c>
      <c r="G175" s="30">
        <f>'MOQ Annual'!G175</f>
        <v>79535.199999999997</v>
      </c>
      <c r="H175" s="71">
        <f t="shared" si="9"/>
        <v>0</v>
      </c>
    </row>
    <row r="176" spans="2:8" hidden="1" x14ac:dyDescent="0.25">
      <c r="B176" s="27" t="s">
        <v>251</v>
      </c>
      <c r="C176" s="27" t="s">
        <v>18</v>
      </c>
      <c r="D176" s="77"/>
      <c r="E176" s="29">
        <v>75701.3</v>
      </c>
      <c r="F176" s="29">
        <f t="shared" si="8"/>
        <v>0</v>
      </c>
      <c r="G176" s="30">
        <f>'MOQ Annual'!G176</f>
        <v>24981.43</v>
      </c>
      <c r="H176" s="71">
        <f t="shared" si="9"/>
        <v>0</v>
      </c>
    </row>
    <row r="177" spans="2:8" x14ac:dyDescent="0.25">
      <c r="B177" s="27" t="s">
        <v>111</v>
      </c>
      <c r="C177" s="27" t="s">
        <v>118</v>
      </c>
      <c r="D177" s="77">
        <v>2</v>
      </c>
      <c r="E177" s="29">
        <v>237.32</v>
      </c>
      <c r="F177" s="29">
        <f t="shared" si="8"/>
        <v>474.64</v>
      </c>
      <c r="G177" s="30">
        <f>'MOQ Annual'!G177</f>
        <v>118.66</v>
      </c>
      <c r="H177" s="71">
        <f t="shared" si="9"/>
        <v>237.32</v>
      </c>
    </row>
    <row r="178" spans="2:8" hidden="1" x14ac:dyDescent="0.25">
      <c r="B178" s="27">
        <v>4630525</v>
      </c>
      <c r="C178" s="27" t="s">
        <v>43</v>
      </c>
      <c r="D178" s="77">
        <v>0</v>
      </c>
      <c r="E178" s="29">
        <v>35.35</v>
      </c>
      <c r="F178" s="29">
        <f t="shared" si="8"/>
        <v>0</v>
      </c>
      <c r="G178" s="30">
        <f>'MOQ Annual'!G178</f>
        <v>17.670000000000002</v>
      </c>
      <c r="H178" s="71">
        <f t="shared" si="9"/>
        <v>0</v>
      </c>
    </row>
    <row r="179" spans="2:8" hidden="1" x14ac:dyDescent="0.25">
      <c r="B179" s="27" t="s">
        <v>25</v>
      </c>
      <c r="C179" s="27" t="s">
        <v>43</v>
      </c>
      <c r="D179" s="77">
        <v>0</v>
      </c>
      <c r="E179" s="29">
        <v>94.95</v>
      </c>
      <c r="F179" s="29">
        <f t="shared" si="8"/>
        <v>0</v>
      </c>
      <c r="G179" s="30">
        <f>'MOQ Annual'!G179</f>
        <v>47.48</v>
      </c>
      <c r="H179" s="71">
        <f t="shared" si="9"/>
        <v>0</v>
      </c>
    </row>
    <row r="180" spans="2:8" hidden="1" x14ac:dyDescent="0.25">
      <c r="B180" s="27" t="s">
        <v>73</v>
      </c>
      <c r="C180" s="27" t="s">
        <v>43</v>
      </c>
      <c r="D180" s="77">
        <v>0</v>
      </c>
      <c r="E180" s="29">
        <v>30.45</v>
      </c>
      <c r="F180" s="29">
        <f t="shared" si="8"/>
        <v>0</v>
      </c>
      <c r="G180" s="30">
        <f>'MOQ Annual'!G180</f>
        <v>15.23</v>
      </c>
      <c r="H180" s="71">
        <f t="shared" si="9"/>
        <v>0</v>
      </c>
    </row>
    <row r="181" spans="2:8" hidden="1" x14ac:dyDescent="0.25">
      <c r="B181" s="27" t="s">
        <v>205</v>
      </c>
      <c r="C181" s="27" t="s">
        <v>43</v>
      </c>
      <c r="D181" s="77">
        <v>0</v>
      </c>
      <c r="E181" s="29">
        <v>36.1</v>
      </c>
      <c r="F181" s="29">
        <f t="shared" si="8"/>
        <v>0</v>
      </c>
      <c r="G181" s="30">
        <f>'MOQ Annual'!G181</f>
        <v>18.05</v>
      </c>
      <c r="H181" s="71">
        <f t="shared" si="9"/>
        <v>0</v>
      </c>
    </row>
    <row r="182" spans="2:8" hidden="1" x14ac:dyDescent="0.25">
      <c r="B182" s="27" t="s">
        <v>27</v>
      </c>
      <c r="C182" s="27" t="s">
        <v>43</v>
      </c>
      <c r="D182" s="77">
        <v>0</v>
      </c>
      <c r="E182" s="29">
        <v>170.99</v>
      </c>
      <c r="F182" s="29">
        <f t="shared" si="8"/>
        <v>0</v>
      </c>
      <c r="G182" s="30">
        <f>'MOQ Annual'!G182</f>
        <v>85.5</v>
      </c>
      <c r="H182" s="71">
        <f t="shared" si="9"/>
        <v>0</v>
      </c>
    </row>
    <row r="183" spans="2:8" hidden="1" x14ac:dyDescent="0.25">
      <c r="B183" s="27" t="s">
        <v>57</v>
      </c>
      <c r="C183" s="27" t="s">
        <v>43</v>
      </c>
      <c r="D183" s="77">
        <v>0</v>
      </c>
      <c r="E183" s="29">
        <v>83.15</v>
      </c>
      <c r="F183" s="29">
        <f t="shared" si="8"/>
        <v>0</v>
      </c>
      <c r="G183" s="30">
        <f>'MOQ Annual'!G183</f>
        <v>41.58</v>
      </c>
      <c r="H183" s="71">
        <f t="shared" si="9"/>
        <v>0</v>
      </c>
    </row>
    <row r="184" spans="2:8" hidden="1" x14ac:dyDescent="0.25">
      <c r="B184" s="27" t="s">
        <v>69</v>
      </c>
      <c r="C184" s="27" t="s">
        <v>43</v>
      </c>
      <c r="D184" s="77">
        <v>0</v>
      </c>
      <c r="E184" s="29">
        <v>17.309999999999999</v>
      </c>
      <c r="F184" s="29">
        <f t="shared" si="8"/>
        <v>0</v>
      </c>
      <c r="G184" s="30">
        <f>'MOQ Annual'!G184</f>
        <v>8.66</v>
      </c>
      <c r="H184" s="71">
        <f t="shared" si="9"/>
        <v>0</v>
      </c>
    </row>
    <row r="185" spans="2:8" x14ac:dyDescent="0.25">
      <c r="B185" s="27" t="s">
        <v>78</v>
      </c>
      <c r="C185" s="27" t="s">
        <v>43</v>
      </c>
      <c r="D185" s="77">
        <v>10</v>
      </c>
      <c r="E185" s="29">
        <v>128.96</v>
      </c>
      <c r="F185" s="29">
        <f t="shared" si="8"/>
        <v>1289.6000000000001</v>
      </c>
      <c r="G185" s="30">
        <f>'MOQ Annual'!G185</f>
        <v>64.48</v>
      </c>
      <c r="H185" s="71">
        <f t="shared" si="9"/>
        <v>644.79999999999995</v>
      </c>
    </row>
    <row r="186" spans="2:8" hidden="1" x14ac:dyDescent="0.25">
      <c r="B186" s="27" t="s">
        <v>58</v>
      </c>
      <c r="C186" s="27" t="s">
        <v>43</v>
      </c>
      <c r="D186" s="77">
        <v>0</v>
      </c>
      <c r="E186" s="29">
        <v>83.15</v>
      </c>
      <c r="F186" s="29">
        <f t="shared" si="8"/>
        <v>0</v>
      </c>
      <c r="G186" s="30">
        <f>'MOQ Annual'!G186</f>
        <v>41.58</v>
      </c>
      <c r="H186" s="71">
        <f t="shared" si="9"/>
        <v>0</v>
      </c>
    </row>
    <row r="187" spans="2:8" hidden="1" x14ac:dyDescent="0.25">
      <c r="B187" s="27" t="s">
        <v>26</v>
      </c>
      <c r="C187" s="27" t="s">
        <v>43</v>
      </c>
      <c r="D187" s="77">
        <v>0</v>
      </c>
      <c r="E187" s="29">
        <v>111.49</v>
      </c>
      <c r="F187" s="29">
        <f t="shared" si="8"/>
        <v>0</v>
      </c>
      <c r="G187" s="30">
        <f>'MOQ Annual'!G187</f>
        <v>55.75</v>
      </c>
      <c r="H187" s="71">
        <f t="shared" si="9"/>
        <v>0</v>
      </c>
    </row>
    <row r="188" spans="2:8" hidden="1" x14ac:dyDescent="0.25">
      <c r="B188" s="27" t="s">
        <v>70</v>
      </c>
      <c r="C188" s="27" t="s">
        <v>43</v>
      </c>
      <c r="D188" s="77">
        <v>0</v>
      </c>
      <c r="E188" s="29">
        <v>234.01</v>
      </c>
      <c r="F188" s="29">
        <f t="shared" si="8"/>
        <v>0</v>
      </c>
      <c r="G188" s="30">
        <f>'MOQ Annual'!G188</f>
        <v>117.01</v>
      </c>
      <c r="H188" s="71">
        <f t="shared" si="9"/>
        <v>0</v>
      </c>
    </row>
    <row r="189" spans="2:8" hidden="1" x14ac:dyDescent="0.25">
      <c r="B189" s="27" t="s">
        <v>71</v>
      </c>
      <c r="C189" s="27" t="s">
        <v>43</v>
      </c>
      <c r="D189" s="77">
        <v>0</v>
      </c>
      <c r="E189" s="29">
        <v>151.4</v>
      </c>
      <c r="F189" s="29">
        <f t="shared" si="8"/>
        <v>0</v>
      </c>
      <c r="G189" s="30">
        <f>'MOQ Annual'!G189</f>
        <v>75.7</v>
      </c>
      <c r="H189" s="71">
        <f t="shared" si="9"/>
        <v>0</v>
      </c>
    </row>
    <row r="190" spans="2:8" hidden="1" x14ac:dyDescent="0.25">
      <c r="B190" s="27" t="s">
        <v>183</v>
      </c>
      <c r="C190" s="27" t="s">
        <v>43</v>
      </c>
      <c r="D190" s="77">
        <v>0</v>
      </c>
      <c r="E190" s="29">
        <v>111.64</v>
      </c>
      <c r="F190" s="29">
        <f t="shared" si="8"/>
        <v>0</v>
      </c>
      <c r="G190" s="30">
        <f>'MOQ Annual'!G190</f>
        <v>55.82</v>
      </c>
      <c r="H190" s="71">
        <f t="shared" si="9"/>
        <v>0</v>
      </c>
    </row>
    <row r="191" spans="2:8" hidden="1" x14ac:dyDescent="0.25">
      <c r="B191" s="27" t="s">
        <v>139</v>
      </c>
      <c r="C191" s="27" t="s">
        <v>43</v>
      </c>
      <c r="D191" s="77">
        <v>0</v>
      </c>
      <c r="E191" s="29">
        <v>157.01</v>
      </c>
      <c r="F191" s="29">
        <f t="shared" si="8"/>
        <v>0</v>
      </c>
      <c r="G191" s="30">
        <f>'MOQ Annual'!G191</f>
        <v>78.510000000000005</v>
      </c>
      <c r="H191" s="71">
        <f t="shared" si="9"/>
        <v>0</v>
      </c>
    </row>
    <row r="192" spans="2:8" hidden="1" x14ac:dyDescent="0.25">
      <c r="B192" s="27" t="s">
        <v>123</v>
      </c>
      <c r="C192" s="27" t="s">
        <v>43</v>
      </c>
      <c r="D192" s="77">
        <v>0</v>
      </c>
      <c r="E192" s="29">
        <v>157.01</v>
      </c>
      <c r="F192" s="29">
        <f t="shared" si="8"/>
        <v>0</v>
      </c>
      <c r="G192" s="30">
        <f>'MOQ Annual'!G192</f>
        <v>78.510000000000005</v>
      </c>
      <c r="H192" s="71">
        <f t="shared" si="9"/>
        <v>0</v>
      </c>
    </row>
    <row r="193" spans="2:8" hidden="1" x14ac:dyDescent="0.25">
      <c r="B193" s="27" t="s">
        <v>174</v>
      </c>
      <c r="C193" s="27" t="s">
        <v>43</v>
      </c>
      <c r="D193" s="77">
        <v>0</v>
      </c>
      <c r="E193" s="29">
        <v>108.65</v>
      </c>
      <c r="F193" s="29">
        <f t="shared" si="8"/>
        <v>0</v>
      </c>
      <c r="G193" s="30">
        <f>'MOQ Annual'!G193</f>
        <v>54.33</v>
      </c>
      <c r="H193" s="71">
        <f t="shared" si="9"/>
        <v>0</v>
      </c>
    </row>
    <row r="194" spans="2:8" hidden="1" x14ac:dyDescent="0.25">
      <c r="B194" s="27" t="s">
        <v>199</v>
      </c>
      <c r="C194" s="27" t="s">
        <v>43</v>
      </c>
      <c r="D194" s="77">
        <v>0</v>
      </c>
      <c r="E194" s="29">
        <v>347.75</v>
      </c>
      <c r="F194" s="29">
        <f t="shared" si="8"/>
        <v>0</v>
      </c>
      <c r="G194" s="30">
        <f>'MOQ Annual'!G194</f>
        <v>173.88</v>
      </c>
      <c r="H194" s="71">
        <f t="shared" si="9"/>
        <v>0</v>
      </c>
    </row>
    <row r="195" spans="2:8" x14ac:dyDescent="0.25">
      <c r="B195" s="27" t="s">
        <v>109</v>
      </c>
      <c r="C195" s="27" t="s">
        <v>43</v>
      </c>
      <c r="D195" s="77">
        <v>4</v>
      </c>
      <c r="E195" s="29">
        <v>145.97</v>
      </c>
      <c r="F195" s="29">
        <f t="shared" si="8"/>
        <v>583.88</v>
      </c>
      <c r="G195" s="30">
        <f>'MOQ Annual'!G195</f>
        <v>72.98</v>
      </c>
      <c r="H195" s="71">
        <f t="shared" si="9"/>
        <v>291.92</v>
      </c>
    </row>
    <row r="196" spans="2:8" x14ac:dyDescent="0.25">
      <c r="B196" s="27" t="s">
        <v>110</v>
      </c>
      <c r="C196" s="27" t="s">
        <v>43</v>
      </c>
      <c r="D196" s="77">
        <v>2</v>
      </c>
      <c r="E196" s="29">
        <v>86.82</v>
      </c>
      <c r="F196" s="29">
        <f t="shared" si="8"/>
        <v>173.64</v>
      </c>
      <c r="G196" s="30">
        <f>'MOQ Annual'!G196</f>
        <v>43.41</v>
      </c>
      <c r="H196" s="71">
        <f t="shared" si="9"/>
        <v>86.82</v>
      </c>
    </row>
    <row r="197" spans="2:8" hidden="1" x14ac:dyDescent="0.25">
      <c r="B197" s="27" t="s">
        <v>148</v>
      </c>
      <c r="C197" s="27" t="s">
        <v>209</v>
      </c>
      <c r="D197" s="77">
        <v>0</v>
      </c>
      <c r="E197" s="29">
        <v>157.01</v>
      </c>
      <c r="F197" s="29">
        <f t="shared" si="8"/>
        <v>0</v>
      </c>
      <c r="G197" s="30">
        <f>'MOQ Annual'!G197</f>
        <v>78.510000000000005</v>
      </c>
      <c r="H197" s="71">
        <f t="shared" si="9"/>
        <v>0</v>
      </c>
    </row>
    <row r="198" spans="2:8" x14ac:dyDescent="0.25">
      <c r="B198" s="27" t="s">
        <v>122</v>
      </c>
      <c r="C198" s="27" t="s">
        <v>208</v>
      </c>
      <c r="D198" s="77">
        <v>6</v>
      </c>
      <c r="E198" s="29">
        <v>258.62</v>
      </c>
      <c r="F198" s="29">
        <f t="shared" si="8"/>
        <v>1551.72</v>
      </c>
      <c r="G198" s="30">
        <f>'MOQ Annual'!G198</f>
        <v>129.31</v>
      </c>
      <c r="H198" s="71">
        <f t="shared" si="9"/>
        <v>775.86</v>
      </c>
    </row>
    <row r="199" spans="2:8" hidden="1" x14ac:dyDescent="0.25">
      <c r="B199" s="27" t="s">
        <v>130</v>
      </c>
      <c r="C199" s="27" t="s">
        <v>138</v>
      </c>
      <c r="D199" s="77">
        <v>0</v>
      </c>
      <c r="E199" s="29">
        <v>14.77</v>
      </c>
      <c r="F199" s="29">
        <f t="shared" si="8"/>
        <v>0</v>
      </c>
      <c r="G199" s="30">
        <f>'MOQ Annual'!G199</f>
        <v>7.38</v>
      </c>
      <c r="H199" s="71">
        <f t="shared" si="9"/>
        <v>0</v>
      </c>
    </row>
    <row r="200" spans="2:8" hidden="1" x14ac:dyDescent="0.25">
      <c r="B200" s="27" t="s">
        <v>184</v>
      </c>
      <c r="C200" s="27" t="s">
        <v>138</v>
      </c>
      <c r="D200" s="77">
        <v>0</v>
      </c>
      <c r="E200" s="29">
        <v>8.1199999999999992</v>
      </c>
      <c r="F200" s="29">
        <f t="shared" si="8"/>
        <v>0</v>
      </c>
      <c r="G200" s="30">
        <f>'MOQ Annual'!G200</f>
        <v>4.0599999999999996</v>
      </c>
      <c r="H200" s="71">
        <f t="shared" si="9"/>
        <v>0</v>
      </c>
    </row>
    <row r="201" spans="2:8" hidden="1" x14ac:dyDescent="0.25">
      <c r="B201" s="27" t="s">
        <v>204</v>
      </c>
      <c r="C201" s="27" t="s">
        <v>138</v>
      </c>
      <c r="D201" s="77">
        <v>0</v>
      </c>
      <c r="E201" s="29">
        <v>157.94</v>
      </c>
      <c r="F201" s="29">
        <f t="shared" si="8"/>
        <v>0</v>
      </c>
      <c r="G201" s="30">
        <f>'MOQ Annual'!G201</f>
        <v>78.97</v>
      </c>
      <c r="H201" s="71">
        <f t="shared" si="9"/>
        <v>0</v>
      </c>
    </row>
    <row r="202" spans="2:8" hidden="1" x14ac:dyDescent="0.25">
      <c r="B202" s="27" t="s">
        <v>346</v>
      </c>
      <c r="C202" s="27" t="s">
        <v>347</v>
      </c>
      <c r="D202" s="77">
        <v>4</v>
      </c>
      <c r="E202" s="29">
        <v>888.21</v>
      </c>
      <c r="F202" s="29">
        <f t="shared" si="8"/>
        <v>3552.84</v>
      </c>
      <c r="G202" s="30">
        <f>'MOQ Annual'!G202</f>
        <v>444.11</v>
      </c>
      <c r="H202" s="71">
        <f t="shared" si="9"/>
        <v>1776.44</v>
      </c>
    </row>
    <row r="203" spans="2:8" hidden="1" x14ac:dyDescent="0.25">
      <c r="B203" s="27" t="s">
        <v>353</v>
      </c>
      <c r="C203" s="27" t="s">
        <v>347</v>
      </c>
      <c r="D203" s="77">
        <v>4</v>
      </c>
      <c r="E203" s="29">
        <v>1152.07</v>
      </c>
      <c r="F203" s="29">
        <f t="shared" si="8"/>
        <v>4608.28</v>
      </c>
      <c r="G203" s="30">
        <f>'MOQ Annual'!G203</f>
        <v>576.04</v>
      </c>
      <c r="H203" s="71">
        <f t="shared" si="9"/>
        <v>2304.16</v>
      </c>
    </row>
    <row r="204" spans="2:8" hidden="1" x14ac:dyDescent="0.25">
      <c r="B204" s="27" t="s">
        <v>414</v>
      </c>
      <c r="C204" s="27" t="s">
        <v>354</v>
      </c>
      <c r="D204" s="77">
        <v>28</v>
      </c>
      <c r="E204" s="29">
        <v>9.8000000000000007</v>
      </c>
      <c r="F204" s="29">
        <f t="shared" si="8"/>
        <v>274.40000000000003</v>
      </c>
      <c r="G204" s="30">
        <f>'MOQ Annual'!G204</f>
        <v>4.9000000000000004</v>
      </c>
      <c r="H204" s="71">
        <f t="shared" si="9"/>
        <v>137.19999999999999</v>
      </c>
    </row>
    <row r="205" spans="2:8" hidden="1" x14ac:dyDescent="0.25">
      <c r="B205" s="27" t="s">
        <v>367</v>
      </c>
      <c r="C205" s="27" t="s">
        <v>368</v>
      </c>
      <c r="D205" s="77">
        <v>0</v>
      </c>
      <c r="E205" s="29">
        <v>65.06</v>
      </c>
      <c r="F205" s="29">
        <f t="shared" si="8"/>
        <v>0</v>
      </c>
      <c r="G205" s="30">
        <f>'MOQ Annual'!G205</f>
        <v>45.54</v>
      </c>
      <c r="H205" s="71">
        <f t="shared" si="9"/>
        <v>0</v>
      </c>
    </row>
    <row r="206" spans="2:8" hidden="1" x14ac:dyDescent="0.25">
      <c r="B206" s="27" t="s">
        <v>376</v>
      </c>
      <c r="C206" s="27" t="s">
        <v>370</v>
      </c>
      <c r="D206" s="77">
        <v>0</v>
      </c>
      <c r="E206" s="29">
        <v>77.38</v>
      </c>
      <c r="F206" s="29">
        <f t="shared" ref="F206:F268" si="12">D206*E206</f>
        <v>0</v>
      </c>
      <c r="G206" s="30">
        <f>'MOQ Annual'!G206</f>
        <v>54.17</v>
      </c>
      <c r="H206" s="71">
        <f t="shared" ref="H206:H268" si="13">ROUND(D206*G206,2)</f>
        <v>0</v>
      </c>
    </row>
    <row r="207" spans="2:8" hidden="1" x14ac:dyDescent="0.25">
      <c r="B207" s="27" t="s">
        <v>377</v>
      </c>
      <c r="C207" s="27" t="s">
        <v>378</v>
      </c>
      <c r="D207" s="77">
        <v>0</v>
      </c>
      <c r="E207" s="29">
        <v>55.11</v>
      </c>
      <c r="F207" s="29">
        <f t="shared" si="12"/>
        <v>0</v>
      </c>
      <c r="G207" s="30">
        <f>'MOQ Annual'!G207</f>
        <v>38.58</v>
      </c>
      <c r="H207" s="71">
        <f t="shared" si="13"/>
        <v>0</v>
      </c>
    </row>
    <row r="208" spans="2:8" hidden="1" x14ac:dyDescent="0.25">
      <c r="B208" s="27" t="s">
        <v>371</v>
      </c>
      <c r="C208" s="27" t="s">
        <v>366</v>
      </c>
      <c r="D208" s="77">
        <v>0</v>
      </c>
      <c r="E208" s="29">
        <v>59.52</v>
      </c>
      <c r="F208" s="29">
        <f t="shared" si="12"/>
        <v>0</v>
      </c>
      <c r="G208" s="30">
        <f>'MOQ Annual'!G208</f>
        <v>41.66</v>
      </c>
      <c r="H208" s="71">
        <f t="shared" si="13"/>
        <v>0</v>
      </c>
    </row>
    <row r="209" spans="2:8" hidden="1" x14ac:dyDescent="0.25">
      <c r="B209" s="27" t="s">
        <v>303</v>
      </c>
      <c r="C209" s="27" t="s">
        <v>304</v>
      </c>
      <c r="D209" s="77">
        <v>0</v>
      </c>
      <c r="E209" s="29">
        <v>1168.92</v>
      </c>
      <c r="F209" s="29">
        <f t="shared" si="12"/>
        <v>0</v>
      </c>
      <c r="G209" s="30">
        <f>'MOQ Annual'!G209</f>
        <v>818.24</v>
      </c>
      <c r="H209" s="71">
        <f t="shared" si="13"/>
        <v>0</v>
      </c>
    </row>
    <row r="210" spans="2:8" hidden="1" x14ac:dyDescent="0.25">
      <c r="B210" s="27" t="s">
        <v>320</v>
      </c>
      <c r="C210" s="27" t="s">
        <v>321</v>
      </c>
      <c r="D210" s="77">
        <v>0</v>
      </c>
      <c r="E210" s="29">
        <v>1196.56</v>
      </c>
      <c r="F210" s="29">
        <f t="shared" si="12"/>
        <v>0</v>
      </c>
      <c r="G210" s="30">
        <f>'MOQ Annual'!G210</f>
        <v>837.59</v>
      </c>
      <c r="H210" s="71">
        <f t="shared" si="13"/>
        <v>0</v>
      </c>
    </row>
    <row r="211" spans="2:8" hidden="1" x14ac:dyDescent="0.25">
      <c r="B211" s="27" t="s">
        <v>285</v>
      </c>
      <c r="C211" s="27" t="s">
        <v>286</v>
      </c>
      <c r="D211" s="77">
        <v>0</v>
      </c>
      <c r="E211" s="29">
        <v>174.57</v>
      </c>
      <c r="F211" s="29">
        <f t="shared" si="12"/>
        <v>0</v>
      </c>
      <c r="G211" s="30">
        <f>'MOQ Annual'!G211</f>
        <v>122.2</v>
      </c>
      <c r="H211" s="71">
        <f t="shared" si="13"/>
        <v>0</v>
      </c>
    </row>
    <row r="212" spans="2:8" hidden="1" x14ac:dyDescent="0.25">
      <c r="B212" s="27" t="s">
        <v>289</v>
      </c>
      <c r="C212" s="27" t="s">
        <v>286</v>
      </c>
      <c r="D212" s="77">
        <v>0</v>
      </c>
      <c r="E212" s="29">
        <v>154.62</v>
      </c>
      <c r="F212" s="29">
        <f t="shared" si="12"/>
        <v>0</v>
      </c>
      <c r="G212" s="30">
        <f>'MOQ Annual'!G212</f>
        <v>108.23</v>
      </c>
      <c r="H212" s="71">
        <f t="shared" si="13"/>
        <v>0</v>
      </c>
    </row>
    <row r="213" spans="2:8" hidden="1" x14ac:dyDescent="0.25">
      <c r="B213" s="27" t="s">
        <v>287</v>
      </c>
      <c r="C213" s="27" t="s">
        <v>288</v>
      </c>
      <c r="D213" s="77">
        <v>0</v>
      </c>
      <c r="E213" s="29">
        <v>200.93</v>
      </c>
      <c r="F213" s="29">
        <f t="shared" si="12"/>
        <v>0</v>
      </c>
      <c r="G213" s="30">
        <f>'MOQ Annual'!G213</f>
        <v>140.65</v>
      </c>
      <c r="H213" s="71">
        <f t="shared" si="13"/>
        <v>0</v>
      </c>
    </row>
    <row r="214" spans="2:8" hidden="1" x14ac:dyDescent="0.25">
      <c r="B214" s="27" t="s">
        <v>362</v>
      </c>
      <c r="C214" s="27" t="s">
        <v>363</v>
      </c>
      <c r="D214" s="77">
        <v>72</v>
      </c>
      <c r="E214" s="29">
        <v>1.82</v>
      </c>
      <c r="F214" s="29">
        <f t="shared" si="12"/>
        <v>131.04</v>
      </c>
      <c r="G214" s="30">
        <f>'MOQ Annual'!G214</f>
        <v>0.91</v>
      </c>
      <c r="H214" s="71">
        <f t="shared" si="13"/>
        <v>65.52</v>
      </c>
    </row>
    <row r="215" spans="2:8" hidden="1" x14ac:dyDescent="0.25">
      <c r="B215" s="27" t="s">
        <v>80</v>
      </c>
      <c r="C215" s="27" t="s">
        <v>10</v>
      </c>
      <c r="D215" s="77">
        <v>10</v>
      </c>
      <c r="E215" s="29">
        <v>185.31</v>
      </c>
      <c r="F215" s="29">
        <f t="shared" si="12"/>
        <v>1853.1</v>
      </c>
      <c r="G215" s="30">
        <f>'MOQ Annual'!G215</f>
        <v>92.66</v>
      </c>
      <c r="H215" s="71">
        <f t="shared" si="13"/>
        <v>926.6</v>
      </c>
    </row>
    <row r="216" spans="2:8" hidden="1" x14ac:dyDescent="0.25">
      <c r="B216" s="27" t="s">
        <v>90</v>
      </c>
      <c r="C216" s="27" t="s">
        <v>10</v>
      </c>
      <c r="D216" s="77">
        <v>24</v>
      </c>
      <c r="E216" s="29">
        <v>14.75</v>
      </c>
      <c r="F216" s="29">
        <f t="shared" si="12"/>
        <v>354</v>
      </c>
      <c r="G216" s="30">
        <f>'MOQ Annual'!G216</f>
        <v>7.38</v>
      </c>
      <c r="H216" s="71">
        <f t="shared" si="13"/>
        <v>177.12</v>
      </c>
    </row>
    <row r="217" spans="2:8" hidden="1" x14ac:dyDescent="0.25">
      <c r="B217" s="27" t="s">
        <v>207</v>
      </c>
      <c r="C217" s="27" t="s">
        <v>10</v>
      </c>
      <c r="D217" s="77">
        <v>4</v>
      </c>
      <c r="E217" s="29">
        <v>587.66999999999996</v>
      </c>
      <c r="F217" s="29">
        <f t="shared" si="12"/>
        <v>2350.6799999999998</v>
      </c>
      <c r="G217" s="30">
        <f>'MOQ Annual'!G217</f>
        <v>293.83999999999997</v>
      </c>
      <c r="H217" s="71">
        <f t="shared" si="13"/>
        <v>1175.3599999999999</v>
      </c>
    </row>
    <row r="218" spans="2:8" hidden="1" x14ac:dyDescent="0.25">
      <c r="B218" s="27" t="s">
        <v>51</v>
      </c>
      <c r="C218" s="27" t="s">
        <v>14</v>
      </c>
      <c r="D218" s="77"/>
      <c r="E218" s="29">
        <v>6515.91</v>
      </c>
      <c r="F218" s="29">
        <f t="shared" si="12"/>
        <v>0</v>
      </c>
      <c r="G218" s="30">
        <f>'MOQ Annual'!G218</f>
        <v>3257.96</v>
      </c>
      <c r="H218" s="71">
        <f t="shared" si="13"/>
        <v>0</v>
      </c>
    </row>
    <row r="219" spans="2:8" hidden="1" x14ac:dyDescent="0.25">
      <c r="B219" s="27" t="s">
        <v>63</v>
      </c>
      <c r="C219" s="27" t="s">
        <v>14</v>
      </c>
      <c r="D219" s="77"/>
      <c r="E219" s="29">
        <v>6029.34</v>
      </c>
      <c r="F219" s="29">
        <f t="shared" si="12"/>
        <v>0</v>
      </c>
      <c r="G219" s="30">
        <f>'MOQ Annual'!G219</f>
        <v>3014.67</v>
      </c>
      <c r="H219" s="71">
        <f t="shared" si="13"/>
        <v>0</v>
      </c>
    </row>
    <row r="220" spans="2:8" hidden="1" x14ac:dyDescent="0.25">
      <c r="B220" s="27" t="s">
        <v>94</v>
      </c>
      <c r="C220" s="27" t="s">
        <v>14</v>
      </c>
      <c r="D220" s="77"/>
      <c r="E220" s="29">
        <v>3841.08</v>
      </c>
      <c r="F220" s="29">
        <f t="shared" si="12"/>
        <v>0</v>
      </c>
      <c r="G220" s="30">
        <f>'MOQ Annual'!G220</f>
        <v>1920.54</v>
      </c>
      <c r="H220" s="71">
        <f t="shared" si="13"/>
        <v>0</v>
      </c>
    </row>
    <row r="221" spans="2:8" hidden="1" x14ac:dyDescent="0.25">
      <c r="B221" s="27" t="s">
        <v>83</v>
      </c>
      <c r="C221" s="27" t="s">
        <v>14</v>
      </c>
      <c r="D221" s="77"/>
      <c r="E221" s="29">
        <v>7397.67</v>
      </c>
      <c r="F221" s="29">
        <f t="shared" si="12"/>
        <v>0</v>
      </c>
      <c r="G221" s="30">
        <f>'MOQ Annual'!G221</f>
        <v>3698.84</v>
      </c>
      <c r="H221" s="71">
        <f t="shared" si="13"/>
        <v>0</v>
      </c>
    </row>
    <row r="222" spans="2:8" hidden="1" x14ac:dyDescent="0.25">
      <c r="B222" s="27" t="s">
        <v>13</v>
      </c>
      <c r="C222" s="27" t="s">
        <v>14</v>
      </c>
      <c r="D222" s="77"/>
      <c r="E222" s="29">
        <v>2237.2399999999998</v>
      </c>
      <c r="F222" s="29">
        <f t="shared" si="12"/>
        <v>0</v>
      </c>
      <c r="G222" s="30">
        <f>'MOQ Annual'!G222</f>
        <v>1118.6199999999999</v>
      </c>
      <c r="H222" s="71">
        <f t="shared" si="13"/>
        <v>0</v>
      </c>
    </row>
    <row r="223" spans="2:8" hidden="1" x14ac:dyDescent="0.25">
      <c r="B223" s="27" t="s">
        <v>165</v>
      </c>
      <c r="C223" s="27" t="s">
        <v>14</v>
      </c>
      <c r="D223" s="77"/>
      <c r="E223" s="29">
        <v>6330.05</v>
      </c>
      <c r="F223" s="29">
        <f t="shared" si="12"/>
        <v>0</v>
      </c>
      <c r="G223" s="30">
        <f>'MOQ Annual'!G223</f>
        <v>3165.03</v>
      </c>
      <c r="H223" s="71">
        <f t="shared" si="13"/>
        <v>0</v>
      </c>
    </row>
    <row r="224" spans="2:8" hidden="1" x14ac:dyDescent="0.25">
      <c r="B224" s="27" t="s">
        <v>157</v>
      </c>
      <c r="C224" s="27" t="s">
        <v>14</v>
      </c>
      <c r="D224" s="77"/>
      <c r="E224" s="29">
        <v>6392.3</v>
      </c>
      <c r="F224" s="29">
        <f t="shared" si="12"/>
        <v>0</v>
      </c>
      <c r="G224" s="30">
        <f>'MOQ Annual'!G224</f>
        <v>3260.07</v>
      </c>
      <c r="H224" s="71">
        <f t="shared" si="13"/>
        <v>0</v>
      </c>
    </row>
    <row r="225" spans="2:8" hidden="1" x14ac:dyDescent="0.25">
      <c r="B225" s="27" t="s">
        <v>142</v>
      </c>
      <c r="C225" s="27" t="s">
        <v>14</v>
      </c>
      <c r="D225" s="77"/>
      <c r="E225" s="29">
        <v>6392.3</v>
      </c>
      <c r="F225" s="29">
        <f t="shared" si="12"/>
        <v>0</v>
      </c>
      <c r="G225" s="30">
        <f>'MOQ Annual'!G225</f>
        <v>3260.07</v>
      </c>
      <c r="H225" s="71">
        <f t="shared" si="13"/>
        <v>0</v>
      </c>
    </row>
    <row r="226" spans="2:8" hidden="1" x14ac:dyDescent="0.25">
      <c r="B226" s="27" t="s">
        <v>177</v>
      </c>
      <c r="C226" s="27" t="s">
        <v>14</v>
      </c>
      <c r="D226" s="77"/>
      <c r="E226" s="29">
        <v>6021.32</v>
      </c>
      <c r="F226" s="29">
        <f t="shared" si="12"/>
        <v>0</v>
      </c>
      <c r="G226" s="30">
        <f>'MOQ Annual'!G226</f>
        <v>2017.1422</v>
      </c>
      <c r="H226" s="71">
        <f t="shared" si="13"/>
        <v>0</v>
      </c>
    </row>
    <row r="227" spans="2:8" hidden="1" x14ac:dyDescent="0.25">
      <c r="B227" s="27" t="s">
        <v>33</v>
      </c>
      <c r="C227" s="27" t="s">
        <v>34</v>
      </c>
      <c r="D227" s="77"/>
      <c r="E227" s="29">
        <v>10979.26</v>
      </c>
      <c r="F227" s="29">
        <f t="shared" si="12"/>
        <v>0</v>
      </c>
      <c r="G227" s="30">
        <f>'MOQ Annual'!G227</f>
        <v>5489.63</v>
      </c>
      <c r="H227" s="71">
        <f t="shared" si="13"/>
        <v>0</v>
      </c>
    </row>
    <row r="228" spans="2:8" hidden="1" x14ac:dyDescent="0.25">
      <c r="B228" s="27" t="s">
        <v>290</v>
      </c>
      <c r="C228" s="27" t="s">
        <v>443</v>
      </c>
      <c r="D228" s="77"/>
      <c r="E228" s="29">
        <v>4061.82</v>
      </c>
      <c r="F228" s="29">
        <f>D228*E228</f>
        <v>0</v>
      </c>
      <c r="G228" s="30">
        <f>'MOQ Annual'!G228</f>
        <v>2030.91</v>
      </c>
      <c r="H228" s="71">
        <f>ROUND(D228*G228,2)</f>
        <v>0</v>
      </c>
    </row>
    <row r="229" spans="2:8" hidden="1" x14ac:dyDescent="0.25">
      <c r="B229" s="27" t="s">
        <v>372</v>
      </c>
      <c r="C229" s="27" t="s">
        <v>333</v>
      </c>
      <c r="D229" s="77">
        <v>0</v>
      </c>
      <c r="E229" s="29">
        <v>5.73</v>
      </c>
      <c r="F229" s="29">
        <f t="shared" si="12"/>
        <v>0</v>
      </c>
      <c r="G229" s="30">
        <f>'MOQ Annual'!G229</f>
        <v>4.01</v>
      </c>
      <c r="H229" s="71">
        <f t="shared" si="13"/>
        <v>0</v>
      </c>
    </row>
    <row r="230" spans="2:8" hidden="1" x14ac:dyDescent="0.25">
      <c r="B230" s="27" t="s">
        <v>336</v>
      </c>
      <c r="C230" s="27" t="s">
        <v>333</v>
      </c>
      <c r="D230" s="77">
        <v>0</v>
      </c>
      <c r="E230" s="29">
        <v>465.69</v>
      </c>
      <c r="F230" s="29">
        <f t="shared" si="12"/>
        <v>0</v>
      </c>
      <c r="G230" s="30">
        <f>'MOQ Annual'!G230</f>
        <v>325.98</v>
      </c>
      <c r="H230" s="71">
        <f t="shared" si="13"/>
        <v>0</v>
      </c>
    </row>
    <row r="231" spans="2:8" hidden="1" x14ac:dyDescent="0.25">
      <c r="B231" s="27" t="s">
        <v>337</v>
      </c>
      <c r="C231" s="27" t="s">
        <v>333</v>
      </c>
      <c r="D231" s="77">
        <v>0</v>
      </c>
      <c r="E231" s="29">
        <v>1836.14</v>
      </c>
      <c r="F231" s="29">
        <f t="shared" si="12"/>
        <v>0</v>
      </c>
      <c r="G231" s="30">
        <f>'MOQ Annual'!G231</f>
        <v>1285.3</v>
      </c>
      <c r="H231" s="71">
        <f t="shared" si="13"/>
        <v>0</v>
      </c>
    </row>
    <row r="232" spans="2:8" hidden="1" x14ac:dyDescent="0.25">
      <c r="B232" s="27" t="s">
        <v>338</v>
      </c>
      <c r="C232" s="27" t="s">
        <v>333</v>
      </c>
      <c r="D232" s="77">
        <v>0</v>
      </c>
      <c r="E232" s="29">
        <v>836.13</v>
      </c>
      <c r="F232" s="29">
        <f t="shared" si="12"/>
        <v>0</v>
      </c>
      <c r="G232" s="30">
        <f>'MOQ Annual'!G232</f>
        <v>585.29</v>
      </c>
      <c r="H232" s="71">
        <f t="shared" si="13"/>
        <v>0</v>
      </c>
    </row>
    <row r="233" spans="2:8" hidden="1" x14ac:dyDescent="0.25">
      <c r="B233" s="27" t="s">
        <v>339</v>
      </c>
      <c r="C233" s="27" t="s">
        <v>333</v>
      </c>
      <c r="D233" s="77">
        <v>0</v>
      </c>
      <c r="E233" s="29">
        <v>714.34</v>
      </c>
      <c r="F233" s="29">
        <f t="shared" si="12"/>
        <v>0</v>
      </c>
      <c r="G233" s="30">
        <f>'MOQ Annual'!G233</f>
        <v>500.04</v>
      </c>
      <c r="H233" s="71">
        <f t="shared" si="13"/>
        <v>0</v>
      </c>
    </row>
    <row r="234" spans="2:8" hidden="1" x14ac:dyDescent="0.25">
      <c r="B234" s="27" t="s">
        <v>340</v>
      </c>
      <c r="C234" s="27" t="s">
        <v>333</v>
      </c>
      <c r="D234" s="77">
        <v>0</v>
      </c>
      <c r="E234" s="29">
        <v>1069.32</v>
      </c>
      <c r="F234" s="29">
        <f t="shared" si="12"/>
        <v>0</v>
      </c>
      <c r="G234" s="30">
        <f>'MOQ Annual'!G234</f>
        <v>748.52</v>
      </c>
      <c r="H234" s="71">
        <f t="shared" si="13"/>
        <v>0</v>
      </c>
    </row>
    <row r="235" spans="2:8" hidden="1" x14ac:dyDescent="0.25">
      <c r="B235" s="27" t="s">
        <v>332</v>
      </c>
      <c r="C235" s="27" t="s">
        <v>333</v>
      </c>
      <c r="D235" s="77">
        <v>0</v>
      </c>
      <c r="E235" s="29">
        <v>1435.91</v>
      </c>
      <c r="F235" s="29">
        <f t="shared" si="12"/>
        <v>0</v>
      </c>
      <c r="G235" s="30">
        <f>'MOQ Annual'!G235</f>
        <v>1005.14</v>
      </c>
      <c r="H235" s="71">
        <f t="shared" si="13"/>
        <v>0</v>
      </c>
    </row>
    <row r="236" spans="2:8" hidden="1" x14ac:dyDescent="0.25">
      <c r="B236" s="27" t="s">
        <v>334</v>
      </c>
      <c r="C236" s="27" t="s">
        <v>333</v>
      </c>
      <c r="D236" s="77">
        <v>0</v>
      </c>
      <c r="E236" s="29">
        <v>705.18</v>
      </c>
      <c r="F236" s="29">
        <f t="shared" si="12"/>
        <v>0</v>
      </c>
      <c r="G236" s="30">
        <f>'MOQ Annual'!G236</f>
        <v>493.63</v>
      </c>
      <c r="H236" s="71">
        <f t="shared" si="13"/>
        <v>0</v>
      </c>
    </row>
    <row r="237" spans="2:8" hidden="1" x14ac:dyDescent="0.25">
      <c r="B237" s="27" t="s">
        <v>379</v>
      </c>
      <c r="C237" s="27" t="s">
        <v>333</v>
      </c>
      <c r="D237" s="77">
        <v>0</v>
      </c>
      <c r="E237" s="29">
        <v>1079.42</v>
      </c>
      <c r="F237" s="29">
        <f t="shared" si="12"/>
        <v>0</v>
      </c>
      <c r="G237" s="30">
        <f>'MOQ Annual'!G237</f>
        <v>755.59</v>
      </c>
      <c r="H237" s="71">
        <f t="shared" si="13"/>
        <v>0</v>
      </c>
    </row>
    <row r="238" spans="2:8" hidden="1" x14ac:dyDescent="0.25">
      <c r="B238" s="27" t="s">
        <v>380</v>
      </c>
      <c r="C238" s="27" t="s">
        <v>333</v>
      </c>
      <c r="D238" s="77">
        <v>0</v>
      </c>
      <c r="E238" s="29">
        <v>1107.31</v>
      </c>
      <c r="F238" s="29">
        <f t="shared" si="12"/>
        <v>0</v>
      </c>
      <c r="G238" s="30">
        <f>'MOQ Annual'!G238</f>
        <v>775.12</v>
      </c>
      <c r="H238" s="71">
        <f t="shared" si="13"/>
        <v>0</v>
      </c>
    </row>
    <row r="239" spans="2:8" hidden="1" x14ac:dyDescent="0.25">
      <c r="B239" s="27" t="s">
        <v>291</v>
      </c>
      <c r="C239" s="27" t="s">
        <v>306</v>
      </c>
      <c r="D239" s="77">
        <v>0</v>
      </c>
      <c r="E239" s="29">
        <v>1337.3</v>
      </c>
      <c r="F239" s="29">
        <f t="shared" si="12"/>
        <v>0</v>
      </c>
      <c r="G239" s="30">
        <f>'MOQ Annual'!G239</f>
        <v>936.11</v>
      </c>
      <c r="H239" s="71">
        <f t="shared" si="13"/>
        <v>0</v>
      </c>
    </row>
    <row r="240" spans="2:8" hidden="1" x14ac:dyDescent="0.25">
      <c r="B240" s="27" t="s">
        <v>315</v>
      </c>
      <c r="C240" s="27" t="s">
        <v>306</v>
      </c>
      <c r="D240" s="77">
        <v>0</v>
      </c>
      <c r="E240" s="29">
        <v>827.6</v>
      </c>
      <c r="F240" s="29">
        <f t="shared" si="12"/>
        <v>0</v>
      </c>
      <c r="G240" s="30">
        <f>'MOQ Annual'!G240</f>
        <v>579.32000000000005</v>
      </c>
      <c r="H240" s="71">
        <f t="shared" si="13"/>
        <v>0</v>
      </c>
    </row>
    <row r="241" spans="2:8" hidden="1" x14ac:dyDescent="0.25">
      <c r="B241" s="27" t="s">
        <v>316</v>
      </c>
      <c r="C241" s="27" t="s">
        <v>306</v>
      </c>
      <c r="D241" s="77">
        <v>0</v>
      </c>
      <c r="E241" s="29">
        <v>493.95</v>
      </c>
      <c r="F241" s="29">
        <f t="shared" si="12"/>
        <v>0</v>
      </c>
      <c r="G241" s="30">
        <f>'MOQ Annual'!G241</f>
        <v>345.77</v>
      </c>
      <c r="H241" s="71">
        <f t="shared" si="13"/>
        <v>0</v>
      </c>
    </row>
    <row r="242" spans="2:8" hidden="1" x14ac:dyDescent="0.25">
      <c r="B242" s="27" t="s">
        <v>317</v>
      </c>
      <c r="C242" s="27" t="s">
        <v>306</v>
      </c>
      <c r="D242" s="77">
        <v>0</v>
      </c>
      <c r="E242" s="29">
        <v>1429.98</v>
      </c>
      <c r="F242" s="29">
        <f t="shared" si="12"/>
        <v>0</v>
      </c>
      <c r="G242" s="30">
        <f>'MOQ Annual'!G242</f>
        <v>1000.99</v>
      </c>
      <c r="H242" s="71">
        <f t="shared" si="13"/>
        <v>0</v>
      </c>
    </row>
    <row r="243" spans="2:8" hidden="1" x14ac:dyDescent="0.25">
      <c r="B243" s="27" t="s">
        <v>305</v>
      </c>
      <c r="C243" s="27" t="s">
        <v>306</v>
      </c>
      <c r="D243" s="77">
        <v>0</v>
      </c>
      <c r="E243" s="29">
        <v>7444.66</v>
      </c>
      <c r="F243" s="29">
        <f t="shared" si="12"/>
        <v>0</v>
      </c>
      <c r="G243" s="30">
        <f>'MOQ Annual'!G243</f>
        <v>5211.26</v>
      </c>
      <c r="H243" s="71">
        <f t="shared" si="13"/>
        <v>0</v>
      </c>
    </row>
    <row r="244" spans="2:8" hidden="1" x14ac:dyDescent="0.25">
      <c r="B244" s="27" t="s">
        <v>307</v>
      </c>
      <c r="C244" s="27" t="s">
        <v>306</v>
      </c>
      <c r="D244" s="77">
        <v>0</v>
      </c>
      <c r="E244" s="29">
        <v>7796.38</v>
      </c>
      <c r="F244" s="29">
        <f t="shared" si="12"/>
        <v>0</v>
      </c>
      <c r="G244" s="30">
        <f>'MOQ Annual'!G244</f>
        <v>5457.47</v>
      </c>
      <c r="H244" s="71">
        <f t="shared" si="13"/>
        <v>0</v>
      </c>
    </row>
    <row r="245" spans="2:8" hidden="1" x14ac:dyDescent="0.25">
      <c r="B245" s="27" t="s">
        <v>308</v>
      </c>
      <c r="C245" s="27" t="s">
        <v>306</v>
      </c>
      <c r="D245" s="77">
        <v>0</v>
      </c>
      <c r="E245" s="29">
        <v>2136.15</v>
      </c>
      <c r="F245" s="29">
        <f t="shared" si="12"/>
        <v>0</v>
      </c>
      <c r="G245" s="30">
        <f>'MOQ Annual'!G245</f>
        <v>1495.31</v>
      </c>
      <c r="H245" s="71">
        <f t="shared" si="13"/>
        <v>0</v>
      </c>
    </row>
    <row r="246" spans="2:8" hidden="1" x14ac:dyDescent="0.25">
      <c r="B246" s="27" t="s">
        <v>309</v>
      </c>
      <c r="C246" s="27" t="s">
        <v>306</v>
      </c>
      <c r="D246" s="77">
        <v>0</v>
      </c>
      <c r="E246" s="29">
        <v>3391.95</v>
      </c>
      <c r="F246" s="29">
        <f t="shared" si="12"/>
        <v>0</v>
      </c>
      <c r="G246" s="30">
        <f>'MOQ Annual'!G246</f>
        <v>2374.37</v>
      </c>
      <c r="H246" s="71">
        <f t="shared" si="13"/>
        <v>0</v>
      </c>
    </row>
    <row r="247" spans="2:8" hidden="1" x14ac:dyDescent="0.25">
      <c r="B247" s="27" t="s">
        <v>310</v>
      </c>
      <c r="C247" s="27" t="s">
        <v>306</v>
      </c>
      <c r="D247" s="77">
        <v>0</v>
      </c>
      <c r="E247" s="29">
        <v>12316.23</v>
      </c>
      <c r="F247" s="29">
        <f t="shared" si="12"/>
        <v>0</v>
      </c>
      <c r="G247" s="30">
        <f>'MOQ Annual'!G247</f>
        <v>8621.36</v>
      </c>
      <c r="H247" s="71">
        <f t="shared" si="13"/>
        <v>0</v>
      </c>
    </row>
    <row r="248" spans="2:8" hidden="1" x14ac:dyDescent="0.25">
      <c r="B248" s="27" t="s">
        <v>311</v>
      </c>
      <c r="C248" s="27" t="s">
        <v>306</v>
      </c>
      <c r="D248" s="77">
        <v>0</v>
      </c>
      <c r="E248" s="29">
        <v>2031.78</v>
      </c>
      <c r="F248" s="29">
        <f t="shared" si="12"/>
        <v>0</v>
      </c>
      <c r="G248" s="30">
        <f>'MOQ Annual'!G248</f>
        <v>1422.25</v>
      </c>
      <c r="H248" s="71">
        <f t="shared" si="13"/>
        <v>0</v>
      </c>
    </row>
    <row r="249" spans="2:8" hidden="1" x14ac:dyDescent="0.25">
      <c r="B249" s="27" t="s">
        <v>312</v>
      </c>
      <c r="C249" s="27" t="s">
        <v>306</v>
      </c>
      <c r="D249" s="77">
        <v>0</v>
      </c>
      <c r="E249" s="29">
        <v>2083.86</v>
      </c>
      <c r="F249" s="29">
        <f t="shared" si="12"/>
        <v>0</v>
      </c>
      <c r="G249" s="30">
        <f>'MOQ Annual'!G249</f>
        <v>1458.7</v>
      </c>
      <c r="H249" s="71">
        <f t="shared" si="13"/>
        <v>0</v>
      </c>
    </row>
    <row r="250" spans="2:8" hidden="1" x14ac:dyDescent="0.25">
      <c r="B250" s="27" t="s">
        <v>322</v>
      </c>
      <c r="C250" s="27" t="s">
        <v>306</v>
      </c>
      <c r="D250" s="77">
        <v>0</v>
      </c>
      <c r="E250" s="29">
        <v>800.18</v>
      </c>
      <c r="F250" s="29">
        <f t="shared" si="12"/>
        <v>0</v>
      </c>
      <c r="G250" s="30">
        <f>'MOQ Annual'!G250</f>
        <v>560.13</v>
      </c>
      <c r="H250" s="71">
        <f t="shared" si="13"/>
        <v>0</v>
      </c>
    </row>
    <row r="251" spans="2:8" hidden="1" x14ac:dyDescent="0.25">
      <c r="B251" s="27" t="s">
        <v>323</v>
      </c>
      <c r="C251" s="27" t="s">
        <v>306</v>
      </c>
      <c r="D251" s="77">
        <v>0</v>
      </c>
      <c r="E251" s="29">
        <v>1105.56</v>
      </c>
      <c r="F251" s="29">
        <f t="shared" si="12"/>
        <v>0</v>
      </c>
      <c r="G251" s="30">
        <f>'MOQ Annual'!G251</f>
        <v>773.89</v>
      </c>
      <c r="H251" s="71">
        <f t="shared" si="13"/>
        <v>0</v>
      </c>
    </row>
    <row r="252" spans="2:8" hidden="1" x14ac:dyDescent="0.25">
      <c r="B252" s="27" t="s">
        <v>313</v>
      </c>
      <c r="C252" s="27" t="s">
        <v>306</v>
      </c>
      <c r="D252" s="77">
        <v>0</v>
      </c>
      <c r="E252" s="29">
        <v>1663.08</v>
      </c>
      <c r="F252" s="29">
        <f t="shared" si="12"/>
        <v>0</v>
      </c>
      <c r="G252" s="30">
        <f>'MOQ Annual'!G252</f>
        <v>1164.1600000000001</v>
      </c>
      <c r="H252" s="71">
        <f t="shared" si="13"/>
        <v>0</v>
      </c>
    </row>
    <row r="253" spans="2:8" hidden="1" x14ac:dyDescent="0.25">
      <c r="B253" s="27" t="s">
        <v>314</v>
      </c>
      <c r="C253" s="27" t="s">
        <v>306</v>
      </c>
      <c r="D253" s="77">
        <v>0</v>
      </c>
      <c r="E253" s="29">
        <v>1387.86</v>
      </c>
      <c r="F253" s="29">
        <f t="shared" si="12"/>
        <v>0</v>
      </c>
      <c r="G253" s="30">
        <f>'MOQ Annual'!G253</f>
        <v>971.5</v>
      </c>
      <c r="H253" s="71">
        <f t="shared" si="13"/>
        <v>0</v>
      </c>
    </row>
    <row r="254" spans="2:8" hidden="1" x14ac:dyDescent="0.25">
      <c r="B254" s="27" t="s">
        <v>324</v>
      </c>
      <c r="C254" s="27" t="s">
        <v>306</v>
      </c>
      <c r="D254" s="77">
        <v>0</v>
      </c>
      <c r="E254" s="29">
        <v>771.42</v>
      </c>
      <c r="F254" s="29">
        <f t="shared" si="12"/>
        <v>0</v>
      </c>
      <c r="G254" s="30">
        <f>'MOQ Annual'!G254</f>
        <v>539.99</v>
      </c>
      <c r="H254" s="71">
        <f t="shared" si="13"/>
        <v>0</v>
      </c>
    </row>
    <row r="255" spans="2:8" hidden="1" x14ac:dyDescent="0.25">
      <c r="B255" s="27" t="s">
        <v>373</v>
      </c>
      <c r="C255" s="27" t="s">
        <v>374</v>
      </c>
      <c r="D255" s="77">
        <v>0</v>
      </c>
      <c r="E255" s="29">
        <v>14.83</v>
      </c>
      <c r="F255" s="29">
        <f t="shared" si="12"/>
        <v>0</v>
      </c>
      <c r="G255" s="30">
        <f>'MOQ Annual'!G255</f>
        <v>10.38</v>
      </c>
      <c r="H255" s="71">
        <f t="shared" si="13"/>
        <v>0</v>
      </c>
    </row>
    <row r="256" spans="2:8" hidden="1" x14ac:dyDescent="0.25">
      <c r="B256" s="27" t="s">
        <v>355</v>
      </c>
      <c r="C256" s="27" t="s">
        <v>356</v>
      </c>
      <c r="D256" s="77">
        <v>10</v>
      </c>
      <c r="E256" s="29">
        <v>685.27</v>
      </c>
      <c r="F256" s="29">
        <f t="shared" si="12"/>
        <v>6852.7</v>
      </c>
      <c r="G256" s="30">
        <f>'MOQ Annual'!G256</f>
        <v>342.64</v>
      </c>
      <c r="H256" s="71">
        <f t="shared" si="13"/>
        <v>3426.4</v>
      </c>
    </row>
    <row r="257" spans="2:8" hidden="1" x14ac:dyDescent="0.25">
      <c r="B257" s="27" t="s">
        <v>283</v>
      </c>
      <c r="C257" s="27" t="s">
        <v>284</v>
      </c>
      <c r="D257" s="77">
        <v>2</v>
      </c>
      <c r="E257" s="29">
        <v>175.26</v>
      </c>
      <c r="F257" s="29">
        <f t="shared" si="12"/>
        <v>350.52</v>
      </c>
      <c r="G257" s="30">
        <f>'MOQ Annual'!G257</f>
        <v>87.63</v>
      </c>
      <c r="H257" s="71">
        <f t="shared" si="13"/>
        <v>175.26</v>
      </c>
    </row>
    <row r="258" spans="2:8" hidden="1" x14ac:dyDescent="0.25">
      <c r="B258" s="27" t="s">
        <v>103</v>
      </c>
      <c r="C258" s="27" t="s">
        <v>453</v>
      </c>
      <c r="D258" s="77">
        <v>0</v>
      </c>
      <c r="E258" s="29">
        <v>2835.32</v>
      </c>
      <c r="F258" s="29">
        <f>D258*E258</f>
        <v>0</v>
      </c>
      <c r="G258" s="30">
        <f>'MOQ Annual'!G258</f>
        <v>1701.19</v>
      </c>
      <c r="H258" s="71">
        <f>ROUND(D258*G258,2)</f>
        <v>0</v>
      </c>
    </row>
    <row r="259" spans="2:8" hidden="1" x14ac:dyDescent="0.25">
      <c r="B259" s="27" t="s">
        <v>187</v>
      </c>
      <c r="C259" s="27" t="s">
        <v>188</v>
      </c>
      <c r="D259" s="77">
        <v>0</v>
      </c>
      <c r="E259" s="29">
        <v>2575</v>
      </c>
      <c r="F259" s="29">
        <f t="shared" si="12"/>
        <v>0</v>
      </c>
      <c r="G259" s="30">
        <f>'MOQ Annual'!G259</f>
        <v>1545</v>
      </c>
      <c r="H259" s="71">
        <f t="shared" si="13"/>
        <v>0</v>
      </c>
    </row>
    <row r="260" spans="2:8" hidden="1" x14ac:dyDescent="0.25">
      <c r="B260" s="27" t="s">
        <v>194</v>
      </c>
      <c r="C260" s="27" t="s">
        <v>188</v>
      </c>
      <c r="D260" s="77">
        <v>0</v>
      </c>
      <c r="E260" s="29">
        <v>2575</v>
      </c>
      <c r="F260" s="29">
        <f t="shared" si="12"/>
        <v>0</v>
      </c>
      <c r="G260" s="30">
        <f>'MOQ Annual'!G260</f>
        <v>1545</v>
      </c>
      <c r="H260" s="71">
        <f t="shared" si="13"/>
        <v>0</v>
      </c>
    </row>
    <row r="261" spans="2:8" hidden="1" x14ac:dyDescent="0.25">
      <c r="B261" s="27" t="s">
        <v>8</v>
      </c>
      <c r="C261" s="27" t="s">
        <v>9</v>
      </c>
      <c r="D261" s="77">
        <v>7</v>
      </c>
      <c r="E261" s="29">
        <v>155.76</v>
      </c>
      <c r="F261" s="29">
        <f t="shared" si="12"/>
        <v>1090.32</v>
      </c>
      <c r="G261" s="30">
        <f>'MOQ Annual'!G261</f>
        <v>77.88</v>
      </c>
      <c r="H261" s="71">
        <f t="shared" si="13"/>
        <v>545.16</v>
      </c>
    </row>
    <row r="262" spans="2:8" hidden="1" x14ac:dyDescent="0.25">
      <c r="B262" s="27" t="s">
        <v>79</v>
      </c>
      <c r="C262" s="27" t="s">
        <v>9</v>
      </c>
      <c r="D262" s="77">
        <v>0</v>
      </c>
      <c r="E262" s="29">
        <v>31.88</v>
      </c>
      <c r="F262" s="29">
        <f t="shared" si="12"/>
        <v>0</v>
      </c>
      <c r="G262" s="30">
        <f>'MOQ Annual'!G262</f>
        <v>15.94</v>
      </c>
      <c r="H262" s="71">
        <f t="shared" si="13"/>
        <v>0</v>
      </c>
    </row>
    <row r="263" spans="2:8" hidden="1" x14ac:dyDescent="0.25">
      <c r="B263" s="27" t="s">
        <v>364</v>
      </c>
      <c r="C263" s="27" t="s">
        <v>342</v>
      </c>
      <c r="D263" s="77">
        <v>2</v>
      </c>
      <c r="E263" s="29">
        <v>468.5</v>
      </c>
      <c r="F263" s="29">
        <f t="shared" si="12"/>
        <v>937</v>
      </c>
      <c r="G263" s="30">
        <f>'MOQ Annual'!G263</f>
        <v>234.25</v>
      </c>
      <c r="H263" s="71">
        <f t="shared" si="13"/>
        <v>468.5</v>
      </c>
    </row>
    <row r="264" spans="2:8" hidden="1" x14ac:dyDescent="0.25">
      <c r="B264" s="27" t="s">
        <v>341</v>
      </c>
      <c r="C264" s="27" t="s">
        <v>342</v>
      </c>
      <c r="D264" s="77">
        <v>2</v>
      </c>
      <c r="E264" s="29">
        <v>621.07000000000005</v>
      </c>
      <c r="F264" s="29">
        <f t="shared" si="12"/>
        <v>1242.1400000000001</v>
      </c>
      <c r="G264" s="30">
        <f>'MOQ Annual'!G264</f>
        <v>310.54000000000002</v>
      </c>
      <c r="H264" s="71">
        <f t="shared" si="13"/>
        <v>621.08000000000004</v>
      </c>
    </row>
    <row r="265" spans="2:8" hidden="1" x14ac:dyDescent="0.25">
      <c r="B265" s="27" t="s">
        <v>348</v>
      </c>
      <c r="C265" s="27" t="s">
        <v>342</v>
      </c>
      <c r="D265" s="77">
        <v>2</v>
      </c>
      <c r="E265" s="29">
        <v>549.87</v>
      </c>
      <c r="F265" s="29">
        <f t="shared" si="12"/>
        <v>1099.74</v>
      </c>
      <c r="G265" s="30">
        <f>'MOQ Annual'!G265</f>
        <v>274.94</v>
      </c>
      <c r="H265" s="71">
        <f t="shared" si="13"/>
        <v>549.88</v>
      </c>
    </row>
    <row r="266" spans="2:8" hidden="1" x14ac:dyDescent="0.25">
      <c r="B266" s="27" t="s">
        <v>415</v>
      </c>
      <c r="C266" s="27" t="s">
        <v>343</v>
      </c>
      <c r="D266" s="77">
        <v>16</v>
      </c>
      <c r="E266" s="29">
        <v>0.51</v>
      </c>
      <c r="F266" s="29">
        <f t="shared" si="12"/>
        <v>8.16</v>
      </c>
      <c r="G266" s="30">
        <f>'MOQ Annual'!G266</f>
        <v>0.26</v>
      </c>
      <c r="H266" s="71">
        <f t="shared" si="13"/>
        <v>4.16</v>
      </c>
    </row>
    <row r="267" spans="2:8" hidden="1" x14ac:dyDescent="0.25">
      <c r="B267" s="27" t="s">
        <v>349</v>
      </c>
      <c r="C267" s="27" t="s">
        <v>350</v>
      </c>
      <c r="D267" s="77">
        <v>20</v>
      </c>
      <c r="E267" s="29">
        <v>6.5</v>
      </c>
      <c r="F267" s="29">
        <f t="shared" si="12"/>
        <v>130</v>
      </c>
      <c r="G267" s="30">
        <f>'MOQ Annual'!G267</f>
        <v>3.25</v>
      </c>
      <c r="H267" s="71">
        <f t="shared" si="13"/>
        <v>65</v>
      </c>
    </row>
    <row r="268" spans="2:8" hidden="1" x14ac:dyDescent="0.25">
      <c r="B268" s="27" t="s">
        <v>351</v>
      </c>
      <c r="C268" s="27" t="s">
        <v>352</v>
      </c>
      <c r="D268" s="77">
        <v>4</v>
      </c>
      <c r="E268" s="29">
        <v>5.8</v>
      </c>
      <c r="F268" s="29">
        <f t="shared" si="12"/>
        <v>23.2</v>
      </c>
      <c r="G268" s="30">
        <f>'MOQ Annual'!G268</f>
        <v>2.9</v>
      </c>
      <c r="H268" s="71">
        <f t="shared" si="13"/>
        <v>11.6</v>
      </c>
    </row>
    <row r="269" spans="2:8" hidden="1" x14ac:dyDescent="0.25">
      <c r="B269" s="27" t="s">
        <v>281</v>
      </c>
      <c r="C269" s="27" t="s">
        <v>282</v>
      </c>
      <c r="D269" s="77">
        <v>0</v>
      </c>
      <c r="E269" s="29">
        <v>212.38</v>
      </c>
      <c r="F269" s="29">
        <f t="shared" ref="F269:F300" si="14">D269*E269</f>
        <v>0</v>
      </c>
      <c r="G269" s="30">
        <f>'MOQ Annual'!G269</f>
        <v>148.66999999999999</v>
      </c>
      <c r="H269" s="71">
        <f t="shared" ref="H269:H300" si="15">ROUND(D269*G269,2)</f>
        <v>0</v>
      </c>
    </row>
    <row r="270" spans="2:8" hidden="1" x14ac:dyDescent="0.25">
      <c r="B270" s="27" t="s">
        <v>87</v>
      </c>
      <c r="C270" s="27" t="s">
        <v>88</v>
      </c>
      <c r="D270" s="77">
        <v>6</v>
      </c>
      <c r="E270" s="29">
        <v>298.99</v>
      </c>
      <c r="F270" s="29">
        <f t="shared" si="14"/>
        <v>1793.94</v>
      </c>
      <c r="G270" s="30">
        <f>'MOQ Annual'!G270</f>
        <v>149.5</v>
      </c>
      <c r="H270" s="71">
        <f t="shared" si="15"/>
        <v>897</v>
      </c>
    </row>
    <row r="271" spans="2:8" hidden="1" x14ac:dyDescent="0.25">
      <c r="B271" s="27" t="s">
        <v>301</v>
      </c>
      <c r="C271" s="27" t="s">
        <v>302</v>
      </c>
      <c r="D271" s="77">
        <v>0</v>
      </c>
      <c r="E271" s="29">
        <v>826.08</v>
      </c>
      <c r="F271" s="29">
        <f t="shared" si="14"/>
        <v>0</v>
      </c>
      <c r="G271" s="30">
        <f>'MOQ Annual'!G271</f>
        <v>578.26</v>
      </c>
      <c r="H271" s="71">
        <f t="shared" si="15"/>
        <v>0</v>
      </c>
    </row>
    <row r="272" spans="2:8" hidden="1" x14ac:dyDescent="0.25">
      <c r="B272" s="27" t="s">
        <v>153</v>
      </c>
      <c r="C272" s="27" t="s">
        <v>158</v>
      </c>
      <c r="D272" s="77"/>
      <c r="E272" s="29">
        <v>5798</v>
      </c>
      <c r="F272" s="29">
        <f t="shared" si="14"/>
        <v>0</v>
      </c>
      <c r="G272" s="30">
        <f>'MOQ Annual'!G272</f>
        <v>2609.1</v>
      </c>
      <c r="H272" s="71">
        <f t="shared" si="15"/>
        <v>0</v>
      </c>
    </row>
    <row r="273" spans="2:8" hidden="1" x14ac:dyDescent="0.25">
      <c r="B273" s="27" t="s">
        <v>136</v>
      </c>
      <c r="C273" s="27" t="s">
        <v>137</v>
      </c>
      <c r="D273" s="77"/>
      <c r="E273" s="29">
        <v>8390</v>
      </c>
      <c r="F273" s="29">
        <f t="shared" si="14"/>
        <v>0</v>
      </c>
      <c r="G273" s="30">
        <f>'MOQ Annual'!G273</f>
        <v>3775.5</v>
      </c>
      <c r="H273" s="71">
        <f t="shared" si="15"/>
        <v>0</v>
      </c>
    </row>
    <row r="274" spans="2:8" hidden="1" x14ac:dyDescent="0.25">
      <c r="B274" s="27" t="s">
        <v>41</v>
      </c>
      <c r="C274" s="27" t="s">
        <v>52</v>
      </c>
      <c r="D274" s="77"/>
      <c r="E274" s="29">
        <v>6995</v>
      </c>
      <c r="F274" s="29">
        <f t="shared" si="14"/>
        <v>0</v>
      </c>
      <c r="G274" s="30">
        <f>'MOQ Annual'!G274</f>
        <v>3147.75</v>
      </c>
      <c r="H274" s="71">
        <f t="shared" si="15"/>
        <v>0</v>
      </c>
    </row>
    <row r="275" spans="2:8" hidden="1" x14ac:dyDescent="0.25">
      <c r="B275" s="27" t="s">
        <v>48</v>
      </c>
      <c r="C275" s="27" t="s">
        <v>42</v>
      </c>
      <c r="D275" s="77">
        <v>0</v>
      </c>
      <c r="E275" s="29">
        <v>108.25</v>
      </c>
      <c r="F275" s="29">
        <f t="shared" si="14"/>
        <v>0</v>
      </c>
      <c r="G275" s="30">
        <f>'MOQ Annual'!G275</f>
        <v>54.13</v>
      </c>
      <c r="H275" s="71">
        <f t="shared" si="15"/>
        <v>0</v>
      </c>
    </row>
    <row r="276" spans="2:8" x14ac:dyDescent="0.25">
      <c r="B276" s="27" t="s">
        <v>86</v>
      </c>
      <c r="C276" s="27" t="s">
        <v>42</v>
      </c>
      <c r="D276" s="77">
        <v>2</v>
      </c>
      <c r="E276" s="29">
        <v>25.04</v>
      </c>
      <c r="F276" s="29">
        <f t="shared" si="14"/>
        <v>50.08</v>
      </c>
      <c r="G276" s="30">
        <f>'MOQ Annual'!G276</f>
        <v>12.52</v>
      </c>
      <c r="H276" s="71">
        <f t="shared" si="15"/>
        <v>25.04</v>
      </c>
    </row>
    <row r="277" spans="2:8" hidden="1" x14ac:dyDescent="0.25">
      <c r="B277" s="27" t="s">
        <v>28</v>
      </c>
      <c r="C277" s="27" t="s">
        <v>42</v>
      </c>
      <c r="D277" s="77">
        <v>0</v>
      </c>
      <c r="E277" s="29">
        <v>108.25</v>
      </c>
      <c r="F277" s="29">
        <f t="shared" si="14"/>
        <v>0</v>
      </c>
      <c r="G277" s="30">
        <f>'MOQ Annual'!G277</f>
        <v>54.13</v>
      </c>
      <c r="H277" s="71">
        <f t="shared" si="15"/>
        <v>0</v>
      </c>
    </row>
    <row r="278" spans="2:8" hidden="1" x14ac:dyDescent="0.25">
      <c r="B278" s="27" t="s">
        <v>89</v>
      </c>
      <c r="C278" s="27" t="s">
        <v>42</v>
      </c>
      <c r="D278" s="77">
        <v>0</v>
      </c>
      <c r="E278" s="29">
        <v>25.04</v>
      </c>
      <c r="F278" s="29">
        <f t="shared" si="14"/>
        <v>0</v>
      </c>
      <c r="G278" s="30">
        <f>'MOQ Annual'!G278</f>
        <v>12.52</v>
      </c>
      <c r="H278" s="71">
        <f t="shared" si="15"/>
        <v>0</v>
      </c>
    </row>
    <row r="279" spans="2:8" hidden="1" x14ac:dyDescent="0.25">
      <c r="B279" s="27" t="s">
        <v>59</v>
      </c>
      <c r="C279" s="27" t="s">
        <v>42</v>
      </c>
      <c r="D279" s="77">
        <v>0</v>
      </c>
      <c r="E279" s="29">
        <v>108.25</v>
      </c>
      <c r="F279" s="29">
        <f t="shared" si="14"/>
        <v>0</v>
      </c>
      <c r="G279" s="30">
        <f>'MOQ Annual'!G279</f>
        <v>54.13</v>
      </c>
      <c r="H279" s="71">
        <f t="shared" si="15"/>
        <v>0</v>
      </c>
    </row>
    <row r="280" spans="2:8" x14ac:dyDescent="0.25">
      <c r="B280" s="27" t="s">
        <v>144</v>
      </c>
      <c r="C280" s="27" t="s">
        <v>42</v>
      </c>
      <c r="D280" s="77">
        <v>5</v>
      </c>
      <c r="E280" s="29">
        <v>79.739999999999995</v>
      </c>
      <c r="F280" s="29">
        <f t="shared" si="14"/>
        <v>398.7</v>
      </c>
      <c r="G280" s="30">
        <f>'MOQ Annual'!G280</f>
        <v>39.869999999999997</v>
      </c>
      <c r="H280" s="71">
        <f t="shared" si="15"/>
        <v>199.35</v>
      </c>
    </row>
    <row r="281" spans="2:8" x14ac:dyDescent="0.25">
      <c r="B281" s="27" t="s">
        <v>124</v>
      </c>
      <c r="C281" s="27" t="s">
        <v>42</v>
      </c>
      <c r="D281" s="77">
        <v>1</v>
      </c>
      <c r="E281" s="29">
        <v>79.739999999999995</v>
      </c>
      <c r="F281" s="29">
        <f t="shared" si="14"/>
        <v>79.739999999999995</v>
      </c>
      <c r="G281" s="30">
        <f>'MOQ Annual'!G281</f>
        <v>39.869999999999997</v>
      </c>
      <c r="H281" s="71">
        <f t="shared" si="15"/>
        <v>39.869999999999997</v>
      </c>
    </row>
    <row r="282" spans="2:8" hidden="1" x14ac:dyDescent="0.25">
      <c r="B282" s="27" t="s">
        <v>402</v>
      </c>
      <c r="C282" s="27" t="s">
        <v>384</v>
      </c>
      <c r="D282" s="77"/>
      <c r="E282" s="29">
        <v>4158.34</v>
      </c>
      <c r="F282" s="29">
        <f t="shared" si="14"/>
        <v>0</v>
      </c>
      <c r="G282" s="30">
        <f>'MOQ Annual'!G282</f>
        <v>2079.17</v>
      </c>
      <c r="H282" s="71">
        <f t="shared" si="15"/>
        <v>0</v>
      </c>
    </row>
    <row r="283" spans="2:8" hidden="1" x14ac:dyDescent="0.25">
      <c r="B283" s="27" t="s">
        <v>409</v>
      </c>
      <c r="C283" s="27" t="s">
        <v>384</v>
      </c>
      <c r="D283" s="77"/>
      <c r="E283" s="29">
        <v>12528.45</v>
      </c>
      <c r="F283" s="29">
        <f t="shared" si="14"/>
        <v>0</v>
      </c>
      <c r="G283" s="30">
        <f>'MOQ Annual'!G283</f>
        <v>6264.23</v>
      </c>
      <c r="H283" s="71">
        <f t="shared" si="15"/>
        <v>0</v>
      </c>
    </row>
    <row r="284" spans="2:8" hidden="1" x14ac:dyDescent="0.25">
      <c r="B284" s="27" t="s">
        <v>410</v>
      </c>
      <c r="C284" s="27" t="s">
        <v>384</v>
      </c>
      <c r="D284" s="77"/>
      <c r="E284" s="29">
        <v>7182.29</v>
      </c>
      <c r="F284" s="29">
        <f t="shared" si="14"/>
        <v>0</v>
      </c>
      <c r="G284" s="30">
        <f>'MOQ Annual'!G284</f>
        <v>3591.15</v>
      </c>
      <c r="H284" s="71">
        <f t="shared" si="15"/>
        <v>0</v>
      </c>
    </row>
    <row r="285" spans="2:8" hidden="1" x14ac:dyDescent="0.25">
      <c r="B285" s="27" t="s">
        <v>406</v>
      </c>
      <c r="C285" s="27" t="s">
        <v>384</v>
      </c>
      <c r="D285" s="77"/>
      <c r="E285" s="29">
        <v>4770.49</v>
      </c>
      <c r="F285" s="29">
        <f t="shared" si="14"/>
        <v>0</v>
      </c>
      <c r="G285" s="30">
        <f>'MOQ Annual'!G285</f>
        <v>2385.25</v>
      </c>
      <c r="H285" s="71">
        <f t="shared" si="15"/>
        <v>0</v>
      </c>
    </row>
    <row r="286" spans="2:8" hidden="1" x14ac:dyDescent="0.25">
      <c r="B286" s="27" t="s">
        <v>412</v>
      </c>
      <c r="C286" s="27" t="s">
        <v>384</v>
      </c>
      <c r="D286" s="77"/>
      <c r="E286" s="29">
        <v>10021</v>
      </c>
      <c r="F286" s="29">
        <f t="shared" si="14"/>
        <v>0</v>
      </c>
      <c r="G286" s="30">
        <f>'MOQ Annual'!G286</f>
        <v>5010.5</v>
      </c>
      <c r="H286" s="71">
        <f t="shared" si="15"/>
        <v>0</v>
      </c>
    </row>
    <row r="287" spans="2:8" hidden="1" x14ac:dyDescent="0.25">
      <c r="B287" s="27" t="s">
        <v>403</v>
      </c>
      <c r="C287" s="27" t="s">
        <v>384</v>
      </c>
      <c r="D287" s="77"/>
      <c r="E287" s="29">
        <v>9607.81</v>
      </c>
      <c r="F287" s="29">
        <f t="shared" si="14"/>
        <v>0</v>
      </c>
      <c r="G287" s="30">
        <f>'MOQ Annual'!G287</f>
        <v>4803.91</v>
      </c>
      <c r="H287" s="71">
        <f t="shared" si="15"/>
        <v>0</v>
      </c>
    </row>
    <row r="288" spans="2:8" hidden="1" x14ac:dyDescent="0.25">
      <c r="B288" s="27" t="s">
        <v>404</v>
      </c>
      <c r="C288" s="27" t="s">
        <v>384</v>
      </c>
      <c r="D288" s="77"/>
      <c r="E288" s="29">
        <v>14591.93</v>
      </c>
      <c r="F288" s="29">
        <f t="shared" si="14"/>
        <v>0</v>
      </c>
      <c r="G288" s="30">
        <f>'MOQ Annual'!G288</f>
        <v>7295.97</v>
      </c>
      <c r="H288" s="71">
        <f t="shared" si="15"/>
        <v>0</v>
      </c>
    </row>
    <row r="289" spans="2:8" hidden="1" x14ac:dyDescent="0.25">
      <c r="B289" s="27" t="s">
        <v>393</v>
      </c>
      <c r="C289" s="27" t="s">
        <v>384</v>
      </c>
      <c r="D289" s="77"/>
      <c r="E289" s="29">
        <v>5391.58</v>
      </c>
      <c r="F289" s="29">
        <f t="shared" si="14"/>
        <v>0</v>
      </c>
      <c r="G289" s="30">
        <f>'MOQ Annual'!G289</f>
        <v>2695.79</v>
      </c>
      <c r="H289" s="71">
        <f t="shared" si="15"/>
        <v>0</v>
      </c>
    </row>
    <row r="290" spans="2:8" hidden="1" x14ac:dyDescent="0.25">
      <c r="B290" s="27" t="s">
        <v>392</v>
      </c>
      <c r="C290" s="27" t="s">
        <v>384</v>
      </c>
      <c r="D290" s="77"/>
      <c r="E290" s="29">
        <v>5402.37</v>
      </c>
      <c r="F290" s="29">
        <f t="shared" si="14"/>
        <v>0</v>
      </c>
      <c r="G290" s="30">
        <f>'MOQ Annual'!G290</f>
        <v>2701.19</v>
      </c>
      <c r="H290" s="71">
        <f t="shared" si="15"/>
        <v>0</v>
      </c>
    </row>
    <row r="291" spans="2:8" hidden="1" x14ac:dyDescent="0.25">
      <c r="B291" s="27" t="s">
        <v>390</v>
      </c>
      <c r="C291" s="27" t="s">
        <v>384</v>
      </c>
      <c r="D291" s="77"/>
      <c r="E291" s="29">
        <v>2642.53</v>
      </c>
      <c r="F291" s="29">
        <f t="shared" si="14"/>
        <v>0</v>
      </c>
      <c r="G291" s="30">
        <f>'MOQ Annual'!G291</f>
        <v>1321.27</v>
      </c>
      <c r="H291" s="71">
        <f t="shared" si="15"/>
        <v>0</v>
      </c>
    </row>
    <row r="292" spans="2:8" hidden="1" x14ac:dyDescent="0.25">
      <c r="B292" s="27" t="s">
        <v>388</v>
      </c>
      <c r="C292" s="27" t="s">
        <v>384</v>
      </c>
      <c r="D292" s="77"/>
      <c r="E292" s="29">
        <v>2725.97</v>
      </c>
      <c r="F292" s="29">
        <f t="shared" si="14"/>
        <v>0</v>
      </c>
      <c r="G292" s="30">
        <f>'MOQ Annual'!G292</f>
        <v>1362.99</v>
      </c>
      <c r="H292" s="71">
        <f t="shared" si="15"/>
        <v>0</v>
      </c>
    </row>
    <row r="293" spans="2:8" hidden="1" x14ac:dyDescent="0.25">
      <c r="B293" s="27" t="s">
        <v>383</v>
      </c>
      <c r="C293" s="27" t="s">
        <v>384</v>
      </c>
      <c r="D293" s="77"/>
      <c r="E293" s="29">
        <v>4666.6000000000004</v>
      </c>
      <c r="F293" s="29">
        <f t="shared" si="14"/>
        <v>0</v>
      </c>
      <c r="G293" s="30">
        <f>'MOQ Annual'!G293</f>
        <v>2333.3000000000002</v>
      </c>
      <c r="H293" s="71">
        <f t="shared" si="15"/>
        <v>0</v>
      </c>
    </row>
    <row r="294" spans="2:8" hidden="1" x14ac:dyDescent="0.25">
      <c r="B294" s="27" t="s">
        <v>385</v>
      </c>
      <c r="C294" s="27" t="s">
        <v>384</v>
      </c>
      <c r="D294" s="77"/>
      <c r="E294" s="29">
        <v>1512.61</v>
      </c>
      <c r="F294" s="29">
        <f t="shared" si="14"/>
        <v>0</v>
      </c>
      <c r="G294" s="30">
        <f>'MOQ Annual'!G294</f>
        <v>756.31</v>
      </c>
      <c r="H294" s="71">
        <f t="shared" si="15"/>
        <v>0</v>
      </c>
    </row>
    <row r="295" spans="2:8" hidden="1" x14ac:dyDescent="0.25">
      <c r="B295" s="27" t="s">
        <v>398</v>
      </c>
      <c r="C295" s="27" t="s">
        <v>446</v>
      </c>
      <c r="D295" s="77"/>
      <c r="E295" s="29">
        <v>5801.77</v>
      </c>
      <c r="F295" s="29">
        <f>D295*E295</f>
        <v>0</v>
      </c>
      <c r="G295" s="30">
        <f>'MOQ Annual'!G295</f>
        <v>2900.89</v>
      </c>
      <c r="H295" s="71">
        <f>ROUND(D295*G295,2)</f>
        <v>0</v>
      </c>
    </row>
    <row r="296" spans="2:8" hidden="1" x14ac:dyDescent="0.25">
      <c r="B296" s="27" t="s">
        <v>396</v>
      </c>
      <c r="C296" s="27" t="s">
        <v>446</v>
      </c>
      <c r="D296" s="77"/>
      <c r="E296" s="29">
        <v>5355.65</v>
      </c>
      <c r="F296" s="29">
        <f>D296*E296</f>
        <v>0</v>
      </c>
      <c r="G296" s="30">
        <f>'MOQ Annual'!G296</f>
        <v>2677.83</v>
      </c>
      <c r="H296" s="71">
        <f>ROUND(D296*G296,2)</f>
        <v>0</v>
      </c>
    </row>
    <row r="297" spans="2:8" hidden="1" x14ac:dyDescent="0.25">
      <c r="B297" s="27" t="s">
        <v>395</v>
      </c>
      <c r="C297" s="27" t="s">
        <v>447</v>
      </c>
      <c r="D297" s="77"/>
      <c r="E297" s="29">
        <v>4299.66</v>
      </c>
      <c r="F297" s="29">
        <f>D297*E297</f>
        <v>0</v>
      </c>
      <c r="G297" s="30">
        <f>'MOQ Annual'!G297</f>
        <v>2149.83</v>
      </c>
      <c r="H297" s="71">
        <f>ROUND(D297*G297,2)</f>
        <v>0</v>
      </c>
    </row>
    <row r="298" spans="2:8" hidden="1" x14ac:dyDescent="0.25">
      <c r="B298" s="27" t="s">
        <v>399</v>
      </c>
      <c r="C298" s="27" t="s">
        <v>447</v>
      </c>
      <c r="D298" s="77"/>
      <c r="E298" s="29">
        <v>3917.86</v>
      </c>
      <c r="F298" s="29">
        <f>D298*E298</f>
        <v>0</v>
      </c>
      <c r="G298" s="30">
        <f>'MOQ Annual'!G298</f>
        <v>1958.93</v>
      </c>
      <c r="H298" s="71">
        <f>ROUND(D298*G298,2)</f>
        <v>0</v>
      </c>
    </row>
    <row r="299" spans="2:8" hidden="1" x14ac:dyDescent="0.25">
      <c r="B299" s="27" t="s">
        <v>375</v>
      </c>
      <c r="C299" s="27" t="s">
        <v>369</v>
      </c>
      <c r="D299" s="77">
        <v>0</v>
      </c>
      <c r="E299" s="29">
        <v>60.29</v>
      </c>
      <c r="F299" s="29">
        <f t="shared" si="14"/>
        <v>0</v>
      </c>
      <c r="G299" s="30">
        <f>'MOQ Annual'!G299</f>
        <v>42.2</v>
      </c>
      <c r="H299" s="71">
        <f t="shared" si="15"/>
        <v>0</v>
      </c>
    </row>
    <row r="300" spans="2:8" hidden="1" x14ac:dyDescent="0.25">
      <c r="B300" s="27" t="s">
        <v>358</v>
      </c>
      <c r="C300" s="27" t="s">
        <v>357</v>
      </c>
      <c r="D300" s="77">
        <v>0</v>
      </c>
      <c r="E300" s="29">
        <v>1986.82</v>
      </c>
      <c r="F300" s="29">
        <f t="shared" si="14"/>
        <v>0</v>
      </c>
      <c r="G300" s="30">
        <f>'MOQ Annual'!G300</f>
        <v>1390.77</v>
      </c>
      <c r="H300" s="71">
        <f t="shared" si="15"/>
        <v>0</v>
      </c>
    </row>
    <row r="301" spans="2:8" x14ac:dyDescent="0.25">
      <c r="B301" s="27"/>
      <c r="C301" s="27"/>
      <c r="D301" s="77"/>
      <c r="E301" s="29"/>
      <c r="F301" s="29"/>
      <c r="G301" s="30"/>
      <c r="H301" s="31"/>
    </row>
    <row r="302" spans="2:8" x14ac:dyDescent="0.25">
      <c r="B302" s="89"/>
      <c r="C302" s="90"/>
      <c r="D302" s="90"/>
      <c r="E302" s="91"/>
      <c r="F302" s="32"/>
      <c r="G302" s="33" t="s">
        <v>222</v>
      </c>
      <c r="H302" s="34">
        <f>SUM(H15:H301)</f>
        <v>69918.100000000006</v>
      </c>
    </row>
    <row r="303" spans="2:8" x14ac:dyDescent="0.25">
      <c r="B303" s="35"/>
      <c r="C303" s="36" t="s">
        <v>223</v>
      </c>
      <c r="D303" s="78">
        <f>SUM(F15:F301)</f>
        <v>139835.30000000002</v>
      </c>
      <c r="E303" s="79"/>
      <c r="F303" s="37"/>
      <c r="G303" s="33" t="s">
        <v>224</v>
      </c>
      <c r="H303" s="38">
        <v>0</v>
      </c>
    </row>
    <row r="304" spans="2:8" x14ac:dyDescent="0.25">
      <c r="B304" s="35"/>
      <c r="C304" s="36" t="s">
        <v>225</v>
      </c>
      <c r="D304" s="78">
        <f>SUM(H15:H301)</f>
        <v>69918.100000000006</v>
      </c>
      <c r="E304" s="79"/>
      <c r="F304" s="37"/>
      <c r="G304" s="39" t="s">
        <v>226</v>
      </c>
      <c r="H304" s="38">
        <v>0</v>
      </c>
    </row>
    <row r="305" spans="2:8" x14ac:dyDescent="0.25">
      <c r="B305" s="35"/>
      <c r="C305" s="36" t="s">
        <v>227</v>
      </c>
      <c r="D305" s="80">
        <f>D303-D304</f>
        <v>69917.200000000012</v>
      </c>
      <c r="E305" s="81"/>
      <c r="F305" s="40"/>
      <c r="G305" s="33" t="s">
        <v>228</v>
      </c>
      <c r="H305" s="41">
        <f>SUM(H302:H304)</f>
        <v>69918.100000000006</v>
      </c>
    </row>
    <row r="306" spans="2:8" x14ac:dyDescent="0.25">
      <c r="B306" s="35"/>
      <c r="C306" s="36"/>
      <c r="D306" s="82"/>
      <c r="E306" s="83"/>
      <c r="F306" s="42"/>
      <c r="G306" s="33" t="s">
        <v>229</v>
      </c>
      <c r="H306" s="41">
        <f>H305*0.05</f>
        <v>3495.9050000000007</v>
      </c>
    </row>
    <row r="307" spans="2:8" x14ac:dyDescent="0.25">
      <c r="B307" s="35"/>
      <c r="C307" s="43"/>
      <c r="D307" s="43"/>
      <c r="E307" s="44"/>
      <c r="F307" s="44"/>
      <c r="G307" s="33" t="s">
        <v>230</v>
      </c>
      <c r="H307" s="38"/>
    </row>
    <row r="308" spans="2:8" ht="15.75" x14ac:dyDescent="0.25">
      <c r="B308" s="84" t="s">
        <v>231</v>
      </c>
      <c r="C308" s="85"/>
      <c r="D308" s="85"/>
      <c r="E308" s="86"/>
      <c r="F308" s="45"/>
      <c r="G308" s="46" t="s">
        <v>232</v>
      </c>
      <c r="H308" s="47">
        <f>SUM(H305:H307)</f>
        <v>73414.005000000005</v>
      </c>
    </row>
    <row r="310" spans="2:8" x14ac:dyDescent="0.25">
      <c r="E310" s="67"/>
    </row>
  </sheetData>
  <autoFilter ref="B14:H300" xr:uid="{7C3A210E-2EF9-48D5-BA82-17051E4A74DD}">
    <filterColumn colId="1">
      <filters>
        <filter val="DEF - Breather"/>
        <filter val="DEF - Dose"/>
        <filter val="DEF - Dosing Filter"/>
        <filter val="DEF - Inline"/>
        <filter val="DEF - Suction Screen"/>
        <filter val="DPF Filter"/>
        <filter val="Engine Oil Filter"/>
        <filter val="Fuel Filter - Primary"/>
        <filter val="Fuel Filter - Secondary"/>
        <filter val="Fuel Injector"/>
        <filter val="Hydraulic - Breather"/>
        <filter val="Hydraulic Filter"/>
        <filter val="Hydraulic Return Filter"/>
        <filter val="Transmission Filter"/>
      </filters>
    </filterColumn>
    <filterColumn colId="2">
      <filters>
        <filter val="1"/>
        <filter val="10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B15:H211">
    <sortCondition ref="C15:C211"/>
  </sortState>
  <mergeCells count="19">
    <mergeCell ref="D8:E8"/>
    <mergeCell ref="D9:E9"/>
    <mergeCell ref="B302:E302"/>
    <mergeCell ref="D303:E303"/>
    <mergeCell ref="D1:G5"/>
    <mergeCell ref="G12:H12"/>
    <mergeCell ref="E13:H13"/>
    <mergeCell ref="D10:E10"/>
    <mergeCell ref="D11:E11"/>
    <mergeCell ref="H1:H5"/>
    <mergeCell ref="G8:H8"/>
    <mergeCell ref="G9:H9"/>
    <mergeCell ref="G10:H10"/>
    <mergeCell ref="G11:H11"/>
    <mergeCell ref="D304:E304"/>
    <mergeCell ref="D305:E305"/>
    <mergeCell ref="D306:E306"/>
    <mergeCell ref="B308:E308"/>
    <mergeCell ref="D12:E12"/>
  </mergeCells>
  <pageMargins left="0.70866141732283472" right="0.70866141732283472" top="0.74803149606299213" bottom="0.74803149606299213" header="0.31496062992125984" footer="0.31496062992125984"/>
  <pageSetup scale="7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D75C-F149-4272-88A1-F02B7E925827}">
  <sheetPr filterMode="1">
    <pageSetUpPr fitToPage="1"/>
  </sheetPr>
  <dimension ref="B1:H310"/>
  <sheetViews>
    <sheetView topLeftCell="A183" workbookViewId="0">
      <selection activeCell="D36" sqref="D36"/>
    </sheetView>
  </sheetViews>
  <sheetFormatPr defaultRowHeight="15" x14ac:dyDescent="0.25"/>
  <cols>
    <col min="1" max="1" width="2.7109375" customWidth="1"/>
    <col min="2" max="2" width="15.42578125" customWidth="1"/>
    <col min="3" max="3" width="36" customWidth="1"/>
    <col min="4" max="4" width="7.28515625" customWidth="1"/>
    <col min="5" max="5" width="14.7109375" customWidth="1"/>
    <col min="6" max="6" width="14.7109375" hidden="1" customWidth="1"/>
    <col min="7" max="7" width="14.7109375" customWidth="1"/>
    <col min="8" max="8" width="20.42578125" bestFit="1" customWidth="1"/>
  </cols>
  <sheetData>
    <row r="1" spans="2:8" ht="15" customHeight="1" x14ac:dyDescent="0.25">
      <c r="B1" s="4"/>
      <c r="C1" s="5"/>
      <c r="D1" s="92" t="s">
        <v>210</v>
      </c>
      <c r="E1" s="92"/>
      <c r="F1" s="92"/>
      <c r="G1" s="92"/>
      <c r="H1" s="97" t="s">
        <v>233</v>
      </c>
    </row>
    <row r="2" spans="2:8" ht="15" customHeight="1" x14ac:dyDescent="0.25">
      <c r="B2" s="6"/>
      <c r="D2" s="93"/>
      <c r="E2" s="93"/>
      <c r="F2" s="93"/>
      <c r="G2" s="93"/>
      <c r="H2" s="98"/>
    </row>
    <row r="3" spans="2:8" ht="15" customHeight="1" x14ac:dyDescent="0.25">
      <c r="B3" s="6"/>
      <c r="D3" s="93"/>
      <c r="E3" s="93"/>
      <c r="F3" s="93"/>
      <c r="G3" s="93"/>
      <c r="H3" s="98"/>
    </row>
    <row r="4" spans="2:8" ht="15" customHeight="1" x14ac:dyDescent="0.25">
      <c r="B4" s="6"/>
      <c r="D4" s="93"/>
      <c r="E4" s="93"/>
      <c r="F4" s="93"/>
      <c r="G4" s="93"/>
      <c r="H4" s="98"/>
    </row>
    <row r="5" spans="2:8" ht="15" customHeight="1" x14ac:dyDescent="0.25">
      <c r="B5" s="7"/>
      <c r="C5" s="3"/>
      <c r="D5" s="94"/>
      <c r="E5" s="94"/>
      <c r="F5" s="94"/>
      <c r="G5" s="94"/>
      <c r="H5" s="99"/>
    </row>
    <row r="6" spans="2:8" ht="36" x14ac:dyDescent="0.55000000000000004">
      <c r="B6" s="8"/>
      <c r="C6" s="9"/>
      <c r="D6" s="10"/>
      <c r="E6" s="10"/>
      <c r="F6" s="10"/>
      <c r="G6" s="10"/>
      <c r="H6" s="10"/>
    </row>
    <row r="7" spans="2:8" x14ac:dyDescent="0.25">
      <c r="B7" s="11" t="s">
        <v>212</v>
      </c>
      <c r="C7" s="12" t="s">
        <v>19</v>
      </c>
      <c r="D7" s="13" t="s">
        <v>213</v>
      </c>
      <c r="E7" s="14">
        <v>45420</v>
      </c>
      <c r="F7" s="14"/>
      <c r="G7" s="15" t="s">
        <v>214</v>
      </c>
      <c r="H7" s="16"/>
    </row>
    <row r="8" spans="2:8" x14ac:dyDescent="0.25">
      <c r="B8" s="17" t="s">
        <v>215</v>
      </c>
      <c r="C8" s="12"/>
      <c r="D8" s="88" t="s">
        <v>216</v>
      </c>
      <c r="E8" s="88"/>
      <c r="F8" s="17"/>
      <c r="G8" s="100"/>
      <c r="H8" s="100"/>
    </row>
    <row r="9" spans="2:8" x14ac:dyDescent="0.25">
      <c r="B9" s="17" t="s">
        <v>217</v>
      </c>
      <c r="C9" s="12">
        <v>0</v>
      </c>
      <c r="D9" s="88" t="s">
        <v>218</v>
      </c>
      <c r="E9" s="88"/>
      <c r="F9" s="17"/>
      <c r="G9" s="101"/>
      <c r="H9" s="101"/>
    </row>
    <row r="10" spans="2:8" x14ac:dyDescent="0.25">
      <c r="B10" s="17"/>
      <c r="C10" s="18"/>
      <c r="D10" s="88" t="s">
        <v>219</v>
      </c>
      <c r="E10" s="88"/>
      <c r="F10" s="17"/>
      <c r="G10" s="102"/>
      <c r="H10" s="102"/>
    </row>
    <row r="11" spans="2:8" x14ac:dyDescent="0.25">
      <c r="B11" s="17"/>
      <c r="C11" s="18"/>
      <c r="D11" s="88" t="s">
        <v>441</v>
      </c>
      <c r="E11" s="88"/>
      <c r="F11" s="17"/>
      <c r="G11" s="102"/>
      <c r="H11" s="102"/>
    </row>
    <row r="12" spans="2:8" x14ac:dyDescent="0.25">
      <c r="B12" s="19"/>
      <c r="C12" s="18" t="s">
        <v>239</v>
      </c>
      <c r="D12" s="87" t="s">
        <v>442</v>
      </c>
      <c r="E12" s="87"/>
      <c r="F12" s="20"/>
      <c r="G12" s="95"/>
      <c r="H12" s="95"/>
    </row>
    <row r="13" spans="2:8" ht="15.75" thickBot="1" x14ac:dyDescent="0.3">
      <c r="B13" s="21"/>
      <c r="C13" s="22"/>
      <c r="D13" s="22"/>
      <c r="E13" s="96" t="s">
        <v>3</v>
      </c>
      <c r="F13" s="96"/>
      <c r="G13" s="96"/>
      <c r="H13" s="96"/>
    </row>
    <row r="14" spans="2:8" ht="15.75" thickBot="1" x14ac:dyDescent="0.3">
      <c r="B14" s="23" t="s">
        <v>0</v>
      </c>
      <c r="C14" s="24" t="s">
        <v>1</v>
      </c>
      <c r="D14" s="25" t="s">
        <v>2</v>
      </c>
      <c r="E14" s="25" t="s">
        <v>4</v>
      </c>
      <c r="F14" s="25"/>
      <c r="G14" s="25" t="s">
        <v>220</v>
      </c>
      <c r="H14" s="26" t="s">
        <v>221</v>
      </c>
    </row>
    <row r="15" spans="2:8" hidden="1" x14ac:dyDescent="0.25">
      <c r="B15" s="27" t="s">
        <v>20</v>
      </c>
      <c r="C15" s="27" t="s">
        <v>15</v>
      </c>
      <c r="D15" s="28">
        <v>0</v>
      </c>
      <c r="E15" s="29">
        <v>178.65</v>
      </c>
      <c r="F15" s="29">
        <f t="shared" ref="F15:F77" si="0">D15*E15</f>
        <v>0</v>
      </c>
      <c r="G15" s="30">
        <f>'MOQ Annual'!G15</f>
        <v>89.33</v>
      </c>
      <c r="H15" s="31">
        <f t="shared" ref="H15:H77" si="1">ROUND(D15*G15,2)</f>
        <v>0</v>
      </c>
    </row>
    <row r="16" spans="2:8" x14ac:dyDescent="0.25">
      <c r="B16" s="27" t="s">
        <v>97</v>
      </c>
      <c r="C16" s="27" t="s">
        <v>15</v>
      </c>
      <c r="D16" s="28">
        <v>1</v>
      </c>
      <c r="E16" s="29">
        <v>63.35</v>
      </c>
      <c r="F16" s="29">
        <f>D16*E16</f>
        <v>63.35</v>
      </c>
      <c r="G16" s="30">
        <f>'MOQ Annual'!G16</f>
        <v>31.68</v>
      </c>
      <c r="H16" s="31">
        <f>ROUND(D16*G16,2)</f>
        <v>31.68</v>
      </c>
    </row>
    <row r="17" spans="2:8" hidden="1" x14ac:dyDescent="0.25">
      <c r="B17" s="27" t="s">
        <v>53</v>
      </c>
      <c r="C17" s="27" t="s">
        <v>15</v>
      </c>
      <c r="D17" s="28">
        <v>0</v>
      </c>
      <c r="E17" s="29">
        <v>163.96</v>
      </c>
      <c r="F17" s="29">
        <f t="shared" si="0"/>
        <v>0</v>
      </c>
      <c r="G17" s="30">
        <f>'MOQ Annual'!G17</f>
        <v>81.98</v>
      </c>
      <c r="H17" s="31">
        <f t="shared" si="1"/>
        <v>0</v>
      </c>
    </row>
    <row r="18" spans="2:8" x14ac:dyDescent="0.25">
      <c r="B18" s="27" t="s">
        <v>5</v>
      </c>
      <c r="C18" s="27" t="s">
        <v>15</v>
      </c>
      <c r="D18" s="28">
        <v>3</v>
      </c>
      <c r="E18" s="29">
        <v>241.39</v>
      </c>
      <c r="F18" s="29">
        <f t="shared" si="0"/>
        <v>724.17</v>
      </c>
      <c r="G18" s="30">
        <f>'MOQ Annual'!G18</f>
        <v>120.7</v>
      </c>
      <c r="H18" s="31">
        <f t="shared" si="1"/>
        <v>362.1</v>
      </c>
    </row>
    <row r="19" spans="2:8" hidden="1" x14ac:dyDescent="0.25">
      <c r="B19" s="27" t="s">
        <v>74</v>
      </c>
      <c r="C19" s="27" t="s">
        <v>15</v>
      </c>
      <c r="D19" s="28">
        <v>0</v>
      </c>
      <c r="E19" s="29">
        <v>124.93</v>
      </c>
      <c r="F19" s="29">
        <f t="shared" si="0"/>
        <v>0</v>
      </c>
      <c r="G19" s="30">
        <f>'MOQ Annual'!G19</f>
        <v>62.47</v>
      </c>
      <c r="H19" s="31">
        <f t="shared" si="1"/>
        <v>0</v>
      </c>
    </row>
    <row r="20" spans="2:8" hidden="1" x14ac:dyDescent="0.25">
      <c r="B20" s="27" t="s">
        <v>44</v>
      </c>
      <c r="C20" s="27" t="s">
        <v>15</v>
      </c>
      <c r="D20" s="28">
        <v>0</v>
      </c>
      <c r="E20" s="29">
        <v>145.22</v>
      </c>
      <c r="F20" s="29">
        <f t="shared" si="0"/>
        <v>0</v>
      </c>
      <c r="G20" s="30">
        <f>'MOQ Annual'!G20</f>
        <v>72.61</v>
      </c>
      <c r="H20" s="31">
        <f t="shared" si="1"/>
        <v>0</v>
      </c>
    </row>
    <row r="21" spans="2:8" x14ac:dyDescent="0.25">
      <c r="B21" s="27" t="s">
        <v>84</v>
      </c>
      <c r="C21" s="27" t="s">
        <v>15</v>
      </c>
      <c r="D21" s="28">
        <v>6</v>
      </c>
      <c r="E21" s="29">
        <v>105.91</v>
      </c>
      <c r="F21" s="29">
        <f t="shared" si="0"/>
        <v>635.46</v>
      </c>
      <c r="G21" s="30">
        <f>'MOQ Annual'!G21</f>
        <v>52.96</v>
      </c>
      <c r="H21" s="31">
        <f t="shared" si="1"/>
        <v>317.76</v>
      </c>
    </row>
    <row r="22" spans="2:8" hidden="1" x14ac:dyDescent="0.25">
      <c r="B22" s="27" t="s">
        <v>146</v>
      </c>
      <c r="C22" s="27" t="s">
        <v>15</v>
      </c>
      <c r="D22" s="28">
        <v>0</v>
      </c>
      <c r="E22" s="29">
        <v>141.82</v>
      </c>
      <c r="F22" s="29">
        <f t="shared" si="0"/>
        <v>0</v>
      </c>
      <c r="G22" s="30">
        <f>'MOQ Annual'!G22</f>
        <v>70.91</v>
      </c>
      <c r="H22" s="31">
        <f t="shared" si="1"/>
        <v>0</v>
      </c>
    </row>
    <row r="23" spans="2:8" hidden="1" x14ac:dyDescent="0.25">
      <c r="B23" s="27" t="s">
        <v>159</v>
      </c>
      <c r="C23" s="27" t="s">
        <v>15</v>
      </c>
      <c r="D23" s="28">
        <v>0</v>
      </c>
      <c r="E23" s="29">
        <v>131.38</v>
      </c>
      <c r="F23" s="29">
        <f t="shared" si="0"/>
        <v>0</v>
      </c>
      <c r="G23" s="30">
        <f>'MOQ Annual'!G23</f>
        <v>65.69</v>
      </c>
      <c r="H23" s="31">
        <f t="shared" si="1"/>
        <v>0</v>
      </c>
    </row>
    <row r="24" spans="2:8" hidden="1" x14ac:dyDescent="0.25">
      <c r="B24" s="27" t="s">
        <v>119</v>
      </c>
      <c r="C24" s="27" t="s">
        <v>15</v>
      </c>
      <c r="D24" s="28">
        <v>0</v>
      </c>
      <c r="E24" s="29">
        <v>212.98</v>
      </c>
      <c r="F24" s="29">
        <f t="shared" si="0"/>
        <v>0</v>
      </c>
      <c r="G24" s="30">
        <f>'MOQ Annual'!G24</f>
        <v>106.49</v>
      </c>
      <c r="H24" s="31">
        <f t="shared" si="1"/>
        <v>0</v>
      </c>
    </row>
    <row r="25" spans="2:8" hidden="1" x14ac:dyDescent="0.25">
      <c r="B25" s="27" t="s">
        <v>169</v>
      </c>
      <c r="C25" s="27" t="s">
        <v>15</v>
      </c>
      <c r="D25" s="28">
        <v>0</v>
      </c>
      <c r="E25" s="29">
        <v>152.24</v>
      </c>
      <c r="F25" s="29">
        <f t="shared" si="0"/>
        <v>0</v>
      </c>
      <c r="G25" s="30">
        <f>'MOQ Annual'!G25</f>
        <v>76.12</v>
      </c>
      <c r="H25" s="31">
        <f t="shared" si="1"/>
        <v>0</v>
      </c>
    </row>
    <row r="26" spans="2:8" x14ac:dyDescent="0.25">
      <c r="B26" s="27" t="s">
        <v>190</v>
      </c>
      <c r="C26" s="27" t="s">
        <v>15</v>
      </c>
      <c r="D26" s="28">
        <v>1</v>
      </c>
      <c r="E26" s="29">
        <v>57.94</v>
      </c>
      <c r="F26" s="29">
        <f t="shared" si="0"/>
        <v>57.94</v>
      </c>
      <c r="G26" s="30">
        <f>'MOQ Annual'!G26</f>
        <v>28.97</v>
      </c>
      <c r="H26" s="31">
        <f t="shared" si="1"/>
        <v>28.97</v>
      </c>
    </row>
    <row r="27" spans="2:8" x14ac:dyDescent="0.25">
      <c r="B27" s="27" t="s">
        <v>178</v>
      </c>
      <c r="C27" s="27" t="s">
        <v>15</v>
      </c>
      <c r="D27" s="28">
        <v>1</v>
      </c>
      <c r="E27" s="29">
        <v>81.94</v>
      </c>
      <c r="F27" s="29">
        <f t="shared" si="0"/>
        <v>81.94</v>
      </c>
      <c r="G27" s="30">
        <f>'MOQ Annual'!G27</f>
        <v>40.97</v>
      </c>
      <c r="H27" s="31">
        <f t="shared" si="1"/>
        <v>40.97</v>
      </c>
    </row>
    <row r="28" spans="2:8" hidden="1" x14ac:dyDescent="0.25">
      <c r="B28" s="27" t="s">
        <v>104</v>
      </c>
      <c r="C28" s="27" t="s">
        <v>15</v>
      </c>
      <c r="D28" s="28">
        <v>0</v>
      </c>
      <c r="E28" s="29">
        <v>317.77999999999997</v>
      </c>
      <c r="F28" s="29">
        <f t="shared" si="0"/>
        <v>0</v>
      </c>
      <c r="G28" s="30">
        <f>'MOQ Annual'!G28</f>
        <v>158.88999999999999</v>
      </c>
      <c r="H28" s="31">
        <f t="shared" si="1"/>
        <v>0</v>
      </c>
    </row>
    <row r="29" spans="2:8" hidden="1" x14ac:dyDescent="0.25">
      <c r="B29" s="27" t="s">
        <v>195</v>
      </c>
      <c r="C29" s="27" t="s">
        <v>15</v>
      </c>
      <c r="D29" s="28">
        <v>0</v>
      </c>
      <c r="E29" s="29">
        <v>68.489999999999995</v>
      </c>
      <c r="F29" s="29">
        <f t="shared" si="0"/>
        <v>0</v>
      </c>
      <c r="G29" s="30">
        <f>'MOQ Annual'!G29</f>
        <v>34.24</v>
      </c>
      <c r="H29" s="31">
        <f t="shared" si="1"/>
        <v>0</v>
      </c>
    </row>
    <row r="30" spans="2:8" hidden="1" x14ac:dyDescent="0.25">
      <c r="B30" s="27" t="s">
        <v>21</v>
      </c>
      <c r="C30" s="27" t="s">
        <v>16</v>
      </c>
      <c r="D30" s="28">
        <v>0</v>
      </c>
      <c r="E30" s="29">
        <v>124.27</v>
      </c>
      <c r="F30" s="29">
        <f t="shared" si="0"/>
        <v>0</v>
      </c>
      <c r="G30" s="30">
        <f>'MOQ Annual'!G30</f>
        <v>62.14</v>
      </c>
      <c r="H30" s="31">
        <f t="shared" si="1"/>
        <v>0</v>
      </c>
    </row>
    <row r="31" spans="2:8" x14ac:dyDescent="0.25">
      <c r="B31" s="27" t="s">
        <v>98</v>
      </c>
      <c r="C31" s="27" t="s">
        <v>16</v>
      </c>
      <c r="D31" s="28">
        <v>1</v>
      </c>
      <c r="E31" s="29">
        <v>45.14</v>
      </c>
      <c r="F31" s="29">
        <f>D31*E31</f>
        <v>45.14</v>
      </c>
      <c r="G31" s="30">
        <f>'MOQ Annual'!G31</f>
        <v>22.57</v>
      </c>
      <c r="H31" s="31">
        <f>ROUND(D31*G31,2)</f>
        <v>22.57</v>
      </c>
    </row>
    <row r="32" spans="2:8" x14ac:dyDescent="0.25">
      <c r="B32" s="27" t="s">
        <v>85</v>
      </c>
      <c r="C32" s="27" t="s">
        <v>16</v>
      </c>
      <c r="D32" s="28">
        <v>6</v>
      </c>
      <c r="E32" s="29">
        <v>106.2</v>
      </c>
      <c r="F32" s="29">
        <f t="shared" si="0"/>
        <v>637.20000000000005</v>
      </c>
      <c r="G32" s="30">
        <f>'MOQ Annual'!G32</f>
        <v>53.1</v>
      </c>
      <c r="H32" s="31">
        <f t="shared" si="1"/>
        <v>318.60000000000002</v>
      </c>
    </row>
    <row r="33" spans="2:8" x14ac:dyDescent="0.25">
      <c r="B33" s="27" t="s">
        <v>67</v>
      </c>
      <c r="C33" s="27" t="s">
        <v>16</v>
      </c>
      <c r="D33" s="28">
        <v>2</v>
      </c>
      <c r="E33" s="29">
        <v>140.88</v>
      </c>
      <c r="F33" s="29">
        <f t="shared" si="0"/>
        <v>281.76</v>
      </c>
      <c r="G33" s="30">
        <f>'MOQ Annual'!G33</f>
        <v>70.44</v>
      </c>
      <c r="H33" s="31">
        <f t="shared" si="1"/>
        <v>140.88</v>
      </c>
    </row>
    <row r="34" spans="2:8" hidden="1" x14ac:dyDescent="0.25">
      <c r="B34" s="27" t="s">
        <v>54</v>
      </c>
      <c r="C34" s="27" t="s">
        <v>16</v>
      </c>
      <c r="D34" s="28">
        <v>0</v>
      </c>
      <c r="E34" s="29">
        <v>68.8</v>
      </c>
      <c r="F34" s="29">
        <f t="shared" si="0"/>
        <v>0</v>
      </c>
      <c r="G34" s="30">
        <f>'MOQ Annual'!G34</f>
        <v>34.4</v>
      </c>
      <c r="H34" s="31">
        <f t="shared" si="1"/>
        <v>0</v>
      </c>
    </row>
    <row r="35" spans="2:8" x14ac:dyDescent="0.25">
      <c r="B35" s="27" t="s">
        <v>6</v>
      </c>
      <c r="C35" s="27" t="s">
        <v>16</v>
      </c>
      <c r="D35" s="28">
        <v>3</v>
      </c>
      <c r="E35" s="29">
        <v>176.45</v>
      </c>
      <c r="F35" s="29">
        <f t="shared" si="0"/>
        <v>529.34999999999991</v>
      </c>
      <c r="G35" s="30">
        <f>'MOQ Annual'!G35</f>
        <v>88.23</v>
      </c>
      <c r="H35" s="31">
        <f t="shared" si="1"/>
        <v>264.69</v>
      </c>
    </row>
    <row r="36" spans="2:8" hidden="1" x14ac:dyDescent="0.25">
      <c r="B36" s="27" t="s">
        <v>75</v>
      </c>
      <c r="C36" s="27" t="s">
        <v>16</v>
      </c>
      <c r="D36" s="28">
        <v>0</v>
      </c>
      <c r="E36" s="29">
        <v>110.82</v>
      </c>
      <c r="F36" s="29">
        <f t="shared" si="0"/>
        <v>0</v>
      </c>
      <c r="G36" s="30">
        <f>'MOQ Annual'!G36</f>
        <v>55.41</v>
      </c>
      <c r="H36" s="31">
        <f t="shared" si="1"/>
        <v>0</v>
      </c>
    </row>
    <row r="37" spans="2:8" hidden="1" x14ac:dyDescent="0.25">
      <c r="B37" s="27" t="s">
        <v>45</v>
      </c>
      <c r="C37" s="27" t="s">
        <v>16</v>
      </c>
      <c r="D37" s="28">
        <v>0</v>
      </c>
      <c r="E37" s="29">
        <v>118.02</v>
      </c>
      <c r="F37" s="29">
        <f t="shared" si="0"/>
        <v>0</v>
      </c>
      <c r="G37" s="30">
        <f>'MOQ Annual'!G37</f>
        <v>59.01</v>
      </c>
      <c r="H37" s="31">
        <f t="shared" si="1"/>
        <v>0</v>
      </c>
    </row>
    <row r="38" spans="2:8" hidden="1" x14ac:dyDescent="0.25">
      <c r="B38" s="27" t="s">
        <v>196</v>
      </c>
      <c r="C38" s="27" t="s">
        <v>16</v>
      </c>
      <c r="D38" s="28">
        <v>0</v>
      </c>
      <c r="E38" s="29">
        <v>39.340000000000003</v>
      </c>
      <c r="F38" s="29">
        <f t="shared" si="0"/>
        <v>0</v>
      </c>
      <c r="G38" s="30">
        <f>'MOQ Annual'!G38</f>
        <v>19.670000000000002</v>
      </c>
      <c r="H38" s="31">
        <f t="shared" si="1"/>
        <v>0</v>
      </c>
    </row>
    <row r="39" spans="2:8" hidden="1" x14ac:dyDescent="0.25">
      <c r="B39" s="27" t="s">
        <v>147</v>
      </c>
      <c r="C39" s="27" t="s">
        <v>16</v>
      </c>
      <c r="D39" s="28">
        <v>0</v>
      </c>
      <c r="E39" s="29">
        <v>80.12</v>
      </c>
      <c r="F39" s="29">
        <f t="shared" si="0"/>
        <v>0</v>
      </c>
      <c r="G39" s="30">
        <f>'MOQ Annual'!G39</f>
        <v>40.06</v>
      </c>
      <c r="H39" s="31">
        <f t="shared" si="1"/>
        <v>0</v>
      </c>
    </row>
    <row r="40" spans="2:8" hidden="1" x14ac:dyDescent="0.25">
      <c r="B40" s="27" t="s">
        <v>120</v>
      </c>
      <c r="C40" s="27" t="s">
        <v>16</v>
      </c>
      <c r="D40" s="28">
        <v>0</v>
      </c>
      <c r="E40" s="29">
        <v>106.01</v>
      </c>
      <c r="F40" s="29">
        <f t="shared" si="0"/>
        <v>0</v>
      </c>
      <c r="G40" s="30">
        <f>'MOQ Annual'!G40</f>
        <v>53.01</v>
      </c>
      <c r="H40" s="31">
        <f t="shared" si="1"/>
        <v>0</v>
      </c>
    </row>
    <row r="41" spans="2:8" hidden="1" x14ac:dyDescent="0.25">
      <c r="B41" s="27" t="s">
        <v>160</v>
      </c>
      <c r="C41" s="27" t="s">
        <v>16</v>
      </c>
      <c r="D41" s="28">
        <v>0</v>
      </c>
      <c r="E41" s="29">
        <v>82.36</v>
      </c>
      <c r="F41" s="29">
        <f t="shared" si="0"/>
        <v>0</v>
      </c>
      <c r="G41" s="30">
        <f>'MOQ Annual'!G41</f>
        <v>41.18</v>
      </c>
      <c r="H41" s="31">
        <f t="shared" si="1"/>
        <v>0</v>
      </c>
    </row>
    <row r="42" spans="2:8" hidden="1" x14ac:dyDescent="0.25">
      <c r="B42" s="27" t="s">
        <v>170</v>
      </c>
      <c r="C42" s="27" t="s">
        <v>16</v>
      </c>
      <c r="D42" s="28">
        <v>0</v>
      </c>
      <c r="E42" s="29">
        <v>82.18</v>
      </c>
      <c r="F42" s="29">
        <f t="shared" si="0"/>
        <v>0</v>
      </c>
      <c r="G42" s="30">
        <f>'MOQ Annual'!G42</f>
        <v>41.09</v>
      </c>
      <c r="H42" s="31">
        <f t="shared" si="1"/>
        <v>0</v>
      </c>
    </row>
    <row r="43" spans="2:8" x14ac:dyDescent="0.25">
      <c r="B43" s="27" t="s">
        <v>179</v>
      </c>
      <c r="C43" s="27" t="s">
        <v>16</v>
      </c>
      <c r="D43" s="28">
        <v>2</v>
      </c>
      <c r="E43" s="29">
        <v>40.11</v>
      </c>
      <c r="F43" s="29">
        <f t="shared" si="0"/>
        <v>80.22</v>
      </c>
      <c r="G43" s="30">
        <f>'MOQ Annual'!G43</f>
        <v>20.05</v>
      </c>
      <c r="H43" s="31">
        <f t="shared" si="1"/>
        <v>40.1</v>
      </c>
    </row>
    <row r="44" spans="2:8" hidden="1" x14ac:dyDescent="0.25">
      <c r="B44" s="27" t="s">
        <v>105</v>
      </c>
      <c r="C44" s="27" t="s">
        <v>16</v>
      </c>
      <c r="D44" s="28">
        <v>0</v>
      </c>
      <c r="E44" s="29">
        <v>180.87</v>
      </c>
      <c r="F44" s="29">
        <f t="shared" si="0"/>
        <v>0</v>
      </c>
      <c r="G44" s="30">
        <f>'MOQ Annual'!G44</f>
        <v>90.43</v>
      </c>
      <c r="H44" s="31">
        <f t="shared" si="1"/>
        <v>0</v>
      </c>
    </row>
    <row r="45" spans="2:8" hidden="1" x14ac:dyDescent="0.25">
      <c r="B45" s="27" t="s">
        <v>50</v>
      </c>
      <c r="C45" s="27" t="s">
        <v>36</v>
      </c>
      <c r="D45" s="28">
        <v>0</v>
      </c>
      <c r="E45" s="29">
        <v>3405.53</v>
      </c>
      <c r="F45" s="29">
        <f t="shared" si="0"/>
        <v>0</v>
      </c>
      <c r="G45" s="30">
        <f>'MOQ Annual'!G45</f>
        <v>2383.87</v>
      </c>
      <c r="H45" s="31">
        <f t="shared" si="1"/>
        <v>0</v>
      </c>
    </row>
    <row r="46" spans="2:8" hidden="1" x14ac:dyDescent="0.25">
      <c r="B46" s="27" t="s">
        <v>35</v>
      </c>
      <c r="C46" s="27" t="s">
        <v>36</v>
      </c>
      <c r="D46" s="28">
        <v>0</v>
      </c>
      <c r="E46" s="29">
        <v>5068.4799999999996</v>
      </c>
      <c r="F46" s="29">
        <f t="shared" si="0"/>
        <v>0</v>
      </c>
      <c r="G46" s="30">
        <f>'MOQ Annual'!G46</f>
        <v>3547.94</v>
      </c>
      <c r="H46" s="31">
        <f t="shared" si="1"/>
        <v>0</v>
      </c>
    </row>
    <row r="47" spans="2:8" hidden="1" x14ac:dyDescent="0.25">
      <c r="B47" s="27" t="s">
        <v>32</v>
      </c>
      <c r="C47" s="27" t="s">
        <v>12</v>
      </c>
      <c r="D47" s="28">
        <v>0</v>
      </c>
      <c r="E47" s="29">
        <v>328.76</v>
      </c>
      <c r="F47" s="29">
        <f t="shared" si="0"/>
        <v>0</v>
      </c>
      <c r="G47" s="30">
        <f>'MOQ Annual'!G47</f>
        <v>164.38</v>
      </c>
      <c r="H47" s="31">
        <f t="shared" si="1"/>
        <v>0</v>
      </c>
    </row>
    <row r="48" spans="2:8" hidden="1" x14ac:dyDescent="0.25">
      <c r="B48" s="27" t="s">
        <v>62</v>
      </c>
      <c r="C48" s="27" t="s">
        <v>12</v>
      </c>
      <c r="D48" s="28">
        <v>0</v>
      </c>
      <c r="E48" s="29">
        <v>510.12</v>
      </c>
      <c r="F48" s="29">
        <f t="shared" si="0"/>
        <v>0</v>
      </c>
      <c r="G48" s="30">
        <f>'MOQ Annual'!G48</f>
        <v>255.06</v>
      </c>
      <c r="H48" s="31">
        <f t="shared" si="1"/>
        <v>0</v>
      </c>
    </row>
    <row r="49" spans="2:8" hidden="1" x14ac:dyDescent="0.25">
      <c r="B49" s="27" t="s">
        <v>93</v>
      </c>
      <c r="C49" s="27" t="s">
        <v>12</v>
      </c>
      <c r="D49" s="28">
        <v>0</v>
      </c>
      <c r="E49" s="29">
        <v>535.67999999999995</v>
      </c>
      <c r="F49" s="29">
        <f t="shared" si="0"/>
        <v>0</v>
      </c>
      <c r="G49" s="30">
        <f>'MOQ Annual'!G49</f>
        <v>267.83999999999997</v>
      </c>
      <c r="H49" s="31">
        <f t="shared" si="1"/>
        <v>0</v>
      </c>
    </row>
    <row r="50" spans="2:8" hidden="1" x14ac:dyDescent="0.25">
      <c r="B50" s="27" t="s">
        <v>49</v>
      </c>
      <c r="C50" s="27" t="s">
        <v>12</v>
      </c>
      <c r="D50" s="28">
        <v>0</v>
      </c>
      <c r="E50" s="29">
        <v>284</v>
      </c>
      <c r="F50" s="29">
        <f t="shared" si="0"/>
        <v>0</v>
      </c>
      <c r="G50" s="30">
        <f>'MOQ Annual'!G50</f>
        <v>142</v>
      </c>
      <c r="H50" s="31">
        <f t="shared" si="1"/>
        <v>0</v>
      </c>
    </row>
    <row r="51" spans="2:8" hidden="1" x14ac:dyDescent="0.25">
      <c r="B51" s="27" t="s">
        <v>11</v>
      </c>
      <c r="C51" s="27" t="s">
        <v>12</v>
      </c>
      <c r="D51" s="28">
        <v>0</v>
      </c>
      <c r="E51" s="29">
        <v>234</v>
      </c>
      <c r="F51" s="29">
        <f t="shared" si="0"/>
        <v>0</v>
      </c>
      <c r="G51" s="30">
        <f>'MOQ Annual'!G51</f>
        <v>117</v>
      </c>
      <c r="H51" s="31">
        <f t="shared" si="1"/>
        <v>0</v>
      </c>
    </row>
    <row r="52" spans="2:8" hidden="1" x14ac:dyDescent="0.25">
      <c r="B52" s="27" t="s">
        <v>131</v>
      </c>
      <c r="C52" s="27" t="s">
        <v>12</v>
      </c>
      <c r="D52" s="28">
        <v>0</v>
      </c>
      <c r="E52" s="29">
        <v>733.99</v>
      </c>
      <c r="F52" s="29">
        <f t="shared" si="0"/>
        <v>0</v>
      </c>
      <c r="G52" s="30">
        <f>'MOQ Annual'!G52</f>
        <v>367</v>
      </c>
      <c r="H52" s="31">
        <f t="shared" si="1"/>
        <v>0</v>
      </c>
    </row>
    <row r="53" spans="2:8" hidden="1" x14ac:dyDescent="0.25">
      <c r="B53" s="27" t="s">
        <v>202</v>
      </c>
      <c r="C53" s="27" t="s">
        <v>12</v>
      </c>
      <c r="D53" s="28">
        <v>0</v>
      </c>
      <c r="E53" s="29">
        <v>339.85</v>
      </c>
      <c r="F53" s="29">
        <f t="shared" si="0"/>
        <v>0</v>
      </c>
      <c r="G53" s="30">
        <f>'MOQ Annual'!G53</f>
        <v>169.93</v>
      </c>
      <c r="H53" s="31">
        <f t="shared" si="1"/>
        <v>0</v>
      </c>
    </row>
    <row r="54" spans="2:8" hidden="1" x14ac:dyDescent="0.25">
      <c r="B54" s="27" t="s">
        <v>164</v>
      </c>
      <c r="C54" s="27" t="s">
        <v>12</v>
      </c>
      <c r="D54" s="28">
        <v>0</v>
      </c>
      <c r="E54" s="29">
        <v>294.89999999999998</v>
      </c>
      <c r="F54" s="29">
        <f t="shared" si="0"/>
        <v>0</v>
      </c>
      <c r="G54" s="30">
        <f>'MOQ Annual'!G54</f>
        <v>147.44999999999999</v>
      </c>
      <c r="H54" s="31">
        <f t="shared" si="1"/>
        <v>0</v>
      </c>
    </row>
    <row r="55" spans="2:8" hidden="1" x14ac:dyDescent="0.25">
      <c r="B55" s="27" t="s">
        <v>361</v>
      </c>
      <c r="C55" s="27" t="s">
        <v>448</v>
      </c>
      <c r="D55" s="28">
        <v>0</v>
      </c>
      <c r="E55" s="29">
        <v>1.53</v>
      </c>
      <c r="F55" s="29">
        <f>D55*E55</f>
        <v>0</v>
      </c>
      <c r="G55" s="30">
        <f>'MOQ Annual'!G55</f>
        <v>1.07</v>
      </c>
      <c r="H55" s="31">
        <f>ROUND(D55*G55,2)</f>
        <v>0</v>
      </c>
    </row>
    <row r="56" spans="2:8" hidden="1" x14ac:dyDescent="0.25">
      <c r="B56" s="27" t="s">
        <v>359</v>
      </c>
      <c r="C56" s="27" t="s">
        <v>360</v>
      </c>
      <c r="D56" s="28">
        <v>0</v>
      </c>
      <c r="E56" s="29">
        <v>2039.3</v>
      </c>
      <c r="F56" s="29">
        <f t="shared" si="0"/>
        <v>0</v>
      </c>
      <c r="G56" s="30">
        <f>'MOQ Annual'!G56</f>
        <v>1427.51</v>
      </c>
      <c r="H56" s="31">
        <f t="shared" si="1"/>
        <v>0</v>
      </c>
    </row>
    <row r="57" spans="2:8" hidden="1" x14ac:dyDescent="0.25">
      <c r="B57" s="27" t="s">
        <v>297</v>
      </c>
      <c r="C57" s="27" t="s">
        <v>298</v>
      </c>
      <c r="D57" s="28">
        <v>0</v>
      </c>
      <c r="E57" s="29">
        <v>235.99</v>
      </c>
      <c r="F57" s="29">
        <f t="shared" si="0"/>
        <v>0</v>
      </c>
      <c r="G57" s="30">
        <f>'MOQ Annual'!G57</f>
        <v>165.19</v>
      </c>
      <c r="H57" s="31">
        <f t="shared" si="1"/>
        <v>0</v>
      </c>
    </row>
    <row r="58" spans="2:8" hidden="1" x14ac:dyDescent="0.25">
      <c r="B58" s="27" t="s">
        <v>279</v>
      </c>
      <c r="C58" s="27" t="s">
        <v>280</v>
      </c>
      <c r="D58" s="28">
        <v>0</v>
      </c>
      <c r="E58" s="29">
        <v>110.61</v>
      </c>
      <c r="F58" s="29">
        <f t="shared" si="0"/>
        <v>0</v>
      </c>
      <c r="G58" s="30">
        <f>'MOQ Annual'!G58</f>
        <v>77.430000000000007</v>
      </c>
      <c r="H58" s="31">
        <f t="shared" si="1"/>
        <v>0</v>
      </c>
    </row>
    <row r="59" spans="2:8" hidden="1" x14ac:dyDescent="0.25">
      <c r="B59" s="27" t="s">
        <v>294</v>
      </c>
      <c r="C59" s="27" t="s">
        <v>295</v>
      </c>
      <c r="D59" s="28">
        <v>0</v>
      </c>
      <c r="E59" s="29">
        <v>820.73</v>
      </c>
      <c r="F59" s="29">
        <f t="shared" si="0"/>
        <v>0</v>
      </c>
      <c r="G59" s="30">
        <f>'MOQ Annual'!G59</f>
        <v>574.51</v>
      </c>
      <c r="H59" s="31">
        <f t="shared" si="1"/>
        <v>0</v>
      </c>
    </row>
    <row r="60" spans="2:8" hidden="1" x14ac:dyDescent="0.25">
      <c r="B60" s="27" t="s">
        <v>296</v>
      </c>
      <c r="C60" s="27" t="s">
        <v>295</v>
      </c>
      <c r="D60" s="28">
        <v>0</v>
      </c>
      <c r="E60" s="29">
        <v>571.65</v>
      </c>
      <c r="F60" s="29">
        <f t="shared" si="0"/>
        <v>0</v>
      </c>
      <c r="G60" s="30">
        <f>'MOQ Annual'!G60</f>
        <v>400.16</v>
      </c>
      <c r="H60" s="31">
        <f t="shared" si="1"/>
        <v>0</v>
      </c>
    </row>
    <row r="61" spans="2:8" hidden="1" x14ac:dyDescent="0.25">
      <c r="B61" s="27" t="s">
        <v>299</v>
      </c>
      <c r="C61" s="27" t="s">
        <v>300</v>
      </c>
      <c r="D61" s="28">
        <v>0</v>
      </c>
      <c r="E61" s="29">
        <v>2247.0100000000002</v>
      </c>
      <c r="F61" s="29">
        <f t="shared" si="0"/>
        <v>0</v>
      </c>
      <c r="G61" s="30">
        <f>'MOQ Annual'!G61</f>
        <v>1572.91</v>
      </c>
      <c r="H61" s="31">
        <f t="shared" si="1"/>
        <v>0</v>
      </c>
    </row>
    <row r="62" spans="2:8" hidden="1" x14ac:dyDescent="0.25">
      <c r="B62" s="27" t="s">
        <v>344</v>
      </c>
      <c r="C62" s="27" t="s">
        <v>345</v>
      </c>
      <c r="D62" s="28">
        <v>0</v>
      </c>
      <c r="E62" s="29">
        <v>734.26</v>
      </c>
      <c r="F62" s="29">
        <f t="shared" si="0"/>
        <v>0</v>
      </c>
      <c r="G62" s="30">
        <f>'MOQ Annual'!G62</f>
        <v>513.98</v>
      </c>
      <c r="H62" s="31">
        <f t="shared" si="1"/>
        <v>0</v>
      </c>
    </row>
    <row r="63" spans="2:8" hidden="1" x14ac:dyDescent="0.25">
      <c r="B63" s="27" t="s">
        <v>318</v>
      </c>
      <c r="C63" s="27" t="s">
        <v>319</v>
      </c>
      <c r="D63" s="28">
        <v>0</v>
      </c>
      <c r="E63" s="29">
        <v>1490.24</v>
      </c>
      <c r="F63" s="29">
        <f t="shared" si="0"/>
        <v>0</v>
      </c>
      <c r="G63" s="30">
        <f>'MOQ Annual'!G63</f>
        <v>1043.17</v>
      </c>
      <c r="H63" s="31">
        <f t="shared" si="1"/>
        <v>0</v>
      </c>
    </row>
    <row r="64" spans="2:8" hidden="1" x14ac:dyDescent="0.25">
      <c r="B64" s="27" t="s">
        <v>39</v>
      </c>
      <c r="C64" s="27" t="s">
        <v>40</v>
      </c>
      <c r="D64" s="28">
        <v>0</v>
      </c>
      <c r="E64" s="29">
        <v>284.61</v>
      </c>
      <c r="F64" s="29">
        <f t="shared" si="0"/>
        <v>0</v>
      </c>
      <c r="G64" s="30">
        <f>'MOQ Annual'!G64</f>
        <v>199.23</v>
      </c>
      <c r="H64" s="31">
        <f t="shared" si="1"/>
        <v>0</v>
      </c>
    </row>
    <row r="65" spans="2:8" hidden="1" x14ac:dyDescent="0.25">
      <c r="B65" s="27" t="s">
        <v>37</v>
      </c>
      <c r="C65" s="27" t="s">
        <v>38</v>
      </c>
      <c r="D65" s="28">
        <v>0</v>
      </c>
      <c r="E65" s="29">
        <v>284.61</v>
      </c>
      <c r="F65" s="29">
        <f t="shared" si="0"/>
        <v>0</v>
      </c>
      <c r="G65" s="30">
        <f>'MOQ Annual'!G65</f>
        <v>199.23</v>
      </c>
      <c r="H65" s="31">
        <f t="shared" si="1"/>
        <v>0</v>
      </c>
    </row>
    <row r="66" spans="2:8" hidden="1" x14ac:dyDescent="0.25">
      <c r="B66" s="27" t="s">
        <v>277</v>
      </c>
      <c r="C66" s="27" t="s">
        <v>278</v>
      </c>
      <c r="D66" s="28">
        <v>0</v>
      </c>
      <c r="E66" s="29">
        <v>152.02000000000001</v>
      </c>
      <c r="F66" s="29">
        <f t="shared" si="0"/>
        <v>0</v>
      </c>
      <c r="G66" s="30">
        <f>'MOQ Annual'!G66</f>
        <v>106.41</v>
      </c>
      <c r="H66" s="31">
        <f t="shared" si="1"/>
        <v>0</v>
      </c>
    </row>
    <row r="67" spans="2:8" hidden="1" x14ac:dyDescent="0.25">
      <c r="B67" s="27" t="s">
        <v>275</v>
      </c>
      <c r="C67" s="27" t="s">
        <v>276</v>
      </c>
      <c r="D67" s="28">
        <v>0</v>
      </c>
      <c r="E67" s="29">
        <v>142.80000000000001</v>
      </c>
      <c r="F67" s="29">
        <f t="shared" si="0"/>
        <v>0</v>
      </c>
      <c r="G67" s="30">
        <f>'MOQ Annual'!G67</f>
        <v>99.96</v>
      </c>
      <c r="H67" s="31">
        <f t="shared" si="1"/>
        <v>0</v>
      </c>
    </row>
    <row r="68" spans="2:8" hidden="1" x14ac:dyDescent="0.25">
      <c r="B68" s="27" t="s">
        <v>167</v>
      </c>
      <c r="C68" s="27" t="s">
        <v>151</v>
      </c>
      <c r="D68" s="28">
        <v>0</v>
      </c>
      <c r="E68" s="29">
        <v>238.25</v>
      </c>
      <c r="F68" s="29">
        <f t="shared" si="0"/>
        <v>0</v>
      </c>
      <c r="G68" s="30">
        <f>'MOQ Annual'!G68</f>
        <v>166.78</v>
      </c>
      <c r="H68" s="31">
        <f t="shared" si="1"/>
        <v>0</v>
      </c>
    </row>
    <row r="69" spans="2:8" hidden="1" x14ac:dyDescent="0.25">
      <c r="B69" s="27" t="s">
        <v>150</v>
      </c>
      <c r="C69" s="27" t="s">
        <v>452</v>
      </c>
      <c r="D69" s="28">
        <v>0</v>
      </c>
      <c r="E69" s="29">
        <v>260.81</v>
      </c>
      <c r="F69" s="29">
        <f t="shared" si="0"/>
        <v>0</v>
      </c>
      <c r="G69" s="30">
        <f>'MOQ Annual'!G69</f>
        <v>182.57</v>
      </c>
      <c r="H69" s="31">
        <f t="shared" si="1"/>
        <v>0</v>
      </c>
    </row>
    <row r="70" spans="2:8" hidden="1" x14ac:dyDescent="0.25">
      <c r="B70" s="27" t="s">
        <v>66</v>
      </c>
      <c r="C70" s="27" t="s">
        <v>451</v>
      </c>
      <c r="D70" s="28">
        <v>0</v>
      </c>
      <c r="E70" s="29">
        <v>223.21</v>
      </c>
      <c r="F70" s="29">
        <f>D70*E70</f>
        <v>0</v>
      </c>
      <c r="G70" s="30">
        <f>'MOQ Annual'!G70</f>
        <v>156.25</v>
      </c>
      <c r="H70" s="31">
        <f>ROUND(D70*G70,2)</f>
        <v>0</v>
      </c>
    </row>
    <row r="71" spans="2:8" hidden="1" x14ac:dyDescent="0.25">
      <c r="B71" s="27" t="s">
        <v>133</v>
      </c>
      <c r="C71" s="27" t="s">
        <v>143</v>
      </c>
      <c r="D71" s="28">
        <v>0</v>
      </c>
      <c r="E71" s="29">
        <v>552.04</v>
      </c>
      <c r="F71" s="29">
        <f t="shared" si="0"/>
        <v>0</v>
      </c>
      <c r="G71" s="30">
        <f>'MOQ Annual'!G71</f>
        <v>386.43</v>
      </c>
      <c r="H71" s="31">
        <f t="shared" si="1"/>
        <v>0</v>
      </c>
    </row>
    <row r="72" spans="2:8" hidden="1" x14ac:dyDescent="0.25">
      <c r="B72" s="27" t="s">
        <v>152</v>
      </c>
      <c r="C72" s="27" t="s">
        <v>135</v>
      </c>
      <c r="D72" s="28">
        <v>0</v>
      </c>
      <c r="E72" s="29">
        <v>530.78</v>
      </c>
      <c r="F72" s="29">
        <f t="shared" si="0"/>
        <v>0</v>
      </c>
      <c r="G72" s="30">
        <f>'MOQ Annual'!G72</f>
        <v>371.55</v>
      </c>
      <c r="H72" s="31">
        <f t="shared" si="1"/>
        <v>0</v>
      </c>
    </row>
    <row r="73" spans="2:8" hidden="1" x14ac:dyDescent="0.25">
      <c r="B73" s="27" t="s">
        <v>168</v>
      </c>
      <c r="C73" s="27" t="s">
        <v>135</v>
      </c>
      <c r="D73" s="28">
        <v>0</v>
      </c>
      <c r="E73" s="29">
        <v>550.23</v>
      </c>
      <c r="F73" s="29">
        <f t="shared" si="0"/>
        <v>0</v>
      </c>
      <c r="G73" s="30">
        <f>'MOQ Annual'!G73</f>
        <v>385.16</v>
      </c>
      <c r="H73" s="31">
        <f t="shared" si="1"/>
        <v>0</v>
      </c>
    </row>
    <row r="74" spans="2:8" hidden="1" x14ac:dyDescent="0.25">
      <c r="B74" s="27" t="s">
        <v>134</v>
      </c>
      <c r="C74" s="27" t="s">
        <v>135</v>
      </c>
      <c r="D74" s="28">
        <v>0</v>
      </c>
      <c r="E74" s="29">
        <v>530.1</v>
      </c>
      <c r="F74" s="29">
        <f t="shared" si="0"/>
        <v>0</v>
      </c>
      <c r="G74" s="30">
        <f>'MOQ Annual'!G74</f>
        <v>371.07</v>
      </c>
      <c r="H74" s="31">
        <f t="shared" si="1"/>
        <v>0</v>
      </c>
    </row>
    <row r="75" spans="2:8" hidden="1" x14ac:dyDescent="0.25">
      <c r="B75" s="27">
        <v>4381855</v>
      </c>
      <c r="C75" s="27" t="s">
        <v>326</v>
      </c>
      <c r="D75" s="28">
        <v>0</v>
      </c>
      <c r="E75" s="29">
        <v>174.42</v>
      </c>
      <c r="F75" s="29">
        <f t="shared" si="0"/>
        <v>0</v>
      </c>
      <c r="G75" s="30">
        <f>'MOQ Annual'!G75</f>
        <v>122.09</v>
      </c>
      <c r="H75" s="31">
        <f t="shared" si="1"/>
        <v>0</v>
      </c>
    </row>
    <row r="76" spans="2:8" hidden="1" x14ac:dyDescent="0.25">
      <c r="B76" s="27">
        <v>4381857</v>
      </c>
      <c r="C76" s="27" t="s">
        <v>326</v>
      </c>
      <c r="D76" s="28">
        <v>0</v>
      </c>
      <c r="E76" s="29">
        <v>222.22</v>
      </c>
      <c r="F76" s="29">
        <f t="shared" si="0"/>
        <v>0</v>
      </c>
      <c r="G76" s="30">
        <f>'MOQ Annual'!G76</f>
        <v>155.55000000000001</v>
      </c>
      <c r="H76" s="31">
        <f t="shared" si="1"/>
        <v>0</v>
      </c>
    </row>
    <row r="77" spans="2:8" hidden="1" x14ac:dyDescent="0.25">
      <c r="B77" s="27">
        <v>4443884</v>
      </c>
      <c r="C77" s="27" t="s">
        <v>326</v>
      </c>
      <c r="D77" s="28">
        <v>0</v>
      </c>
      <c r="E77" s="29">
        <v>225.77</v>
      </c>
      <c r="F77" s="29">
        <f t="shared" si="0"/>
        <v>0</v>
      </c>
      <c r="G77" s="30">
        <f>'MOQ Annual'!G77</f>
        <v>158.04</v>
      </c>
      <c r="H77" s="31">
        <f t="shared" si="1"/>
        <v>0</v>
      </c>
    </row>
    <row r="78" spans="2:8" hidden="1" x14ac:dyDescent="0.25">
      <c r="B78" s="27">
        <v>4443885</v>
      </c>
      <c r="C78" s="27" t="s">
        <v>326</v>
      </c>
      <c r="D78" s="28">
        <v>0</v>
      </c>
      <c r="E78" s="29">
        <v>218.54</v>
      </c>
      <c r="F78" s="29">
        <f t="shared" ref="F78:F131" si="2">D78*E78</f>
        <v>0</v>
      </c>
      <c r="G78" s="30">
        <f>'MOQ Annual'!G78</f>
        <v>152.97999999999999</v>
      </c>
      <c r="H78" s="31">
        <f t="shared" ref="H78:H131" si="3">ROUND(D78*G78,2)</f>
        <v>0</v>
      </c>
    </row>
    <row r="79" spans="2:8" hidden="1" x14ac:dyDescent="0.25">
      <c r="B79" s="27" t="s">
        <v>328</v>
      </c>
      <c r="C79" s="27" t="s">
        <v>326</v>
      </c>
      <c r="D79" s="28">
        <v>0</v>
      </c>
      <c r="E79" s="29">
        <v>3766.15</v>
      </c>
      <c r="F79" s="29">
        <f t="shared" si="2"/>
        <v>0</v>
      </c>
      <c r="G79" s="30">
        <f>'MOQ Annual'!G79</f>
        <v>2636.31</v>
      </c>
      <c r="H79" s="31">
        <f t="shared" si="3"/>
        <v>0</v>
      </c>
    </row>
    <row r="80" spans="2:8" hidden="1" x14ac:dyDescent="0.25">
      <c r="B80" s="27" t="s">
        <v>331</v>
      </c>
      <c r="C80" s="27" t="s">
        <v>326</v>
      </c>
      <c r="D80" s="28">
        <v>0</v>
      </c>
      <c r="E80" s="29">
        <v>800.4</v>
      </c>
      <c r="F80" s="29">
        <f t="shared" si="2"/>
        <v>0</v>
      </c>
      <c r="G80" s="30">
        <f>'MOQ Annual'!G80</f>
        <v>560.28</v>
      </c>
      <c r="H80" s="31">
        <f t="shared" si="3"/>
        <v>0</v>
      </c>
    </row>
    <row r="81" spans="2:8" hidden="1" x14ac:dyDescent="0.25">
      <c r="B81" s="27" t="s">
        <v>335</v>
      </c>
      <c r="C81" s="27" t="s">
        <v>326</v>
      </c>
      <c r="D81" s="28">
        <v>0</v>
      </c>
      <c r="E81" s="29">
        <v>516.51</v>
      </c>
      <c r="F81" s="29">
        <f t="shared" si="2"/>
        <v>0</v>
      </c>
      <c r="G81" s="30">
        <f>'MOQ Annual'!G81</f>
        <v>361.56</v>
      </c>
      <c r="H81" s="31">
        <f t="shared" si="3"/>
        <v>0</v>
      </c>
    </row>
    <row r="82" spans="2:8" hidden="1" x14ac:dyDescent="0.25">
      <c r="B82" s="27" t="s">
        <v>329</v>
      </c>
      <c r="C82" s="27" t="s">
        <v>326</v>
      </c>
      <c r="D82" s="28">
        <v>0</v>
      </c>
      <c r="E82" s="29">
        <v>255.2</v>
      </c>
      <c r="F82" s="29">
        <f t="shared" si="2"/>
        <v>0</v>
      </c>
      <c r="G82" s="30">
        <f>'MOQ Annual'!G82</f>
        <v>178.64</v>
      </c>
      <c r="H82" s="31">
        <f t="shared" si="3"/>
        <v>0</v>
      </c>
    </row>
    <row r="83" spans="2:8" hidden="1" x14ac:dyDescent="0.25">
      <c r="B83" s="27" t="s">
        <v>330</v>
      </c>
      <c r="C83" s="27" t="s">
        <v>326</v>
      </c>
      <c r="D83" s="28">
        <v>0</v>
      </c>
      <c r="E83" s="29">
        <v>237.48</v>
      </c>
      <c r="F83" s="29">
        <f t="shared" si="2"/>
        <v>0</v>
      </c>
      <c r="G83" s="30">
        <f>'MOQ Annual'!G83</f>
        <v>166.24</v>
      </c>
      <c r="H83" s="31">
        <f t="shared" si="3"/>
        <v>0</v>
      </c>
    </row>
    <row r="84" spans="2:8" hidden="1" x14ac:dyDescent="0.25">
      <c r="B84" s="27" t="s">
        <v>327</v>
      </c>
      <c r="C84" s="27" t="s">
        <v>326</v>
      </c>
      <c r="D84" s="28">
        <v>0</v>
      </c>
      <c r="E84" s="29">
        <v>1598.75</v>
      </c>
      <c r="F84" s="29">
        <f t="shared" si="2"/>
        <v>0</v>
      </c>
      <c r="G84" s="30">
        <f>'MOQ Annual'!G84</f>
        <v>1119.1300000000001</v>
      </c>
      <c r="H84" s="31">
        <f t="shared" si="3"/>
        <v>0</v>
      </c>
    </row>
    <row r="85" spans="2:8" hidden="1" x14ac:dyDescent="0.25">
      <c r="B85" s="27" t="s">
        <v>325</v>
      </c>
      <c r="C85" s="27" t="s">
        <v>326</v>
      </c>
      <c r="D85" s="28">
        <v>0</v>
      </c>
      <c r="E85" s="29">
        <v>337.76</v>
      </c>
      <c r="F85" s="29">
        <f t="shared" si="2"/>
        <v>0</v>
      </c>
      <c r="G85" s="30">
        <f>'MOQ Annual'!G85</f>
        <v>236.43</v>
      </c>
      <c r="H85" s="31">
        <f t="shared" si="3"/>
        <v>0</v>
      </c>
    </row>
    <row r="86" spans="2:8" hidden="1" x14ac:dyDescent="0.25">
      <c r="B86" s="27" t="s">
        <v>29</v>
      </c>
      <c r="C86" s="27" t="s">
        <v>30</v>
      </c>
      <c r="D86" s="28">
        <v>0</v>
      </c>
      <c r="E86" s="29">
        <v>46.07</v>
      </c>
      <c r="F86" s="29">
        <f t="shared" si="2"/>
        <v>0</v>
      </c>
      <c r="G86" s="30">
        <f>'MOQ Annual'!G86</f>
        <v>23.04</v>
      </c>
      <c r="H86" s="31">
        <f t="shared" si="3"/>
        <v>0</v>
      </c>
    </row>
    <row r="87" spans="2:8" hidden="1" x14ac:dyDescent="0.25">
      <c r="B87" s="27" t="s">
        <v>31</v>
      </c>
      <c r="C87" s="27" t="s">
        <v>30</v>
      </c>
      <c r="D87" s="28">
        <v>0</v>
      </c>
      <c r="E87" s="29">
        <v>27.37</v>
      </c>
      <c r="F87" s="29">
        <f t="shared" si="2"/>
        <v>0</v>
      </c>
      <c r="G87" s="30">
        <f>'MOQ Annual'!G87</f>
        <v>13.69</v>
      </c>
      <c r="H87" s="31">
        <f t="shared" si="3"/>
        <v>0</v>
      </c>
    </row>
    <row r="88" spans="2:8" hidden="1" x14ac:dyDescent="0.25">
      <c r="B88" s="27" t="s">
        <v>101</v>
      </c>
      <c r="C88" s="27" t="s">
        <v>30</v>
      </c>
      <c r="D88" s="28">
        <v>0</v>
      </c>
      <c r="E88" s="29">
        <v>3.1</v>
      </c>
      <c r="F88" s="29">
        <f t="shared" si="2"/>
        <v>0</v>
      </c>
      <c r="G88" s="30">
        <f>'MOQ Annual'!G88</f>
        <v>1.55</v>
      </c>
      <c r="H88" s="31">
        <f t="shared" si="3"/>
        <v>0</v>
      </c>
    </row>
    <row r="89" spans="2:8" hidden="1" x14ac:dyDescent="0.25">
      <c r="B89" s="27" t="s">
        <v>102</v>
      </c>
      <c r="C89" s="27" t="s">
        <v>30</v>
      </c>
      <c r="D89" s="28">
        <v>0</v>
      </c>
      <c r="E89" s="29">
        <v>58.55</v>
      </c>
      <c r="F89" s="29">
        <f t="shared" si="2"/>
        <v>0</v>
      </c>
      <c r="G89" s="30">
        <f>'MOQ Annual'!G89</f>
        <v>29.28</v>
      </c>
      <c r="H89" s="31">
        <f t="shared" si="3"/>
        <v>0</v>
      </c>
    </row>
    <row r="90" spans="2:8" hidden="1" x14ac:dyDescent="0.25">
      <c r="B90" s="27" t="s">
        <v>61</v>
      </c>
      <c r="C90" s="27" t="s">
        <v>30</v>
      </c>
      <c r="D90" s="28">
        <v>0</v>
      </c>
      <c r="E90" s="29">
        <v>81.89</v>
      </c>
      <c r="F90" s="29">
        <f t="shared" si="2"/>
        <v>0</v>
      </c>
      <c r="G90" s="30">
        <f>'MOQ Annual'!G90</f>
        <v>40.950000000000003</v>
      </c>
      <c r="H90" s="31">
        <f t="shared" si="3"/>
        <v>0</v>
      </c>
    </row>
    <row r="91" spans="2:8" hidden="1" x14ac:dyDescent="0.25">
      <c r="B91" s="27" t="s">
        <v>60</v>
      </c>
      <c r="C91" s="27" t="s">
        <v>30</v>
      </c>
      <c r="D91" s="28">
        <v>0</v>
      </c>
      <c r="E91" s="29">
        <v>180.19</v>
      </c>
      <c r="F91" s="29">
        <f t="shared" si="2"/>
        <v>0</v>
      </c>
      <c r="G91" s="30">
        <f>'MOQ Annual'!G91</f>
        <v>90.1</v>
      </c>
      <c r="H91" s="31">
        <f t="shared" si="3"/>
        <v>0</v>
      </c>
    </row>
    <row r="92" spans="2:8" hidden="1" x14ac:dyDescent="0.25">
      <c r="B92" s="27" t="s">
        <v>81</v>
      </c>
      <c r="C92" s="27" t="s">
        <v>95</v>
      </c>
      <c r="D92" s="28">
        <v>0</v>
      </c>
      <c r="E92" s="29">
        <v>52.25</v>
      </c>
      <c r="F92" s="29">
        <f t="shared" si="2"/>
        <v>0</v>
      </c>
      <c r="G92" s="30">
        <f>'MOQ Annual'!G92</f>
        <v>26.13</v>
      </c>
      <c r="H92" s="31">
        <f t="shared" si="3"/>
        <v>0</v>
      </c>
    </row>
    <row r="93" spans="2:8" hidden="1" x14ac:dyDescent="0.25">
      <c r="B93" s="27" t="s">
        <v>176</v>
      </c>
      <c r="C93" s="27" t="s">
        <v>95</v>
      </c>
      <c r="D93" s="28">
        <v>0</v>
      </c>
      <c r="E93" s="29">
        <v>99.8</v>
      </c>
      <c r="F93" s="29">
        <f t="shared" si="2"/>
        <v>0</v>
      </c>
      <c r="G93" s="30">
        <f>'MOQ Annual'!G93</f>
        <v>49.9</v>
      </c>
      <c r="H93" s="31">
        <f t="shared" si="3"/>
        <v>0</v>
      </c>
    </row>
    <row r="94" spans="2:8" hidden="1" x14ac:dyDescent="0.25">
      <c r="B94" s="27" t="s">
        <v>91</v>
      </c>
      <c r="C94" s="27" t="s">
        <v>95</v>
      </c>
      <c r="D94" s="28">
        <v>0</v>
      </c>
      <c r="E94" s="29">
        <v>47.71</v>
      </c>
      <c r="F94" s="29">
        <f t="shared" si="2"/>
        <v>0</v>
      </c>
      <c r="G94" s="30">
        <f>'MOQ Annual'!G94</f>
        <v>23.86</v>
      </c>
      <c r="H94" s="31">
        <f t="shared" si="3"/>
        <v>0</v>
      </c>
    </row>
    <row r="95" spans="2:8" hidden="1" x14ac:dyDescent="0.25">
      <c r="B95" s="27" t="s">
        <v>113</v>
      </c>
      <c r="C95" s="27" t="s">
        <v>95</v>
      </c>
      <c r="D95" s="28">
        <v>0</v>
      </c>
      <c r="E95" s="29">
        <v>23.53</v>
      </c>
      <c r="F95" s="29">
        <f t="shared" si="2"/>
        <v>0</v>
      </c>
      <c r="G95" s="30">
        <f>'MOQ Annual'!G95</f>
        <v>11.76</v>
      </c>
      <c r="H95" s="31">
        <f t="shared" si="3"/>
        <v>0</v>
      </c>
    </row>
    <row r="96" spans="2:8" hidden="1" x14ac:dyDescent="0.25">
      <c r="B96" s="27" t="s">
        <v>82</v>
      </c>
      <c r="C96" s="27" t="s">
        <v>96</v>
      </c>
      <c r="D96" s="28">
        <v>0</v>
      </c>
      <c r="E96" s="29">
        <v>53.75</v>
      </c>
      <c r="F96" s="29">
        <f t="shared" si="2"/>
        <v>0</v>
      </c>
      <c r="G96" s="30">
        <f>'MOQ Annual'!G96</f>
        <v>26.88</v>
      </c>
      <c r="H96" s="31">
        <f t="shared" si="3"/>
        <v>0</v>
      </c>
    </row>
    <row r="97" spans="2:8" hidden="1" x14ac:dyDescent="0.25">
      <c r="B97" s="27" t="s">
        <v>92</v>
      </c>
      <c r="C97" s="27" t="s">
        <v>96</v>
      </c>
      <c r="D97" s="28">
        <v>0</v>
      </c>
      <c r="E97" s="29">
        <v>95.06</v>
      </c>
      <c r="F97" s="29">
        <f t="shared" si="2"/>
        <v>0</v>
      </c>
      <c r="G97" s="30">
        <f>'MOQ Annual'!G97</f>
        <v>47.53</v>
      </c>
      <c r="H97" s="31">
        <f t="shared" si="3"/>
        <v>0</v>
      </c>
    </row>
    <row r="98" spans="2:8" hidden="1" x14ac:dyDescent="0.25">
      <c r="B98" s="27" t="s">
        <v>125</v>
      </c>
      <c r="C98" s="27" t="s">
        <v>96</v>
      </c>
      <c r="D98" s="28">
        <v>0</v>
      </c>
      <c r="E98" s="29">
        <v>19.37</v>
      </c>
      <c r="F98" s="29">
        <f t="shared" si="2"/>
        <v>0</v>
      </c>
      <c r="G98" s="30">
        <f>'MOQ Annual'!G98</f>
        <v>9.68</v>
      </c>
      <c r="H98" s="31">
        <f t="shared" si="3"/>
        <v>0</v>
      </c>
    </row>
    <row r="99" spans="2:8" hidden="1" x14ac:dyDescent="0.25">
      <c r="B99" s="27" t="s">
        <v>112</v>
      </c>
      <c r="C99" s="27" t="s">
        <v>96</v>
      </c>
      <c r="D99" s="28">
        <v>0</v>
      </c>
      <c r="E99" s="29">
        <v>91.77</v>
      </c>
      <c r="F99" s="29">
        <f t="shared" si="2"/>
        <v>0</v>
      </c>
      <c r="G99" s="30">
        <f>'MOQ Annual'!G99</f>
        <v>45.89</v>
      </c>
      <c r="H99" s="31">
        <f t="shared" si="3"/>
        <v>0</v>
      </c>
    </row>
    <row r="100" spans="2:8" hidden="1" x14ac:dyDescent="0.25">
      <c r="B100" s="27" t="s">
        <v>186</v>
      </c>
      <c r="C100" s="27" t="s">
        <v>96</v>
      </c>
      <c r="D100" s="28">
        <v>0</v>
      </c>
      <c r="E100" s="29">
        <v>25.96</v>
      </c>
      <c r="F100" s="29">
        <f t="shared" si="2"/>
        <v>0</v>
      </c>
      <c r="G100" s="30">
        <f>'MOQ Annual'!G100</f>
        <v>12.98</v>
      </c>
      <c r="H100" s="31">
        <f t="shared" si="3"/>
        <v>0</v>
      </c>
    </row>
    <row r="101" spans="2:8" hidden="1" x14ac:dyDescent="0.25">
      <c r="B101" s="27" t="s">
        <v>175</v>
      </c>
      <c r="C101" s="27" t="s">
        <v>96</v>
      </c>
      <c r="D101" s="28">
        <v>0</v>
      </c>
      <c r="E101" s="29">
        <v>65.040000000000006</v>
      </c>
      <c r="F101" s="29">
        <f t="shared" si="2"/>
        <v>0</v>
      </c>
      <c r="G101" s="30">
        <f>'MOQ Annual'!G101</f>
        <v>32.520000000000003</v>
      </c>
      <c r="H101" s="31">
        <f t="shared" si="3"/>
        <v>0</v>
      </c>
    </row>
    <row r="102" spans="2:8" hidden="1" x14ac:dyDescent="0.25">
      <c r="B102" s="27" t="s">
        <v>200</v>
      </c>
      <c r="C102" s="27" t="s">
        <v>96</v>
      </c>
      <c r="D102" s="28">
        <v>0</v>
      </c>
      <c r="E102" s="29">
        <v>81.64</v>
      </c>
      <c r="F102" s="29">
        <f t="shared" si="2"/>
        <v>0</v>
      </c>
      <c r="G102" s="30">
        <f>'MOQ Annual'!G102</f>
        <v>40.82</v>
      </c>
      <c r="H102" s="31">
        <f t="shared" si="3"/>
        <v>0</v>
      </c>
    </row>
    <row r="103" spans="2:8" hidden="1" x14ac:dyDescent="0.25">
      <c r="B103" s="27" t="s">
        <v>292</v>
      </c>
      <c r="C103" s="27" t="s">
        <v>293</v>
      </c>
      <c r="D103" s="28">
        <v>0</v>
      </c>
      <c r="E103" s="29">
        <v>51.75</v>
      </c>
      <c r="F103" s="29">
        <f t="shared" si="2"/>
        <v>0</v>
      </c>
      <c r="G103" s="30">
        <f>'MOQ Annual'!G103</f>
        <v>36.229999999999997</v>
      </c>
      <c r="H103" s="31">
        <f t="shared" si="3"/>
        <v>0</v>
      </c>
    </row>
    <row r="104" spans="2:8" hidden="1" x14ac:dyDescent="0.25">
      <c r="B104" s="27" t="s">
        <v>64</v>
      </c>
      <c r="C104" s="27" t="s">
        <v>65</v>
      </c>
      <c r="D104" s="28">
        <v>0</v>
      </c>
      <c r="E104" s="29">
        <v>553.63</v>
      </c>
      <c r="F104" s="29">
        <f t="shared" si="2"/>
        <v>0</v>
      </c>
      <c r="G104" s="30">
        <f>'MOQ Annual'!G104</f>
        <v>387.54</v>
      </c>
      <c r="H104" s="31">
        <f t="shared" si="3"/>
        <v>0</v>
      </c>
    </row>
    <row r="105" spans="2:8" hidden="1" x14ac:dyDescent="0.25">
      <c r="B105" s="27" t="s">
        <v>365</v>
      </c>
      <c r="C105" s="27" t="s">
        <v>65</v>
      </c>
      <c r="D105" s="28">
        <v>0</v>
      </c>
      <c r="E105" s="29">
        <v>519.36</v>
      </c>
      <c r="F105" s="29">
        <f>D105*E105</f>
        <v>0</v>
      </c>
      <c r="G105" s="30">
        <f>'MOQ Annual'!G105</f>
        <v>363.55</v>
      </c>
      <c r="H105" s="71">
        <f>ROUND(D105*G105,2)</f>
        <v>0</v>
      </c>
    </row>
    <row r="106" spans="2:8" hidden="1" x14ac:dyDescent="0.25">
      <c r="B106" s="27" t="s">
        <v>203</v>
      </c>
      <c r="C106" s="27" t="s">
        <v>65</v>
      </c>
      <c r="D106" s="28">
        <v>0</v>
      </c>
      <c r="E106" s="29">
        <v>681.55</v>
      </c>
      <c r="F106" s="29">
        <f t="shared" si="2"/>
        <v>0</v>
      </c>
      <c r="G106" s="30">
        <f>'MOQ Annual'!G106</f>
        <v>477.09</v>
      </c>
      <c r="H106" s="31">
        <f t="shared" si="3"/>
        <v>0</v>
      </c>
    </row>
    <row r="107" spans="2:8" hidden="1" x14ac:dyDescent="0.25">
      <c r="B107" s="27" t="s">
        <v>189</v>
      </c>
      <c r="C107" s="27" t="s">
        <v>65</v>
      </c>
      <c r="D107" s="28">
        <v>0</v>
      </c>
      <c r="E107" s="29">
        <v>874.22</v>
      </c>
      <c r="F107" s="29">
        <f>D107*E107</f>
        <v>0</v>
      </c>
      <c r="G107" s="30">
        <f>'MOQ Annual'!G107</f>
        <v>611.95000000000005</v>
      </c>
      <c r="H107" s="31">
        <f>ROUND(D107*G107,2)</f>
        <v>0</v>
      </c>
    </row>
    <row r="108" spans="2:8" hidden="1" x14ac:dyDescent="0.25">
      <c r="B108" s="27" t="s">
        <v>149</v>
      </c>
      <c r="C108" s="27" t="s">
        <v>65</v>
      </c>
      <c r="D108" s="28">
        <v>0</v>
      </c>
      <c r="E108" s="29">
        <v>3690.6</v>
      </c>
      <c r="F108" s="29">
        <f t="shared" si="2"/>
        <v>0</v>
      </c>
      <c r="G108" s="30">
        <f>'MOQ Annual'!G108</f>
        <v>2583.42</v>
      </c>
      <c r="H108" s="31">
        <f t="shared" si="3"/>
        <v>0</v>
      </c>
    </row>
    <row r="109" spans="2:8" hidden="1" x14ac:dyDescent="0.25">
      <c r="B109" s="27" t="s">
        <v>166</v>
      </c>
      <c r="C109" s="27" t="s">
        <v>65</v>
      </c>
      <c r="D109" s="28">
        <v>0</v>
      </c>
      <c r="E109" s="29">
        <v>1649.46</v>
      </c>
      <c r="F109" s="29">
        <f t="shared" si="2"/>
        <v>0</v>
      </c>
      <c r="G109" s="30">
        <f>'MOQ Annual'!G109</f>
        <v>1154.6199999999999</v>
      </c>
      <c r="H109" s="31">
        <f t="shared" si="3"/>
        <v>0</v>
      </c>
    </row>
    <row r="110" spans="2:8" hidden="1" x14ac:dyDescent="0.25">
      <c r="B110" s="27" t="s">
        <v>132</v>
      </c>
      <c r="C110" s="27" t="s">
        <v>65</v>
      </c>
      <c r="D110" s="28">
        <v>0</v>
      </c>
      <c r="E110" s="29">
        <v>3358.3</v>
      </c>
      <c r="F110" s="29">
        <f t="shared" si="2"/>
        <v>0</v>
      </c>
      <c r="G110" s="30">
        <f>'MOQ Annual'!G110</f>
        <v>2350.81</v>
      </c>
      <c r="H110" s="31">
        <f t="shared" si="3"/>
        <v>0</v>
      </c>
    </row>
    <row r="111" spans="2:8" hidden="1" x14ac:dyDescent="0.25">
      <c r="B111" s="27" t="s">
        <v>140</v>
      </c>
      <c r="C111" s="27" t="s">
        <v>126</v>
      </c>
      <c r="D111" s="28">
        <v>0</v>
      </c>
      <c r="E111" s="29">
        <v>168.25</v>
      </c>
      <c r="F111" s="29">
        <f t="shared" si="2"/>
        <v>0</v>
      </c>
      <c r="G111" s="30">
        <f>'MOQ Annual'!G111</f>
        <v>84.12</v>
      </c>
      <c r="H111" s="31">
        <f t="shared" si="3"/>
        <v>0</v>
      </c>
    </row>
    <row r="112" spans="2:8" hidden="1" x14ac:dyDescent="0.25">
      <c r="B112" s="27" t="s">
        <v>127</v>
      </c>
      <c r="C112" s="27" t="s">
        <v>128</v>
      </c>
      <c r="D112" s="28">
        <v>0</v>
      </c>
      <c r="E112" s="29">
        <v>103.9</v>
      </c>
      <c r="F112" s="29">
        <f t="shared" si="2"/>
        <v>0</v>
      </c>
      <c r="G112" s="30">
        <f>'MOQ Annual'!G112</f>
        <v>51.95</v>
      </c>
      <c r="H112" s="31">
        <f t="shared" si="3"/>
        <v>0</v>
      </c>
    </row>
    <row r="113" spans="2:8" hidden="1" x14ac:dyDescent="0.25">
      <c r="B113" s="27" t="s">
        <v>141</v>
      </c>
      <c r="C113" s="27" t="s">
        <v>145</v>
      </c>
      <c r="D113" s="28">
        <v>0</v>
      </c>
      <c r="E113" s="29">
        <v>40.6</v>
      </c>
      <c r="F113" s="29">
        <f t="shared" si="2"/>
        <v>0</v>
      </c>
      <c r="G113" s="30">
        <f>'MOQ Annual'!G113</f>
        <v>20.3</v>
      </c>
      <c r="H113" s="31">
        <f t="shared" si="3"/>
        <v>0</v>
      </c>
    </row>
    <row r="114" spans="2:8" hidden="1" x14ac:dyDescent="0.25">
      <c r="B114" s="27" t="s">
        <v>115</v>
      </c>
      <c r="C114" s="27" t="s">
        <v>449</v>
      </c>
      <c r="D114" s="28">
        <v>0</v>
      </c>
      <c r="E114" s="29">
        <v>31.73</v>
      </c>
      <c r="F114" s="29">
        <f t="shared" si="2"/>
        <v>0</v>
      </c>
      <c r="G114" s="30">
        <f>'MOQ Annual'!G114</f>
        <v>15.86</v>
      </c>
      <c r="H114" s="31">
        <f t="shared" si="3"/>
        <v>0</v>
      </c>
    </row>
    <row r="115" spans="2:8" hidden="1" x14ac:dyDescent="0.25">
      <c r="B115" s="27" t="s">
        <v>114</v>
      </c>
      <c r="C115" s="27" t="s">
        <v>450</v>
      </c>
      <c r="D115" s="28">
        <v>0</v>
      </c>
      <c r="E115" s="29">
        <v>168.25</v>
      </c>
      <c r="F115" s="29">
        <f t="shared" si="2"/>
        <v>0</v>
      </c>
      <c r="G115" s="30">
        <f>'MOQ Annual'!G115</f>
        <v>84.12</v>
      </c>
      <c r="H115" s="31">
        <f t="shared" si="3"/>
        <v>0</v>
      </c>
    </row>
    <row r="116" spans="2:8" hidden="1" x14ac:dyDescent="0.25">
      <c r="B116" s="27" t="s">
        <v>440</v>
      </c>
      <c r="C116" s="27" t="s">
        <v>117</v>
      </c>
      <c r="D116" s="28">
        <v>0</v>
      </c>
      <c r="E116" s="29">
        <v>11275.17</v>
      </c>
      <c r="F116" s="29">
        <f t="shared" si="2"/>
        <v>0</v>
      </c>
      <c r="G116" s="30">
        <f>'MOQ Annual'!G116</f>
        <v>5637.59</v>
      </c>
      <c r="H116" s="31">
        <f t="shared" si="3"/>
        <v>0</v>
      </c>
    </row>
    <row r="117" spans="2:8" hidden="1" x14ac:dyDescent="0.25">
      <c r="B117" s="27" t="s">
        <v>129</v>
      </c>
      <c r="C117" s="27" t="s">
        <v>117</v>
      </c>
      <c r="D117" s="28">
        <v>0</v>
      </c>
      <c r="E117" s="29">
        <v>10973.27</v>
      </c>
      <c r="F117" s="29">
        <f t="shared" si="2"/>
        <v>0</v>
      </c>
      <c r="G117" s="30">
        <f>'MOQ Annual'!G117</f>
        <v>5486.64</v>
      </c>
      <c r="H117" s="31">
        <f t="shared" si="3"/>
        <v>0</v>
      </c>
    </row>
    <row r="118" spans="2:8" hidden="1" x14ac:dyDescent="0.25">
      <c r="B118" s="27" t="s">
        <v>185</v>
      </c>
      <c r="C118" s="27" t="s">
        <v>117</v>
      </c>
      <c r="D118" s="28">
        <v>0</v>
      </c>
      <c r="E118" s="29">
        <v>2082.46</v>
      </c>
      <c r="F118" s="29">
        <f t="shared" si="2"/>
        <v>0</v>
      </c>
      <c r="G118" s="30">
        <f>'MOQ Annual'!G118</f>
        <v>1041.23</v>
      </c>
      <c r="H118" s="31">
        <f t="shared" si="3"/>
        <v>0</v>
      </c>
    </row>
    <row r="119" spans="2:8" hidden="1" x14ac:dyDescent="0.25">
      <c r="B119" s="27" t="s">
        <v>201</v>
      </c>
      <c r="C119" s="27" t="s">
        <v>117</v>
      </c>
      <c r="D119" s="28">
        <v>0</v>
      </c>
      <c r="E119" s="29">
        <v>2082.31</v>
      </c>
      <c r="F119" s="29">
        <f t="shared" si="2"/>
        <v>0</v>
      </c>
      <c r="G119" s="30">
        <f>'MOQ Annual'!G119</f>
        <v>1041.1500000000001</v>
      </c>
      <c r="H119" s="31">
        <f t="shared" si="3"/>
        <v>0</v>
      </c>
    </row>
    <row r="120" spans="2:8" hidden="1" x14ac:dyDescent="0.25">
      <c r="B120" s="27" t="s">
        <v>116</v>
      </c>
      <c r="C120" s="27" t="s">
        <v>117</v>
      </c>
      <c r="D120" s="28">
        <v>0</v>
      </c>
      <c r="E120" s="29">
        <v>12177.02</v>
      </c>
      <c r="F120" s="29">
        <f t="shared" si="2"/>
        <v>0</v>
      </c>
      <c r="G120" s="30">
        <f>'MOQ Annual'!G120</f>
        <v>6088.51</v>
      </c>
      <c r="H120" s="31">
        <f t="shared" si="3"/>
        <v>0</v>
      </c>
    </row>
    <row r="121" spans="2:8" x14ac:dyDescent="0.25">
      <c r="B121" s="27" t="s">
        <v>77</v>
      </c>
      <c r="C121" s="27" t="s">
        <v>17</v>
      </c>
      <c r="D121" s="28">
        <v>10</v>
      </c>
      <c r="E121" s="29">
        <v>38.880000000000003</v>
      </c>
      <c r="F121" s="29">
        <f t="shared" si="2"/>
        <v>388.8</v>
      </c>
      <c r="G121" s="30">
        <f>'MOQ Annual'!G121</f>
        <v>19.440000000000001</v>
      </c>
      <c r="H121" s="31">
        <f t="shared" si="3"/>
        <v>194.4</v>
      </c>
    </row>
    <row r="122" spans="2:8" x14ac:dyDescent="0.25">
      <c r="B122" s="27" t="s">
        <v>206</v>
      </c>
      <c r="C122" s="27" t="s">
        <v>17</v>
      </c>
      <c r="D122" s="28">
        <v>14</v>
      </c>
      <c r="E122" s="29">
        <v>30.44</v>
      </c>
      <c r="F122" s="29">
        <f t="shared" si="2"/>
        <v>426.16</v>
      </c>
      <c r="G122" s="30">
        <f>'MOQ Annual'!G122</f>
        <v>15.22</v>
      </c>
      <c r="H122" s="31">
        <f t="shared" si="3"/>
        <v>213.08</v>
      </c>
    </row>
    <row r="123" spans="2:8" x14ac:dyDescent="0.25">
      <c r="B123" s="27" t="s">
        <v>100</v>
      </c>
      <c r="C123" s="27" t="s">
        <v>17</v>
      </c>
      <c r="D123" s="28">
        <v>1</v>
      </c>
      <c r="E123" s="29">
        <v>15.15</v>
      </c>
      <c r="F123" s="29">
        <f t="shared" si="2"/>
        <v>15.15</v>
      </c>
      <c r="G123" s="30">
        <f>'MOQ Annual'!G123</f>
        <v>7.58</v>
      </c>
      <c r="H123" s="31">
        <f t="shared" si="3"/>
        <v>7.58</v>
      </c>
    </row>
    <row r="124" spans="2:8" x14ac:dyDescent="0.25">
      <c r="B124" s="27" t="s">
        <v>24</v>
      </c>
      <c r="C124" s="27" t="s">
        <v>17</v>
      </c>
      <c r="D124" s="28">
        <v>5</v>
      </c>
      <c r="E124" s="29">
        <v>51.8</v>
      </c>
      <c r="F124" s="29">
        <f t="shared" si="2"/>
        <v>259</v>
      </c>
      <c r="G124" s="30">
        <f>'MOQ Annual'!G124</f>
        <v>25.9</v>
      </c>
      <c r="H124" s="31">
        <f t="shared" si="3"/>
        <v>129.5</v>
      </c>
    </row>
    <row r="125" spans="2:8" x14ac:dyDescent="0.25">
      <c r="B125" s="27" t="s">
        <v>68</v>
      </c>
      <c r="C125" s="27" t="s">
        <v>17</v>
      </c>
      <c r="D125" s="28">
        <v>16</v>
      </c>
      <c r="E125" s="29">
        <v>27.14</v>
      </c>
      <c r="F125" s="29">
        <f t="shared" si="2"/>
        <v>434.24</v>
      </c>
      <c r="G125" s="30">
        <f>'MOQ Annual'!G125</f>
        <v>13.57</v>
      </c>
      <c r="H125" s="31">
        <f t="shared" si="3"/>
        <v>217.12</v>
      </c>
    </row>
    <row r="126" spans="2:8" x14ac:dyDescent="0.25">
      <c r="B126" s="27" t="s">
        <v>182</v>
      </c>
      <c r="C126" s="27" t="s">
        <v>17</v>
      </c>
      <c r="D126" s="28">
        <v>3</v>
      </c>
      <c r="E126" s="29">
        <v>24.21</v>
      </c>
      <c r="F126" s="29">
        <f t="shared" si="2"/>
        <v>72.63</v>
      </c>
      <c r="G126" s="30">
        <f>'MOQ Annual'!G126</f>
        <v>12.11</v>
      </c>
      <c r="H126" s="31">
        <f t="shared" si="3"/>
        <v>36.33</v>
      </c>
    </row>
    <row r="127" spans="2:8" x14ac:dyDescent="0.25">
      <c r="B127" s="27" t="s">
        <v>163</v>
      </c>
      <c r="C127" s="27" t="s">
        <v>17</v>
      </c>
      <c r="D127" s="28">
        <v>2</v>
      </c>
      <c r="E127" s="29">
        <v>40.17</v>
      </c>
      <c r="F127" s="29">
        <f t="shared" si="2"/>
        <v>80.34</v>
      </c>
      <c r="G127" s="30">
        <f>'MOQ Annual'!G127</f>
        <v>20.09</v>
      </c>
      <c r="H127" s="31">
        <f t="shared" si="3"/>
        <v>40.18</v>
      </c>
    </row>
    <row r="128" spans="2:8" x14ac:dyDescent="0.25">
      <c r="B128" s="27" t="s">
        <v>193</v>
      </c>
      <c r="C128" s="27" t="s">
        <v>17</v>
      </c>
      <c r="D128" s="28">
        <v>2</v>
      </c>
      <c r="E128" s="29">
        <v>19.03</v>
      </c>
      <c r="F128" s="29">
        <f t="shared" si="2"/>
        <v>38.06</v>
      </c>
      <c r="G128" s="30">
        <f>'MOQ Annual'!G128</f>
        <v>9.51</v>
      </c>
      <c r="H128" s="31">
        <f t="shared" si="3"/>
        <v>19.02</v>
      </c>
    </row>
    <row r="129" spans="2:8" x14ac:dyDescent="0.25">
      <c r="B129" s="27" t="s">
        <v>173</v>
      </c>
      <c r="C129" s="27" t="s">
        <v>17</v>
      </c>
      <c r="D129" s="28">
        <v>2</v>
      </c>
      <c r="E129" s="29">
        <v>32.22</v>
      </c>
      <c r="F129" s="29">
        <f t="shared" si="2"/>
        <v>64.44</v>
      </c>
      <c r="G129" s="30">
        <f>'MOQ Annual'!G129</f>
        <v>16.11</v>
      </c>
      <c r="H129" s="31">
        <f t="shared" si="3"/>
        <v>32.22</v>
      </c>
    </row>
    <row r="130" spans="2:8" x14ac:dyDescent="0.25">
      <c r="B130" s="27" t="s">
        <v>156</v>
      </c>
      <c r="C130" s="27" t="s">
        <v>17</v>
      </c>
      <c r="D130" s="28">
        <v>4</v>
      </c>
      <c r="E130" s="29">
        <v>51.52</v>
      </c>
      <c r="F130" s="29">
        <f t="shared" si="2"/>
        <v>206.08</v>
      </c>
      <c r="G130" s="30">
        <f>'MOQ Annual'!G130</f>
        <v>25.76</v>
      </c>
      <c r="H130" s="31">
        <f t="shared" si="3"/>
        <v>103.04</v>
      </c>
    </row>
    <row r="131" spans="2:8" x14ac:dyDescent="0.25">
      <c r="B131" s="27" t="s">
        <v>108</v>
      </c>
      <c r="C131" s="27" t="s">
        <v>17</v>
      </c>
      <c r="D131" s="28">
        <v>5</v>
      </c>
      <c r="E131" s="29">
        <v>110.96</v>
      </c>
      <c r="F131" s="29">
        <f t="shared" si="2"/>
        <v>554.79999999999995</v>
      </c>
      <c r="G131" s="30">
        <f>'MOQ Annual'!G131</f>
        <v>55.48</v>
      </c>
      <c r="H131" s="31">
        <f t="shared" si="3"/>
        <v>277.39999999999998</v>
      </c>
    </row>
    <row r="132" spans="2:8" hidden="1" x14ac:dyDescent="0.25">
      <c r="B132" s="27" t="s">
        <v>408</v>
      </c>
      <c r="C132" s="27" t="s">
        <v>382</v>
      </c>
      <c r="D132" s="28"/>
      <c r="E132" s="29">
        <v>2301.33</v>
      </c>
      <c r="F132" s="29">
        <f t="shared" ref="F132:F203" si="4">D132*E132</f>
        <v>0</v>
      </c>
      <c r="G132" s="30">
        <f>'MOQ Annual'!G132</f>
        <v>1610.93</v>
      </c>
      <c r="H132" s="31">
        <f t="shared" ref="H132:H203" si="5">ROUND(D132*G132,2)</f>
        <v>0</v>
      </c>
    </row>
    <row r="133" spans="2:8" hidden="1" x14ac:dyDescent="0.25">
      <c r="B133" s="27" t="s">
        <v>401</v>
      </c>
      <c r="C133" s="27" t="s">
        <v>382</v>
      </c>
      <c r="D133" s="28"/>
      <c r="E133" s="29">
        <v>323.51</v>
      </c>
      <c r="F133" s="29">
        <f t="shared" si="4"/>
        <v>0</v>
      </c>
      <c r="G133" s="30">
        <f>'MOQ Annual'!G133</f>
        <v>226.46</v>
      </c>
      <c r="H133" s="31">
        <f t="shared" si="5"/>
        <v>0</v>
      </c>
    </row>
    <row r="134" spans="2:8" hidden="1" x14ac:dyDescent="0.25">
      <c r="B134" s="27" t="s">
        <v>407</v>
      </c>
      <c r="C134" s="27" t="s">
        <v>382</v>
      </c>
      <c r="D134" s="28"/>
      <c r="E134" s="29">
        <v>1606.8</v>
      </c>
      <c r="F134" s="29">
        <f t="shared" si="4"/>
        <v>0</v>
      </c>
      <c r="G134" s="30">
        <f>'MOQ Annual'!G134</f>
        <v>1124.76</v>
      </c>
      <c r="H134" s="31">
        <f t="shared" si="5"/>
        <v>0</v>
      </c>
    </row>
    <row r="135" spans="2:8" hidden="1" x14ac:dyDescent="0.25">
      <c r="B135" s="27" t="s">
        <v>411</v>
      </c>
      <c r="C135" s="27" t="s">
        <v>382</v>
      </c>
      <c r="D135" s="28"/>
      <c r="E135" s="29">
        <v>2077.89</v>
      </c>
      <c r="F135" s="29">
        <f t="shared" si="4"/>
        <v>0</v>
      </c>
      <c r="G135" s="30">
        <f>'MOQ Annual'!G135</f>
        <v>1454.52</v>
      </c>
      <c r="H135" s="31">
        <f t="shared" si="5"/>
        <v>0</v>
      </c>
    </row>
    <row r="136" spans="2:8" hidden="1" x14ac:dyDescent="0.25">
      <c r="B136" s="27" t="s">
        <v>413</v>
      </c>
      <c r="C136" s="27" t="s">
        <v>382</v>
      </c>
      <c r="D136" s="28"/>
      <c r="E136" s="29">
        <v>1975.25</v>
      </c>
      <c r="F136" s="29">
        <f t="shared" si="4"/>
        <v>0</v>
      </c>
      <c r="G136" s="30">
        <f>'MOQ Annual'!G136</f>
        <v>1382.68</v>
      </c>
      <c r="H136" s="31">
        <f t="shared" si="5"/>
        <v>0</v>
      </c>
    </row>
    <row r="137" spans="2:8" hidden="1" x14ac:dyDescent="0.25">
      <c r="B137" s="27" t="s">
        <v>405</v>
      </c>
      <c r="C137" s="27" t="s">
        <v>382</v>
      </c>
      <c r="D137" s="28"/>
      <c r="E137" s="29">
        <v>132.76</v>
      </c>
      <c r="F137" s="29">
        <f t="shared" si="4"/>
        <v>0</v>
      </c>
      <c r="G137" s="30">
        <f>'MOQ Annual'!G137</f>
        <v>92.93</v>
      </c>
      <c r="H137" s="31">
        <f t="shared" si="5"/>
        <v>0</v>
      </c>
    </row>
    <row r="138" spans="2:8" hidden="1" x14ac:dyDescent="0.25">
      <c r="B138" s="27" t="s">
        <v>391</v>
      </c>
      <c r="C138" s="27" t="s">
        <v>382</v>
      </c>
      <c r="D138" s="28"/>
      <c r="E138" s="29">
        <v>840.14</v>
      </c>
      <c r="F138" s="29">
        <f t="shared" si="4"/>
        <v>0</v>
      </c>
      <c r="G138" s="30">
        <f>'MOQ Annual'!G138</f>
        <v>588.1</v>
      </c>
      <c r="H138" s="31">
        <f t="shared" si="5"/>
        <v>0</v>
      </c>
    </row>
    <row r="139" spans="2:8" hidden="1" x14ac:dyDescent="0.25">
      <c r="B139" s="27" t="s">
        <v>389</v>
      </c>
      <c r="C139" s="27" t="s">
        <v>382</v>
      </c>
      <c r="D139" s="28"/>
      <c r="E139" s="29">
        <v>524.79</v>
      </c>
      <c r="F139" s="29">
        <f t="shared" si="4"/>
        <v>0</v>
      </c>
      <c r="G139" s="30">
        <f>'MOQ Annual'!G139</f>
        <v>367.35</v>
      </c>
      <c r="H139" s="31">
        <f t="shared" si="5"/>
        <v>0</v>
      </c>
    </row>
    <row r="140" spans="2:8" hidden="1" x14ac:dyDescent="0.25">
      <c r="B140" s="27" t="s">
        <v>387</v>
      </c>
      <c r="C140" s="27" t="s">
        <v>382</v>
      </c>
      <c r="D140" s="28"/>
      <c r="E140" s="29">
        <v>1620.51</v>
      </c>
      <c r="F140" s="29">
        <f t="shared" si="4"/>
        <v>0</v>
      </c>
      <c r="G140" s="30">
        <f>'MOQ Annual'!G140</f>
        <v>1134.3599999999999</v>
      </c>
      <c r="H140" s="31">
        <f t="shared" si="5"/>
        <v>0</v>
      </c>
    </row>
    <row r="141" spans="2:8" hidden="1" x14ac:dyDescent="0.25">
      <c r="B141" s="27" t="s">
        <v>381</v>
      </c>
      <c r="C141" s="27" t="s">
        <v>382</v>
      </c>
      <c r="D141" s="28"/>
      <c r="E141" s="29">
        <v>1031.0999999999999</v>
      </c>
      <c r="F141" s="29">
        <f t="shared" si="4"/>
        <v>0</v>
      </c>
      <c r="G141" s="30">
        <f>'MOQ Annual'!G141</f>
        <v>721.77</v>
      </c>
      <c r="H141" s="31">
        <f t="shared" si="5"/>
        <v>0</v>
      </c>
    </row>
    <row r="142" spans="2:8" hidden="1" x14ac:dyDescent="0.25">
      <c r="B142" s="27" t="s">
        <v>400</v>
      </c>
      <c r="C142" s="27" t="s">
        <v>382</v>
      </c>
      <c r="D142" s="28"/>
      <c r="E142" s="29">
        <v>2430.38</v>
      </c>
      <c r="F142" s="29">
        <f t="shared" si="4"/>
        <v>0</v>
      </c>
      <c r="G142" s="30">
        <f>'MOQ Annual'!G142</f>
        <v>1701.27</v>
      </c>
      <c r="H142" s="31">
        <f t="shared" si="5"/>
        <v>0</v>
      </c>
    </row>
    <row r="143" spans="2:8" hidden="1" x14ac:dyDescent="0.25">
      <c r="B143" s="27" t="s">
        <v>394</v>
      </c>
      <c r="C143" s="27" t="s">
        <v>382</v>
      </c>
      <c r="D143" s="28"/>
      <c r="E143" s="29">
        <v>838.75</v>
      </c>
      <c r="F143" s="29">
        <f t="shared" si="4"/>
        <v>0</v>
      </c>
      <c r="G143" s="30">
        <f>'MOQ Annual'!G143</f>
        <v>587.13</v>
      </c>
      <c r="H143" s="31">
        <f t="shared" si="5"/>
        <v>0</v>
      </c>
    </row>
    <row r="144" spans="2:8" hidden="1" x14ac:dyDescent="0.25">
      <c r="B144" s="27" t="s">
        <v>397</v>
      </c>
      <c r="C144" s="27" t="s">
        <v>382</v>
      </c>
      <c r="D144" s="28"/>
      <c r="E144" s="29">
        <v>2002.72</v>
      </c>
      <c r="F144" s="29">
        <f t="shared" si="4"/>
        <v>0</v>
      </c>
      <c r="G144" s="30">
        <f>'MOQ Annual'!G144</f>
        <v>1401.9</v>
      </c>
      <c r="H144" s="31">
        <f t="shared" si="5"/>
        <v>0</v>
      </c>
    </row>
    <row r="145" spans="2:8" hidden="1" x14ac:dyDescent="0.25">
      <c r="B145" s="27" t="s">
        <v>386</v>
      </c>
      <c r="C145" s="27" t="s">
        <v>382</v>
      </c>
      <c r="D145" s="28"/>
      <c r="E145" s="29">
        <v>4998.6000000000004</v>
      </c>
      <c r="F145" s="29">
        <f t="shared" si="4"/>
        <v>0</v>
      </c>
      <c r="G145" s="30">
        <f>'MOQ Annual'!G145</f>
        <v>3499.02</v>
      </c>
      <c r="H145" s="31">
        <f t="shared" si="5"/>
        <v>0</v>
      </c>
    </row>
    <row r="146" spans="2:8" x14ac:dyDescent="0.25">
      <c r="B146" s="27" t="s">
        <v>46</v>
      </c>
      <c r="C146" s="27" t="s">
        <v>445</v>
      </c>
      <c r="D146" s="28">
        <v>1</v>
      </c>
      <c r="E146" s="29">
        <v>65.680000000000007</v>
      </c>
      <c r="F146" s="29">
        <f t="shared" si="4"/>
        <v>65.680000000000007</v>
      </c>
      <c r="G146" s="30">
        <f>'MOQ Annual'!G146</f>
        <v>32.840000000000003</v>
      </c>
      <c r="H146" s="31">
        <f t="shared" si="5"/>
        <v>32.840000000000003</v>
      </c>
    </row>
    <row r="147" spans="2:8" x14ac:dyDescent="0.25">
      <c r="B147" s="27" t="s">
        <v>99</v>
      </c>
      <c r="C147" s="27" t="s">
        <v>445</v>
      </c>
      <c r="D147" s="28">
        <v>1</v>
      </c>
      <c r="E147" s="29">
        <v>34.950000000000003</v>
      </c>
      <c r="F147" s="29">
        <f t="shared" si="4"/>
        <v>34.950000000000003</v>
      </c>
      <c r="G147" s="30">
        <f>'MOQ Annual'!G147</f>
        <v>17.48</v>
      </c>
      <c r="H147" s="31">
        <f t="shared" si="5"/>
        <v>17.48</v>
      </c>
    </row>
    <row r="148" spans="2:8" x14ac:dyDescent="0.25">
      <c r="B148" s="27" t="s">
        <v>55</v>
      </c>
      <c r="C148" s="27" t="s">
        <v>445</v>
      </c>
      <c r="D148" s="28">
        <v>1</v>
      </c>
      <c r="E148" s="29">
        <v>66.17</v>
      </c>
      <c r="F148" s="29">
        <f t="shared" si="4"/>
        <v>66.17</v>
      </c>
      <c r="G148" s="30">
        <f>'MOQ Annual'!G148</f>
        <v>33.090000000000003</v>
      </c>
      <c r="H148" s="31">
        <f t="shared" si="5"/>
        <v>33.090000000000003</v>
      </c>
    </row>
    <row r="149" spans="2:8" x14ac:dyDescent="0.25">
      <c r="B149" s="27" t="s">
        <v>76</v>
      </c>
      <c r="C149" s="27" t="s">
        <v>445</v>
      </c>
      <c r="D149" s="28">
        <v>10</v>
      </c>
      <c r="E149" s="29">
        <v>54.1</v>
      </c>
      <c r="F149" s="29">
        <f t="shared" si="4"/>
        <v>541</v>
      </c>
      <c r="G149" s="30">
        <f>'MOQ Annual'!G149</f>
        <v>27.05</v>
      </c>
      <c r="H149" s="31">
        <f t="shared" si="5"/>
        <v>270.5</v>
      </c>
    </row>
    <row r="150" spans="2:8" x14ac:dyDescent="0.25">
      <c r="B150" s="27" t="s">
        <v>22</v>
      </c>
      <c r="C150" s="27" t="s">
        <v>445</v>
      </c>
      <c r="D150" s="28">
        <v>1</v>
      </c>
      <c r="E150" s="29">
        <v>55.96</v>
      </c>
      <c r="F150" s="29">
        <f t="shared" si="4"/>
        <v>55.96</v>
      </c>
      <c r="G150" s="30">
        <f>'MOQ Annual'!G150</f>
        <v>27.98</v>
      </c>
      <c r="H150" s="31">
        <f t="shared" si="5"/>
        <v>27.98</v>
      </c>
    </row>
    <row r="151" spans="2:8" x14ac:dyDescent="0.25">
      <c r="B151" s="27" t="s">
        <v>7</v>
      </c>
      <c r="C151" s="27" t="s">
        <v>445</v>
      </c>
      <c r="D151" s="28">
        <v>17</v>
      </c>
      <c r="E151" s="29">
        <v>19.75</v>
      </c>
      <c r="F151" s="29">
        <f t="shared" si="4"/>
        <v>335.75</v>
      </c>
      <c r="G151" s="30">
        <f>'MOQ Annual'!G151</f>
        <v>9.8800000000000008</v>
      </c>
      <c r="H151" s="31">
        <f t="shared" si="5"/>
        <v>167.96</v>
      </c>
    </row>
    <row r="152" spans="2:8" x14ac:dyDescent="0.25">
      <c r="B152" s="27" t="s">
        <v>197</v>
      </c>
      <c r="C152" s="27" t="s">
        <v>445</v>
      </c>
      <c r="D152" s="28">
        <v>1</v>
      </c>
      <c r="E152" s="29">
        <v>47.15</v>
      </c>
      <c r="F152" s="29">
        <f t="shared" si="4"/>
        <v>47.15</v>
      </c>
      <c r="G152" s="30">
        <f>'MOQ Annual'!G152</f>
        <v>23.58</v>
      </c>
      <c r="H152" s="31">
        <f t="shared" si="5"/>
        <v>23.58</v>
      </c>
    </row>
    <row r="153" spans="2:8" x14ac:dyDescent="0.25">
      <c r="B153" s="27" t="s">
        <v>180</v>
      </c>
      <c r="C153" s="27" t="s">
        <v>445</v>
      </c>
      <c r="D153" s="28">
        <v>1</v>
      </c>
      <c r="E153" s="29">
        <v>47.151200000000003</v>
      </c>
      <c r="F153" s="29">
        <f t="shared" si="4"/>
        <v>47.151200000000003</v>
      </c>
      <c r="G153" s="30">
        <f>'MOQ Annual'!G153</f>
        <v>23.58</v>
      </c>
      <c r="H153" s="31">
        <f t="shared" si="5"/>
        <v>23.58</v>
      </c>
    </row>
    <row r="154" spans="2:8" x14ac:dyDescent="0.25">
      <c r="B154" s="27" t="s">
        <v>171</v>
      </c>
      <c r="C154" s="27" t="s">
        <v>445</v>
      </c>
      <c r="D154" s="28">
        <v>1</v>
      </c>
      <c r="E154" s="29">
        <v>66.44</v>
      </c>
      <c r="F154" s="29">
        <f t="shared" si="4"/>
        <v>66.44</v>
      </c>
      <c r="G154" s="30">
        <f>'MOQ Annual'!G154</f>
        <v>33.22</v>
      </c>
      <c r="H154" s="31">
        <f t="shared" si="5"/>
        <v>33.22</v>
      </c>
    </row>
    <row r="155" spans="2:8" x14ac:dyDescent="0.25">
      <c r="B155" s="27" t="s">
        <v>154</v>
      </c>
      <c r="C155" s="27" t="s">
        <v>445</v>
      </c>
      <c r="D155" s="28">
        <v>2</v>
      </c>
      <c r="E155" s="29">
        <v>136.78</v>
      </c>
      <c r="F155" s="29">
        <f t="shared" si="4"/>
        <v>273.56</v>
      </c>
      <c r="G155" s="30">
        <f>'MOQ Annual'!G155</f>
        <v>68.39</v>
      </c>
      <c r="H155" s="31">
        <f t="shared" si="5"/>
        <v>136.78</v>
      </c>
    </row>
    <row r="156" spans="2:8" x14ac:dyDescent="0.25">
      <c r="B156" s="27" t="s">
        <v>161</v>
      </c>
      <c r="C156" s="27" t="s">
        <v>445</v>
      </c>
      <c r="D156" s="28">
        <v>1</v>
      </c>
      <c r="E156" s="29">
        <v>401.06</v>
      </c>
      <c r="F156" s="29">
        <f t="shared" si="4"/>
        <v>401.06</v>
      </c>
      <c r="G156" s="30">
        <f>'MOQ Annual'!G156</f>
        <v>200.53</v>
      </c>
      <c r="H156" s="31">
        <f t="shared" si="5"/>
        <v>200.53</v>
      </c>
    </row>
    <row r="157" spans="2:8" x14ac:dyDescent="0.25">
      <c r="B157" s="27" t="s">
        <v>191</v>
      </c>
      <c r="C157" s="27" t="s">
        <v>445</v>
      </c>
      <c r="D157" s="28">
        <v>1</v>
      </c>
      <c r="E157" s="29">
        <v>36.24</v>
      </c>
      <c r="F157" s="29">
        <f t="shared" si="4"/>
        <v>36.24</v>
      </c>
      <c r="G157" s="30">
        <f>'MOQ Annual'!G157</f>
        <v>18.12</v>
      </c>
      <c r="H157" s="31">
        <f t="shared" si="5"/>
        <v>18.12</v>
      </c>
    </row>
    <row r="158" spans="2:8" x14ac:dyDescent="0.25">
      <c r="B158" s="27" t="s">
        <v>106</v>
      </c>
      <c r="C158" s="27" t="s">
        <v>445</v>
      </c>
      <c r="D158" s="28">
        <v>5</v>
      </c>
      <c r="E158" s="29">
        <v>137.52000000000001</v>
      </c>
      <c r="F158" s="29">
        <f t="shared" si="4"/>
        <v>687.6</v>
      </c>
      <c r="G158" s="30">
        <f>'MOQ Annual'!G158</f>
        <v>68.760000000000005</v>
      </c>
      <c r="H158" s="31">
        <f t="shared" si="5"/>
        <v>343.8</v>
      </c>
    </row>
    <row r="159" spans="2:8" x14ac:dyDescent="0.25">
      <c r="B159" s="27" t="s">
        <v>47</v>
      </c>
      <c r="C159" s="27" t="s">
        <v>444</v>
      </c>
      <c r="D159" s="28">
        <v>1</v>
      </c>
      <c r="E159" s="29">
        <v>32.51</v>
      </c>
      <c r="F159" s="29">
        <f t="shared" ref="F159:F170" si="6">D159*E159</f>
        <v>32.51</v>
      </c>
      <c r="G159" s="30">
        <f>'MOQ Annual'!G159</f>
        <v>16.260000000000002</v>
      </c>
      <c r="H159" s="31">
        <f t="shared" ref="H159:H170" si="7">ROUND(D159*G159,2)</f>
        <v>16.260000000000002</v>
      </c>
    </row>
    <row r="160" spans="2:8" x14ac:dyDescent="0.25">
      <c r="B160" s="27" t="s">
        <v>72</v>
      </c>
      <c r="C160" s="27" t="s">
        <v>444</v>
      </c>
      <c r="D160" s="28">
        <v>27</v>
      </c>
      <c r="E160" s="29">
        <v>26.94</v>
      </c>
      <c r="F160" s="29">
        <f t="shared" si="6"/>
        <v>727.38</v>
      </c>
      <c r="G160" s="30">
        <f>'MOQ Annual'!G160</f>
        <v>13.47</v>
      </c>
      <c r="H160" s="31">
        <f t="shared" si="7"/>
        <v>363.69</v>
      </c>
    </row>
    <row r="161" spans="2:8" x14ac:dyDescent="0.25">
      <c r="B161" s="27" t="s">
        <v>23</v>
      </c>
      <c r="C161" s="27" t="s">
        <v>444</v>
      </c>
      <c r="D161" s="28">
        <v>11</v>
      </c>
      <c r="E161" s="29">
        <v>42.56</v>
      </c>
      <c r="F161" s="29">
        <f t="shared" si="6"/>
        <v>468.16</v>
      </c>
      <c r="G161" s="30">
        <f>'MOQ Annual'!G161</f>
        <v>21.28</v>
      </c>
      <c r="H161" s="31">
        <f t="shared" si="7"/>
        <v>234.08</v>
      </c>
    </row>
    <row r="162" spans="2:8" x14ac:dyDescent="0.25">
      <c r="B162" s="27" t="s">
        <v>56</v>
      </c>
      <c r="C162" s="27" t="s">
        <v>444</v>
      </c>
      <c r="D162" s="28">
        <v>2</v>
      </c>
      <c r="E162" s="29">
        <v>41.22</v>
      </c>
      <c r="F162" s="29">
        <f t="shared" si="6"/>
        <v>82.44</v>
      </c>
      <c r="G162" s="30">
        <f>'MOQ Annual'!G162</f>
        <v>20.61</v>
      </c>
      <c r="H162" s="31">
        <f t="shared" si="7"/>
        <v>41.22</v>
      </c>
    </row>
    <row r="163" spans="2:8" x14ac:dyDescent="0.25">
      <c r="B163" s="27" t="s">
        <v>155</v>
      </c>
      <c r="C163" s="27" t="s">
        <v>444</v>
      </c>
      <c r="D163" s="28">
        <v>4</v>
      </c>
      <c r="E163" s="29">
        <v>78.62</v>
      </c>
      <c r="F163" s="29">
        <f t="shared" si="6"/>
        <v>314.48</v>
      </c>
      <c r="G163" s="30">
        <f>'MOQ Annual'!G163</f>
        <v>39.31</v>
      </c>
      <c r="H163" s="31">
        <f t="shared" si="7"/>
        <v>157.24</v>
      </c>
    </row>
    <row r="164" spans="2:8" x14ac:dyDescent="0.25">
      <c r="B164" s="27" t="s">
        <v>107</v>
      </c>
      <c r="C164" s="27" t="s">
        <v>444</v>
      </c>
      <c r="D164" s="28">
        <v>2</v>
      </c>
      <c r="E164" s="29">
        <v>172.84</v>
      </c>
      <c r="F164" s="29">
        <f t="shared" si="6"/>
        <v>345.68</v>
      </c>
      <c r="G164" s="30">
        <f>'MOQ Annual'!G164</f>
        <v>86.42</v>
      </c>
      <c r="H164" s="31">
        <f t="shared" si="7"/>
        <v>172.84</v>
      </c>
    </row>
    <row r="165" spans="2:8" x14ac:dyDescent="0.25">
      <c r="B165" s="27" t="s">
        <v>181</v>
      </c>
      <c r="C165" s="27" t="s">
        <v>444</v>
      </c>
      <c r="D165" s="28">
        <v>1</v>
      </c>
      <c r="E165" s="29">
        <v>87.07</v>
      </c>
      <c r="F165" s="29">
        <f t="shared" si="6"/>
        <v>87.07</v>
      </c>
      <c r="G165" s="30">
        <f>'MOQ Annual'!G165</f>
        <v>43.53</v>
      </c>
      <c r="H165" s="31">
        <f t="shared" si="7"/>
        <v>43.53</v>
      </c>
    </row>
    <row r="166" spans="2:8" x14ac:dyDescent="0.25">
      <c r="B166" s="27" t="s">
        <v>198</v>
      </c>
      <c r="C166" s="27" t="s">
        <v>444</v>
      </c>
      <c r="D166" s="28">
        <v>1</v>
      </c>
      <c r="E166" s="29">
        <v>87.07</v>
      </c>
      <c r="F166" s="29">
        <f t="shared" si="6"/>
        <v>87.07</v>
      </c>
      <c r="G166" s="30">
        <f>'MOQ Annual'!G166</f>
        <v>43.53</v>
      </c>
      <c r="H166" s="31">
        <f t="shared" si="7"/>
        <v>43.53</v>
      </c>
    </row>
    <row r="167" spans="2:8" x14ac:dyDescent="0.25">
      <c r="B167" s="27" t="s">
        <v>162</v>
      </c>
      <c r="C167" s="27" t="s">
        <v>444</v>
      </c>
      <c r="D167" s="28">
        <v>1</v>
      </c>
      <c r="E167" s="29">
        <v>66.59</v>
      </c>
      <c r="F167" s="29">
        <f t="shared" si="6"/>
        <v>66.59</v>
      </c>
      <c r="G167" s="30">
        <f>'MOQ Annual'!G167</f>
        <v>33.29</v>
      </c>
      <c r="H167" s="31">
        <f t="shared" si="7"/>
        <v>33.29</v>
      </c>
    </row>
    <row r="168" spans="2:8" x14ac:dyDescent="0.25">
      <c r="B168" s="27" t="s">
        <v>172</v>
      </c>
      <c r="C168" s="27" t="s">
        <v>444</v>
      </c>
      <c r="D168" s="28">
        <v>1</v>
      </c>
      <c r="E168" s="29">
        <v>136.78</v>
      </c>
      <c r="F168" s="29">
        <f t="shared" si="6"/>
        <v>136.78</v>
      </c>
      <c r="G168" s="30">
        <f>'MOQ Annual'!G168</f>
        <v>68.39</v>
      </c>
      <c r="H168" s="31">
        <f t="shared" si="7"/>
        <v>68.39</v>
      </c>
    </row>
    <row r="169" spans="2:8" x14ac:dyDescent="0.25">
      <c r="B169" s="27" t="s">
        <v>121</v>
      </c>
      <c r="C169" s="27" t="s">
        <v>444</v>
      </c>
      <c r="D169" s="28">
        <v>6</v>
      </c>
      <c r="E169" s="29">
        <v>129.19</v>
      </c>
      <c r="F169" s="29">
        <f t="shared" si="6"/>
        <v>775.14</v>
      </c>
      <c r="G169" s="30">
        <f>'MOQ Annual'!G169</f>
        <v>64.599999999999994</v>
      </c>
      <c r="H169" s="31">
        <f t="shared" si="7"/>
        <v>387.6</v>
      </c>
    </row>
    <row r="170" spans="2:8" x14ac:dyDescent="0.25">
      <c r="B170" s="27" t="s">
        <v>192</v>
      </c>
      <c r="C170" s="27" t="s">
        <v>444</v>
      </c>
      <c r="D170" s="28">
        <v>1</v>
      </c>
      <c r="E170" s="29">
        <v>13.82</v>
      </c>
      <c r="F170" s="29">
        <f t="shared" si="6"/>
        <v>13.82</v>
      </c>
      <c r="G170" s="30">
        <f>'MOQ Annual'!G170</f>
        <v>6.91</v>
      </c>
      <c r="H170" s="31">
        <f t="shared" si="7"/>
        <v>6.91</v>
      </c>
    </row>
    <row r="171" spans="2:8" hidden="1" x14ac:dyDescent="0.25">
      <c r="B171" s="27" t="s">
        <v>246</v>
      </c>
      <c r="C171" s="27" t="s">
        <v>18</v>
      </c>
      <c r="D171" s="28"/>
      <c r="E171" s="29">
        <v>129095.92</v>
      </c>
      <c r="F171" s="29">
        <f t="shared" si="4"/>
        <v>0</v>
      </c>
      <c r="G171" s="30">
        <f>'MOQ Annual'!G171</f>
        <v>42601.65</v>
      </c>
      <c r="H171" s="31">
        <f t="shared" si="5"/>
        <v>0</v>
      </c>
    </row>
    <row r="172" spans="2:8" hidden="1" x14ac:dyDescent="0.25">
      <c r="B172" s="27" t="s">
        <v>249</v>
      </c>
      <c r="C172" s="27" t="s">
        <v>18</v>
      </c>
      <c r="D172" s="28"/>
      <c r="E172" s="29">
        <v>49503.98</v>
      </c>
      <c r="F172" s="29">
        <f t="shared" si="4"/>
        <v>0</v>
      </c>
      <c r="G172" s="30">
        <f>'MOQ Annual'!G172</f>
        <v>29702.39</v>
      </c>
      <c r="H172" s="31">
        <f t="shared" si="5"/>
        <v>0</v>
      </c>
    </row>
    <row r="173" spans="2:8" hidden="1" x14ac:dyDescent="0.25">
      <c r="B173" s="27" t="s">
        <v>247</v>
      </c>
      <c r="C173" s="27" t="s">
        <v>18</v>
      </c>
      <c r="D173" s="28"/>
      <c r="E173" s="29">
        <v>53767.38</v>
      </c>
      <c r="F173" s="29">
        <f t="shared" si="4"/>
        <v>0</v>
      </c>
      <c r="G173" s="30">
        <f>'MOQ Annual'!G173</f>
        <v>43416.82</v>
      </c>
      <c r="H173" s="31">
        <f t="shared" si="5"/>
        <v>0</v>
      </c>
    </row>
    <row r="174" spans="2:8" hidden="1" x14ac:dyDescent="0.25">
      <c r="B174" s="27" t="s">
        <v>248</v>
      </c>
      <c r="C174" s="27" t="s">
        <v>18</v>
      </c>
      <c r="D174" s="28"/>
      <c r="E174" s="29">
        <v>221692.04</v>
      </c>
      <c r="F174" s="29">
        <f t="shared" si="4"/>
        <v>0</v>
      </c>
      <c r="G174" s="30">
        <f>'MOQ Annual'!G174</f>
        <v>53072.14</v>
      </c>
      <c r="H174" s="31">
        <f t="shared" si="5"/>
        <v>0</v>
      </c>
    </row>
    <row r="175" spans="2:8" hidden="1" x14ac:dyDescent="0.25">
      <c r="B175" s="27" t="s">
        <v>250</v>
      </c>
      <c r="C175" s="27" t="s">
        <v>18</v>
      </c>
      <c r="D175" s="28"/>
      <c r="E175" s="29">
        <v>122361.84</v>
      </c>
      <c r="F175" s="29">
        <f t="shared" si="4"/>
        <v>0</v>
      </c>
      <c r="G175" s="30">
        <f>'MOQ Annual'!G175</f>
        <v>79535.199999999997</v>
      </c>
      <c r="H175" s="31">
        <f t="shared" si="5"/>
        <v>0</v>
      </c>
    </row>
    <row r="176" spans="2:8" hidden="1" x14ac:dyDescent="0.25">
      <c r="B176" s="27" t="s">
        <v>251</v>
      </c>
      <c r="C176" s="27" t="s">
        <v>18</v>
      </c>
      <c r="D176" s="28"/>
      <c r="E176" s="29">
        <v>75701.3</v>
      </c>
      <c r="F176" s="29">
        <f t="shared" si="4"/>
        <v>0</v>
      </c>
      <c r="G176" s="30">
        <f>'MOQ Annual'!G176</f>
        <v>24981.43</v>
      </c>
      <c r="H176" s="31">
        <f t="shared" si="5"/>
        <v>0</v>
      </c>
    </row>
    <row r="177" spans="2:8" hidden="1" x14ac:dyDescent="0.25">
      <c r="B177" s="27" t="s">
        <v>111</v>
      </c>
      <c r="C177" s="27" t="s">
        <v>118</v>
      </c>
      <c r="D177" s="28">
        <v>0</v>
      </c>
      <c r="E177" s="29">
        <v>237.32</v>
      </c>
      <c r="F177" s="29">
        <f t="shared" si="4"/>
        <v>0</v>
      </c>
      <c r="G177" s="30">
        <f>'MOQ Annual'!G177</f>
        <v>118.66</v>
      </c>
      <c r="H177" s="31">
        <f t="shared" si="5"/>
        <v>0</v>
      </c>
    </row>
    <row r="178" spans="2:8" hidden="1" x14ac:dyDescent="0.25">
      <c r="B178" s="27">
        <v>4630525</v>
      </c>
      <c r="C178" s="27" t="s">
        <v>43</v>
      </c>
      <c r="D178" s="28">
        <v>0</v>
      </c>
      <c r="E178" s="29">
        <v>35.35</v>
      </c>
      <c r="F178" s="29">
        <f t="shared" si="4"/>
        <v>0</v>
      </c>
      <c r="G178" s="30">
        <f>'MOQ Annual'!G178</f>
        <v>17.670000000000002</v>
      </c>
      <c r="H178" s="31">
        <f t="shared" si="5"/>
        <v>0</v>
      </c>
    </row>
    <row r="179" spans="2:8" x14ac:dyDescent="0.25">
      <c r="B179" s="27" t="s">
        <v>25</v>
      </c>
      <c r="C179" s="27" t="s">
        <v>43</v>
      </c>
      <c r="D179" s="28">
        <v>7</v>
      </c>
      <c r="E179" s="29">
        <v>94.95</v>
      </c>
      <c r="F179" s="29">
        <f t="shared" si="4"/>
        <v>664.65</v>
      </c>
      <c r="G179" s="30">
        <f>'MOQ Annual'!G179</f>
        <v>47.48</v>
      </c>
      <c r="H179" s="31">
        <f t="shared" si="5"/>
        <v>332.36</v>
      </c>
    </row>
    <row r="180" spans="2:8" x14ac:dyDescent="0.25">
      <c r="B180" s="27" t="s">
        <v>73</v>
      </c>
      <c r="C180" s="27" t="s">
        <v>43</v>
      </c>
      <c r="D180" s="28">
        <v>2</v>
      </c>
      <c r="E180" s="29">
        <v>30.45</v>
      </c>
      <c r="F180" s="29">
        <f t="shared" si="4"/>
        <v>60.9</v>
      </c>
      <c r="G180" s="30">
        <f>'MOQ Annual'!G180</f>
        <v>15.23</v>
      </c>
      <c r="H180" s="31">
        <f t="shared" si="5"/>
        <v>30.46</v>
      </c>
    </row>
    <row r="181" spans="2:8" x14ac:dyDescent="0.25">
      <c r="B181" s="27" t="s">
        <v>205</v>
      </c>
      <c r="C181" s="27" t="s">
        <v>43</v>
      </c>
      <c r="D181" s="28">
        <v>2</v>
      </c>
      <c r="E181" s="29">
        <v>36.1</v>
      </c>
      <c r="F181" s="29">
        <f t="shared" si="4"/>
        <v>72.2</v>
      </c>
      <c r="G181" s="30">
        <f>'MOQ Annual'!G181</f>
        <v>18.05</v>
      </c>
      <c r="H181" s="31">
        <f t="shared" si="5"/>
        <v>36.1</v>
      </c>
    </row>
    <row r="182" spans="2:8" x14ac:dyDescent="0.25">
      <c r="B182" s="27" t="s">
        <v>27</v>
      </c>
      <c r="C182" s="27" t="s">
        <v>43</v>
      </c>
      <c r="D182" s="28">
        <v>1</v>
      </c>
      <c r="E182" s="29">
        <v>170.99</v>
      </c>
      <c r="F182" s="29">
        <f t="shared" si="4"/>
        <v>170.99</v>
      </c>
      <c r="G182" s="30">
        <f>'MOQ Annual'!G182</f>
        <v>85.5</v>
      </c>
      <c r="H182" s="31">
        <f t="shared" si="5"/>
        <v>85.5</v>
      </c>
    </row>
    <row r="183" spans="2:8" x14ac:dyDescent="0.25">
      <c r="B183" s="27" t="s">
        <v>57</v>
      </c>
      <c r="C183" s="27" t="s">
        <v>43</v>
      </c>
      <c r="D183" s="28">
        <v>2</v>
      </c>
      <c r="E183" s="29">
        <v>83.15</v>
      </c>
      <c r="F183" s="29">
        <f t="shared" si="4"/>
        <v>166.3</v>
      </c>
      <c r="G183" s="30">
        <f>'MOQ Annual'!G183</f>
        <v>41.58</v>
      </c>
      <c r="H183" s="31">
        <f t="shared" si="5"/>
        <v>83.16</v>
      </c>
    </row>
    <row r="184" spans="2:8" x14ac:dyDescent="0.25">
      <c r="B184" s="27" t="s">
        <v>69</v>
      </c>
      <c r="C184" s="27" t="s">
        <v>43</v>
      </c>
      <c r="D184" s="28">
        <v>2</v>
      </c>
      <c r="E184" s="29">
        <v>17.309999999999999</v>
      </c>
      <c r="F184" s="29">
        <f t="shared" si="4"/>
        <v>34.619999999999997</v>
      </c>
      <c r="G184" s="30">
        <f>'MOQ Annual'!G184</f>
        <v>8.66</v>
      </c>
      <c r="H184" s="31">
        <f t="shared" si="5"/>
        <v>17.32</v>
      </c>
    </row>
    <row r="185" spans="2:8" hidden="1" x14ac:dyDescent="0.25">
      <c r="B185" s="27" t="s">
        <v>78</v>
      </c>
      <c r="C185" s="27" t="s">
        <v>43</v>
      </c>
      <c r="D185" s="28">
        <v>0</v>
      </c>
      <c r="E185" s="29">
        <v>128.96</v>
      </c>
      <c r="F185" s="29">
        <f t="shared" si="4"/>
        <v>0</v>
      </c>
      <c r="G185" s="30">
        <f>'MOQ Annual'!G185</f>
        <v>64.48</v>
      </c>
      <c r="H185" s="31">
        <f t="shared" si="5"/>
        <v>0</v>
      </c>
    </row>
    <row r="186" spans="2:8" x14ac:dyDescent="0.25">
      <c r="B186" s="27" t="s">
        <v>58</v>
      </c>
      <c r="C186" s="27" t="s">
        <v>43</v>
      </c>
      <c r="D186" s="28">
        <v>1</v>
      </c>
      <c r="E186" s="29">
        <v>83.15</v>
      </c>
      <c r="F186" s="29">
        <f t="shared" si="4"/>
        <v>83.15</v>
      </c>
      <c r="G186" s="30">
        <f>'MOQ Annual'!G186</f>
        <v>41.58</v>
      </c>
      <c r="H186" s="31">
        <f t="shared" si="5"/>
        <v>41.58</v>
      </c>
    </row>
    <row r="187" spans="2:8" x14ac:dyDescent="0.25">
      <c r="B187" s="27" t="s">
        <v>26</v>
      </c>
      <c r="C187" s="27" t="s">
        <v>43</v>
      </c>
      <c r="D187" s="28">
        <v>2</v>
      </c>
      <c r="E187" s="29">
        <v>111.49</v>
      </c>
      <c r="F187" s="29">
        <f t="shared" si="4"/>
        <v>222.98</v>
      </c>
      <c r="G187" s="30">
        <f>'MOQ Annual'!G187</f>
        <v>55.75</v>
      </c>
      <c r="H187" s="31">
        <f t="shared" si="5"/>
        <v>111.5</v>
      </c>
    </row>
    <row r="188" spans="2:8" x14ac:dyDescent="0.25">
      <c r="B188" s="27" t="s">
        <v>70</v>
      </c>
      <c r="C188" s="27" t="s">
        <v>43</v>
      </c>
      <c r="D188" s="28">
        <v>8</v>
      </c>
      <c r="E188" s="29">
        <v>234.01</v>
      </c>
      <c r="F188" s="29">
        <f t="shared" si="4"/>
        <v>1872.08</v>
      </c>
      <c r="G188" s="30">
        <f>'MOQ Annual'!G188</f>
        <v>117.01</v>
      </c>
      <c r="H188" s="31">
        <f t="shared" si="5"/>
        <v>936.08</v>
      </c>
    </row>
    <row r="189" spans="2:8" x14ac:dyDescent="0.25">
      <c r="B189" s="27" t="s">
        <v>71</v>
      </c>
      <c r="C189" s="27" t="s">
        <v>43</v>
      </c>
      <c r="D189" s="28">
        <v>2</v>
      </c>
      <c r="E189" s="29">
        <v>151.4</v>
      </c>
      <c r="F189" s="29">
        <f t="shared" si="4"/>
        <v>302.8</v>
      </c>
      <c r="G189" s="30">
        <f>'MOQ Annual'!G189</f>
        <v>75.7</v>
      </c>
      <c r="H189" s="31">
        <f t="shared" si="5"/>
        <v>151.4</v>
      </c>
    </row>
    <row r="190" spans="2:8" hidden="1" x14ac:dyDescent="0.25">
      <c r="B190" s="27" t="s">
        <v>183</v>
      </c>
      <c r="C190" s="27" t="s">
        <v>43</v>
      </c>
      <c r="D190" s="28">
        <v>0</v>
      </c>
      <c r="E190" s="29">
        <v>111.64</v>
      </c>
      <c r="F190" s="29">
        <f t="shared" si="4"/>
        <v>0</v>
      </c>
      <c r="G190" s="30">
        <f>'MOQ Annual'!G190</f>
        <v>55.82</v>
      </c>
      <c r="H190" s="31">
        <f t="shared" si="5"/>
        <v>0</v>
      </c>
    </row>
    <row r="191" spans="2:8" hidden="1" x14ac:dyDescent="0.25">
      <c r="B191" s="27" t="s">
        <v>139</v>
      </c>
      <c r="C191" s="27" t="s">
        <v>43</v>
      </c>
      <c r="D191" s="28">
        <v>0</v>
      </c>
      <c r="E191" s="29">
        <v>157.01</v>
      </c>
      <c r="F191" s="29">
        <f t="shared" si="4"/>
        <v>0</v>
      </c>
      <c r="G191" s="30">
        <f>'MOQ Annual'!G191</f>
        <v>78.510000000000005</v>
      </c>
      <c r="H191" s="31">
        <f t="shared" si="5"/>
        <v>0</v>
      </c>
    </row>
    <row r="192" spans="2:8" hidden="1" x14ac:dyDescent="0.25">
      <c r="B192" s="27" t="s">
        <v>123</v>
      </c>
      <c r="C192" s="27" t="s">
        <v>43</v>
      </c>
      <c r="D192" s="28">
        <v>0</v>
      </c>
      <c r="E192" s="29">
        <v>157.01</v>
      </c>
      <c r="F192" s="29">
        <f t="shared" si="4"/>
        <v>0</v>
      </c>
      <c r="G192" s="30">
        <f>'MOQ Annual'!G192</f>
        <v>78.510000000000005</v>
      </c>
      <c r="H192" s="31">
        <f t="shared" si="5"/>
        <v>0</v>
      </c>
    </row>
    <row r="193" spans="2:8" hidden="1" x14ac:dyDescent="0.25">
      <c r="B193" s="27" t="s">
        <v>174</v>
      </c>
      <c r="C193" s="27" t="s">
        <v>43</v>
      </c>
      <c r="D193" s="28">
        <v>0</v>
      </c>
      <c r="E193" s="29">
        <v>108.65</v>
      </c>
      <c r="F193" s="29">
        <f t="shared" si="4"/>
        <v>0</v>
      </c>
      <c r="G193" s="30">
        <f>'MOQ Annual'!G193</f>
        <v>54.33</v>
      </c>
      <c r="H193" s="31">
        <f t="shared" si="5"/>
        <v>0</v>
      </c>
    </row>
    <row r="194" spans="2:8" hidden="1" x14ac:dyDescent="0.25">
      <c r="B194" s="27" t="s">
        <v>199</v>
      </c>
      <c r="C194" s="27" t="s">
        <v>43</v>
      </c>
      <c r="D194" s="28">
        <v>0</v>
      </c>
      <c r="E194" s="29">
        <v>347.75</v>
      </c>
      <c r="F194" s="29">
        <f t="shared" si="4"/>
        <v>0</v>
      </c>
      <c r="G194" s="30">
        <f>'MOQ Annual'!G194</f>
        <v>173.88</v>
      </c>
      <c r="H194" s="31">
        <f t="shared" si="5"/>
        <v>0</v>
      </c>
    </row>
    <row r="195" spans="2:8" hidden="1" x14ac:dyDescent="0.25">
      <c r="B195" s="27" t="s">
        <v>109</v>
      </c>
      <c r="C195" s="27" t="s">
        <v>43</v>
      </c>
      <c r="D195" s="28">
        <v>0</v>
      </c>
      <c r="E195" s="29">
        <v>145.97</v>
      </c>
      <c r="F195" s="29">
        <f t="shared" si="4"/>
        <v>0</v>
      </c>
      <c r="G195" s="30">
        <f>'MOQ Annual'!G195</f>
        <v>72.98</v>
      </c>
      <c r="H195" s="31">
        <f t="shared" si="5"/>
        <v>0</v>
      </c>
    </row>
    <row r="196" spans="2:8" hidden="1" x14ac:dyDescent="0.25">
      <c r="B196" s="27" t="s">
        <v>110</v>
      </c>
      <c r="C196" s="27" t="s">
        <v>43</v>
      </c>
      <c r="D196" s="28">
        <v>0</v>
      </c>
      <c r="E196" s="29">
        <v>86.82</v>
      </c>
      <c r="F196" s="29">
        <f t="shared" si="4"/>
        <v>0</v>
      </c>
      <c r="G196" s="30">
        <f>'MOQ Annual'!G196</f>
        <v>43.41</v>
      </c>
      <c r="H196" s="31">
        <f t="shared" si="5"/>
        <v>0</v>
      </c>
    </row>
    <row r="197" spans="2:8" hidden="1" x14ac:dyDescent="0.25">
      <c r="B197" s="27" t="s">
        <v>148</v>
      </c>
      <c r="C197" s="27" t="s">
        <v>209</v>
      </c>
      <c r="D197" s="28">
        <v>0</v>
      </c>
      <c r="E197" s="29">
        <v>157.01</v>
      </c>
      <c r="F197" s="29">
        <f t="shared" si="4"/>
        <v>0</v>
      </c>
      <c r="G197" s="30">
        <f>'MOQ Annual'!G197</f>
        <v>78.510000000000005</v>
      </c>
      <c r="H197" s="31">
        <f t="shared" si="5"/>
        <v>0</v>
      </c>
    </row>
    <row r="198" spans="2:8" hidden="1" x14ac:dyDescent="0.25">
      <c r="B198" s="27" t="s">
        <v>122</v>
      </c>
      <c r="C198" s="27" t="s">
        <v>208</v>
      </c>
      <c r="D198" s="28">
        <v>0</v>
      </c>
      <c r="E198" s="29">
        <v>258.62</v>
      </c>
      <c r="F198" s="29">
        <f t="shared" si="4"/>
        <v>0</v>
      </c>
      <c r="G198" s="30">
        <f>'MOQ Annual'!G198</f>
        <v>129.31</v>
      </c>
      <c r="H198" s="31">
        <f t="shared" si="5"/>
        <v>0</v>
      </c>
    </row>
    <row r="199" spans="2:8" x14ac:dyDescent="0.25">
      <c r="B199" s="27" t="s">
        <v>130</v>
      </c>
      <c r="C199" s="27" t="s">
        <v>138</v>
      </c>
      <c r="D199" s="28">
        <v>3</v>
      </c>
      <c r="E199" s="29">
        <v>14.77</v>
      </c>
      <c r="F199" s="29">
        <f t="shared" si="4"/>
        <v>44.31</v>
      </c>
      <c r="G199" s="30">
        <f>'MOQ Annual'!G199</f>
        <v>7.38</v>
      </c>
      <c r="H199" s="31">
        <f t="shared" si="5"/>
        <v>22.14</v>
      </c>
    </row>
    <row r="200" spans="2:8" x14ac:dyDescent="0.25">
      <c r="B200" s="27" t="s">
        <v>184</v>
      </c>
      <c r="C200" s="27" t="s">
        <v>138</v>
      </c>
      <c r="D200" s="28">
        <v>2</v>
      </c>
      <c r="E200" s="29">
        <v>8.1199999999999992</v>
      </c>
      <c r="F200" s="29">
        <f t="shared" si="4"/>
        <v>16.239999999999998</v>
      </c>
      <c r="G200" s="30">
        <f>'MOQ Annual'!G200</f>
        <v>4.0599999999999996</v>
      </c>
      <c r="H200" s="31">
        <f t="shared" si="5"/>
        <v>8.1199999999999992</v>
      </c>
    </row>
    <row r="201" spans="2:8" x14ac:dyDescent="0.25">
      <c r="B201" s="27" t="s">
        <v>204</v>
      </c>
      <c r="C201" s="27" t="s">
        <v>138</v>
      </c>
      <c r="D201" s="28">
        <v>1</v>
      </c>
      <c r="E201" s="29">
        <v>157.94</v>
      </c>
      <c r="F201" s="29">
        <f t="shared" si="4"/>
        <v>157.94</v>
      </c>
      <c r="G201" s="30">
        <f>'MOQ Annual'!G201</f>
        <v>78.97</v>
      </c>
      <c r="H201" s="31">
        <f t="shared" si="5"/>
        <v>78.97</v>
      </c>
    </row>
    <row r="202" spans="2:8" hidden="1" x14ac:dyDescent="0.25">
      <c r="B202" s="27" t="s">
        <v>346</v>
      </c>
      <c r="C202" s="27" t="s">
        <v>347</v>
      </c>
      <c r="D202" s="28">
        <v>0</v>
      </c>
      <c r="E202" s="29">
        <v>888.21</v>
      </c>
      <c r="F202" s="29">
        <f t="shared" si="4"/>
        <v>0</v>
      </c>
      <c r="G202" s="30">
        <f>'MOQ Annual'!G202</f>
        <v>444.11</v>
      </c>
      <c r="H202" s="31">
        <f t="shared" si="5"/>
        <v>0</v>
      </c>
    </row>
    <row r="203" spans="2:8" hidden="1" x14ac:dyDescent="0.25">
      <c r="B203" s="27" t="s">
        <v>353</v>
      </c>
      <c r="C203" s="27" t="s">
        <v>347</v>
      </c>
      <c r="D203" s="28">
        <v>0</v>
      </c>
      <c r="E203" s="29">
        <v>1152.07</v>
      </c>
      <c r="F203" s="29">
        <f t="shared" si="4"/>
        <v>0</v>
      </c>
      <c r="G203" s="30">
        <f>'MOQ Annual'!G203</f>
        <v>576.04</v>
      </c>
      <c r="H203" s="31">
        <f t="shared" si="5"/>
        <v>0</v>
      </c>
    </row>
    <row r="204" spans="2:8" hidden="1" x14ac:dyDescent="0.25">
      <c r="B204" s="27" t="s">
        <v>414</v>
      </c>
      <c r="C204" s="27" t="s">
        <v>354</v>
      </c>
      <c r="D204" s="28">
        <v>0</v>
      </c>
      <c r="E204" s="29">
        <v>9.8000000000000007</v>
      </c>
      <c r="F204" s="29">
        <f t="shared" ref="F204:F266" si="8">D204*E204</f>
        <v>0</v>
      </c>
      <c r="G204" s="30">
        <f>'MOQ Annual'!G204</f>
        <v>4.9000000000000004</v>
      </c>
      <c r="H204" s="31">
        <f t="shared" ref="H204:H266" si="9">ROUND(D204*G204,2)</f>
        <v>0</v>
      </c>
    </row>
    <row r="205" spans="2:8" hidden="1" x14ac:dyDescent="0.25">
      <c r="B205" s="27" t="s">
        <v>367</v>
      </c>
      <c r="C205" s="27" t="s">
        <v>368</v>
      </c>
      <c r="D205" s="28">
        <v>0</v>
      </c>
      <c r="E205" s="29">
        <v>65.06</v>
      </c>
      <c r="F205" s="29">
        <f t="shared" si="8"/>
        <v>0</v>
      </c>
      <c r="G205" s="30">
        <f>'MOQ Annual'!G205</f>
        <v>45.54</v>
      </c>
      <c r="H205" s="31">
        <f t="shared" si="9"/>
        <v>0</v>
      </c>
    </row>
    <row r="206" spans="2:8" hidden="1" x14ac:dyDescent="0.25">
      <c r="B206" s="27" t="s">
        <v>376</v>
      </c>
      <c r="C206" s="27" t="s">
        <v>370</v>
      </c>
      <c r="D206" s="28">
        <v>0</v>
      </c>
      <c r="E206" s="29">
        <v>77.38</v>
      </c>
      <c r="F206" s="29">
        <f t="shared" si="8"/>
        <v>0</v>
      </c>
      <c r="G206" s="30">
        <f>'MOQ Annual'!G206</f>
        <v>54.17</v>
      </c>
      <c r="H206" s="31">
        <f t="shared" si="9"/>
        <v>0</v>
      </c>
    </row>
    <row r="207" spans="2:8" hidden="1" x14ac:dyDescent="0.25">
      <c r="B207" s="27" t="s">
        <v>377</v>
      </c>
      <c r="C207" s="27" t="s">
        <v>378</v>
      </c>
      <c r="D207" s="28">
        <v>0</v>
      </c>
      <c r="E207" s="29">
        <v>55.11</v>
      </c>
      <c r="F207" s="29">
        <f t="shared" si="8"/>
        <v>0</v>
      </c>
      <c r="G207" s="30">
        <f>'MOQ Annual'!G207</f>
        <v>38.58</v>
      </c>
      <c r="H207" s="31">
        <f t="shared" si="9"/>
        <v>0</v>
      </c>
    </row>
    <row r="208" spans="2:8" hidden="1" x14ac:dyDescent="0.25">
      <c r="B208" s="27" t="s">
        <v>371</v>
      </c>
      <c r="C208" s="27" t="s">
        <v>366</v>
      </c>
      <c r="D208" s="28">
        <v>0</v>
      </c>
      <c r="E208" s="29">
        <v>59.52</v>
      </c>
      <c r="F208" s="29">
        <f t="shared" si="8"/>
        <v>0</v>
      </c>
      <c r="G208" s="30">
        <f>'MOQ Annual'!G208</f>
        <v>41.66</v>
      </c>
      <c r="H208" s="31">
        <f t="shared" si="9"/>
        <v>0</v>
      </c>
    </row>
    <row r="209" spans="2:8" hidden="1" x14ac:dyDescent="0.25">
      <c r="B209" s="27" t="s">
        <v>303</v>
      </c>
      <c r="C209" s="27" t="s">
        <v>304</v>
      </c>
      <c r="D209" s="28">
        <v>0</v>
      </c>
      <c r="E209" s="29">
        <v>1168.92</v>
      </c>
      <c r="F209" s="29">
        <f t="shared" si="8"/>
        <v>0</v>
      </c>
      <c r="G209" s="30">
        <f>'MOQ Annual'!G209</f>
        <v>818.24</v>
      </c>
      <c r="H209" s="31">
        <f t="shared" si="9"/>
        <v>0</v>
      </c>
    </row>
    <row r="210" spans="2:8" hidden="1" x14ac:dyDescent="0.25">
      <c r="B210" s="27" t="s">
        <v>320</v>
      </c>
      <c r="C210" s="27" t="s">
        <v>321</v>
      </c>
      <c r="D210" s="28">
        <v>0</v>
      </c>
      <c r="E210" s="29">
        <v>1196.56</v>
      </c>
      <c r="F210" s="29">
        <f t="shared" si="8"/>
        <v>0</v>
      </c>
      <c r="G210" s="30">
        <f>'MOQ Annual'!G210</f>
        <v>837.59</v>
      </c>
      <c r="H210" s="31">
        <f t="shared" si="9"/>
        <v>0</v>
      </c>
    </row>
    <row r="211" spans="2:8" hidden="1" x14ac:dyDescent="0.25">
      <c r="B211" s="27" t="s">
        <v>285</v>
      </c>
      <c r="C211" s="27" t="s">
        <v>286</v>
      </c>
      <c r="D211" s="28">
        <v>0</v>
      </c>
      <c r="E211" s="29">
        <v>174.57</v>
      </c>
      <c r="F211" s="29">
        <f t="shared" si="8"/>
        <v>0</v>
      </c>
      <c r="G211" s="30">
        <f>'MOQ Annual'!G211</f>
        <v>122.2</v>
      </c>
      <c r="H211" s="31">
        <f t="shared" si="9"/>
        <v>0</v>
      </c>
    </row>
    <row r="212" spans="2:8" hidden="1" x14ac:dyDescent="0.25">
      <c r="B212" s="27" t="s">
        <v>289</v>
      </c>
      <c r="C212" s="27" t="s">
        <v>286</v>
      </c>
      <c r="D212" s="28">
        <v>0</v>
      </c>
      <c r="E212" s="29">
        <v>154.62</v>
      </c>
      <c r="F212" s="29">
        <f t="shared" si="8"/>
        <v>0</v>
      </c>
      <c r="G212" s="30">
        <f>'MOQ Annual'!G212</f>
        <v>108.23</v>
      </c>
      <c r="H212" s="31">
        <f t="shared" si="9"/>
        <v>0</v>
      </c>
    </row>
    <row r="213" spans="2:8" hidden="1" x14ac:dyDescent="0.25">
      <c r="B213" s="27" t="s">
        <v>287</v>
      </c>
      <c r="C213" s="27" t="s">
        <v>288</v>
      </c>
      <c r="D213" s="28">
        <v>0</v>
      </c>
      <c r="E213" s="29">
        <v>200.93</v>
      </c>
      <c r="F213" s="29">
        <f t="shared" si="8"/>
        <v>0</v>
      </c>
      <c r="G213" s="30">
        <f>'MOQ Annual'!G213</f>
        <v>140.65</v>
      </c>
      <c r="H213" s="31">
        <f t="shared" si="9"/>
        <v>0</v>
      </c>
    </row>
    <row r="214" spans="2:8" hidden="1" x14ac:dyDescent="0.25">
      <c r="B214" s="27" t="s">
        <v>362</v>
      </c>
      <c r="C214" s="27" t="s">
        <v>363</v>
      </c>
      <c r="D214" s="28">
        <v>0</v>
      </c>
      <c r="E214" s="29">
        <v>1.82</v>
      </c>
      <c r="F214" s="29">
        <f t="shared" si="8"/>
        <v>0</v>
      </c>
      <c r="G214" s="30">
        <f>'MOQ Annual'!G214</f>
        <v>0.91</v>
      </c>
      <c r="H214" s="31">
        <f t="shared" si="9"/>
        <v>0</v>
      </c>
    </row>
    <row r="215" spans="2:8" hidden="1" x14ac:dyDescent="0.25">
      <c r="B215" s="27" t="s">
        <v>80</v>
      </c>
      <c r="C215" s="27" t="s">
        <v>10</v>
      </c>
      <c r="D215" s="28">
        <v>0</v>
      </c>
      <c r="E215" s="29">
        <v>185.31</v>
      </c>
      <c r="F215" s="29">
        <f t="shared" si="8"/>
        <v>0</v>
      </c>
      <c r="G215" s="30">
        <f>'MOQ Annual'!G215</f>
        <v>92.66</v>
      </c>
      <c r="H215" s="31">
        <f t="shared" si="9"/>
        <v>0</v>
      </c>
    </row>
    <row r="216" spans="2:8" hidden="1" x14ac:dyDescent="0.25">
      <c r="B216" s="27" t="s">
        <v>90</v>
      </c>
      <c r="C216" s="27" t="s">
        <v>10</v>
      </c>
      <c r="D216" s="28">
        <v>0</v>
      </c>
      <c r="E216" s="29">
        <v>14.75</v>
      </c>
      <c r="F216" s="29">
        <f t="shared" si="8"/>
        <v>0</v>
      </c>
      <c r="G216" s="30">
        <f>'MOQ Annual'!G216</f>
        <v>7.38</v>
      </c>
      <c r="H216" s="31">
        <f t="shared" si="9"/>
        <v>0</v>
      </c>
    </row>
    <row r="217" spans="2:8" hidden="1" x14ac:dyDescent="0.25">
      <c r="B217" s="27" t="s">
        <v>207</v>
      </c>
      <c r="C217" s="27" t="s">
        <v>10</v>
      </c>
      <c r="D217" s="28">
        <v>0</v>
      </c>
      <c r="E217" s="29">
        <v>587.66999999999996</v>
      </c>
      <c r="F217" s="29">
        <f t="shared" si="8"/>
        <v>0</v>
      </c>
      <c r="G217" s="30">
        <f>'MOQ Annual'!G217</f>
        <v>293.83999999999997</v>
      </c>
      <c r="H217" s="31">
        <f t="shared" si="9"/>
        <v>0</v>
      </c>
    </row>
    <row r="218" spans="2:8" hidden="1" x14ac:dyDescent="0.25">
      <c r="B218" s="27" t="s">
        <v>51</v>
      </c>
      <c r="C218" s="27" t="s">
        <v>14</v>
      </c>
      <c r="D218" s="28"/>
      <c r="E218" s="29">
        <v>6515.91</v>
      </c>
      <c r="F218" s="29">
        <f t="shared" si="8"/>
        <v>0</v>
      </c>
      <c r="G218" s="30">
        <f>'MOQ Annual'!G218</f>
        <v>3257.96</v>
      </c>
      <c r="H218" s="31">
        <f t="shared" si="9"/>
        <v>0</v>
      </c>
    </row>
    <row r="219" spans="2:8" hidden="1" x14ac:dyDescent="0.25">
      <c r="B219" s="27" t="s">
        <v>63</v>
      </c>
      <c r="C219" s="27" t="s">
        <v>14</v>
      </c>
      <c r="D219" s="28"/>
      <c r="E219" s="29">
        <v>6029.34</v>
      </c>
      <c r="F219" s="29">
        <f t="shared" si="8"/>
        <v>0</v>
      </c>
      <c r="G219" s="30">
        <f>'MOQ Annual'!G219</f>
        <v>3014.67</v>
      </c>
      <c r="H219" s="31">
        <f t="shared" si="9"/>
        <v>0</v>
      </c>
    </row>
    <row r="220" spans="2:8" hidden="1" x14ac:dyDescent="0.25">
      <c r="B220" s="27" t="s">
        <v>94</v>
      </c>
      <c r="C220" s="27" t="s">
        <v>14</v>
      </c>
      <c r="D220" s="28"/>
      <c r="E220" s="29">
        <v>3841.08</v>
      </c>
      <c r="F220" s="29">
        <f t="shared" si="8"/>
        <v>0</v>
      </c>
      <c r="G220" s="30">
        <f>'MOQ Annual'!G220</f>
        <v>1920.54</v>
      </c>
      <c r="H220" s="31">
        <f t="shared" si="9"/>
        <v>0</v>
      </c>
    </row>
    <row r="221" spans="2:8" hidden="1" x14ac:dyDescent="0.25">
      <c r="B221" s="27" t="s">
        <v>83</v>
      </c>
      <c r="C221" s="27" t="s">
        <v>14</v>
      </c>
      <c r="D221" s="28"/>
      <c r="E221" s="29">
        <v>7397.67</v>
      </c>
      <c r="F221" s="29">
        <f t="shared" si="8"/>
        <v>0</v>
      </c>
      <c r="G221" s="30">
        <f>'MOQ Annual'!G221</f>
        <v>3698.84</v>
      </c>
      <c r="H221" s="31">
        <f t="shared" si="9"/>
        <v>0</v>
      </c>
    </row>
    <row r="222" spans="2:8" hidden="1" x14ac:dyDescent="0.25">
      <c r="B222" s="27" t="s">
        <v>13</v>
      </c>
      <c r="C222" s="27" t="s">
        <v>14</v>
      </c>
      <c r="D222" s="28"/>
      <c r="E222" s="29">
        <v>2237.2399999999998</v>
      </c>
      <c r="F222" s="29">
        <f t="shared" si="8"/>
        <v>0</v>
      </c>
      <c r="G222" s="30">
        <f>'MOQ Annual'!G222</f>
        <v>1118.6199999999999</v>
      </c>
      <c r="H222" s="31">
        <f t="shared" si="9"/>
        <v>0</v>
      </c>
    </row>
    <row r="223" spans="2:8" hidden="1" x14ac:dyDescent="0.25">
      <c r="B223" s="27" t="s">
        <v>165</v>
      </c>
      <c r="C223" s="27" t="s">
        <v>14</v>
      </c>
      <c r="D223" s="28"/>
      <c r="E223" s="29">
        <v>6330.05</v>
      </c>
      <c r="F223" s="29">
        <f t="shared" si="8"/>
        <v>0</v>
      </c>
      <c r="G223" s="30">
        <f>'MOQ Annual'!G223</f>
        <v>3165.03</v>
      </c>
      <c r="H223" s="31">
        <f t="shared" si="9"/>
        <v>0</v>
      </c>
    </row>
    <row r="224" spans="2:8" hidden="1" x14ac:dyDescent="0.25">
      <c r="B224" s="27" t="s">
        <v>157</v>
      </c>
      <c r="C224" s="27" t="s">
        <v>14</v>
      </c>
      <c r="D224" s="28"/>
      <c r="E224" s="29">
        <v>6392.3</v>
      </c>
      <c r="F224" s="29">
        <f t="shared" si="8"/>
        <v>0</v>
      </c>
      <c r="G224" s="30">
        <f>'MOQ Annual'!G224</f>
        <v>3260.07</v>
      </c>
      <c r="H224" s="31">
        <f t="shared" si="9"/>
        <v>0</v>
      </c>
    </row>
    <row r="225" spans="2:8" hidden="1" x14ac:dyDescent="0.25">
      <c r="B225" s="27" t="s">
        <v>142</v>
      </c>
      <c r="C225" s="27" t="s">
        <v>14</v>
      </c>
      <c r="D225" s="28"/>
      <c r="E225" s="29">
        <v>6392.3</v>
      </c>
      <c r="F225" s="29">
        <f t="shared" si="8"/>
        <v>0</v>
      </c>
      <c r="G225" s="30">
        <f>'MOQ Annual'!G225</f>
        <v>3260.07</v>
      </c>
      <c r="H225" s="31">
        <f t="shared" si="9"/>
        <v>0</v>
      </c>
    </row>
    <row r="226" spans="2:8" hidden="1" x14ac:dyDescent="0.25">
      <c r="B226" s="27" t="s">
        <v>177</v>
      </c>
      <c r="C226" s="27" t="s">
        <v>14</v>
      </c>
      <c r="D226" s="28"/>
      <c r="E226" s="29">
        <v>6021.32</v>
      </c>
      <c r="F226" s="29">
        <f t="shared" si="8"/>
        <v>0</v>
      </c>
      <c r="G226" s="30">
        <f>'MOQ Annual'!G226</f>
        <v>2017.1422</v>
      </c>
      <c r="H226" s="31">
        <f t="shared" si="9"/>
        <v>0</v>
      </c>
    </row>
    <row r="227" spans="2:8" hidden="1" x14ac:dyDescent="0.25">
      <c r="B227" s="27" t="s">
        <v>33</v>
      </c>
      <c r="C227" s="27" t="s">
        <v>34</v>
      </c>
      <c r="D227" s="28"/>
      <c r="E227" s="29">
        <v>10979.26</v>
      </c>
      <c r="F227" s="29">
        <f t="shared" si="8"/>
        <v>0</v>
      </c>
      <c r="G227" s="30">
        <f>'MOQ Annual'!G227</f>
        <v>5489.63</v>
      </c>
      <c r="H227" s="31">
        <f t="shared" si="9"/>
        <v>0</v>
      </c>
    </row>
    <row r="228" spans="2:8" hidden="1" x14ac:dyDescent="0.25">
      <c r="B228" s="27" t="s">
        <v>290</v>
      </c>
      <c r="C228" s="27" t="s">
        <v>443</v>
      </c>
      <c r="D228" s="28"/>
      <c r="E228" s="29">
        <v>4061.82</v>
      </c>
      <c r="F228" s="29">
        <f>D228*E228</f>
        <v>0</v>
      </c>
      <c r="G228" s="30">
        <f>'MOQ Annual'!G228</f>
        <v>2030.91</v>
      </c>
      <c r="H228" s="31">
        <f>ROUND(D228*G228,2)</f>
        <v>0</v>
      </c>
    </row>
    <row r="229" spans="2:8" hidden="1" x14ac:dyDescent="0.25">
      <c r="B229" s="27" t="s">
        <v>372</v>
      </c>
      <c r="C229" s="27" t="s">
        <v>333</v>
      </c>
      <c r="D229" s="28">
        <v>0</v>
      </c>
      <c r="E229" s="29">
        <v>5.73</v>
      </c>
      <c r="F229" s="29">
        <f t="shared" si="8"/>
        <v>0</v>
      </c>
      <c r="G229" s="30">
        <f>'MOQ Annual'!G229</f>
        <v>4.01</v>
      </c>
      <c r="H229" s="31">
        <f t="shared" si="9"/>
        <v>0</v>
      </c>
    </row>
    <row r="230" spans="2:8" hidden="1" x14ac:dyDescent="0.25">
      <c r="B230" s="27" t="s">
        <v>336</v>
      </c>
      <c r="C230" s="27" t="s">
        <v>333</v>
      </c>
      <c r="D230" s="28">
        <v>0</v>
      </c>
      <c r="E230" s="29">
        <v>465.69</v>
      </c>
      <c r="F230" s="29">
        <f t="shared" si="8"/>
        <v>0</v>
      </c>
      <c r="G230" s="30">
        <f>'MOQ Annual'!G230</f>
        <v>325.98</v>
      </c>
      <c r="H230" s="31">
        <f t="shared" si="9"/>
        <v>0</v>
      </c>
    </row>
    <row r="231" spans="2:8" hidden="1" x14ac:dyDescent="0.25">
      <c r="B231" s="27" t="s">
        <v>337</v>
      </c>
      <c r="C231" s="27" t="s">
        <v>333</v>
      </c>
      <c r="D231" s="28">
        <v>0</v>
      </c>
      <c r="E231" s="29">
        <v>1836.14</v>
      </c>
      <c r="F231" s="29">
        <f t="shared" si="8"/>
        <v>0</v>
      </c>
      <c r="G231" s="30">
        <f>'MOQ Annual'!G231</f>
        <v>1285.3</v>
      </c>
      <c r="H231" s="31">
        <f t="shared" si="9"/>
        <v>0</v>
      </c>
    </row>
    <row r="232" spans="2:8" hidden="1" x14ac:dyDescent="0.25">
      <c r="B232" s="27" t="s">
        <v>338</v>
      </c>
      <c r="C232" s="27" t="s">
        <v>333</v>
      </c>
      <c r="D232" s="28">
        <v>0</v>
      </c>
      <c r="E232" s="29">
        <v>836.13</v>
      </c>
      <c r="F232" s="29">
        <f t="shared" si="8"/>
        <v>0</v>
      </c>
      <c r="G232" s="30">
        <f>'MOQ Annual'!G232</f>
        <v>585.29</v>
      </c>
      <c r="H232" s="31">
        <f t="shared" si="9"/>
        <v>0</v>
      </c>
    </row>
    <row r="233" spans="2:8" hidden="1" x14ac:dyDescent="0.25">
      <c r="B233" s="27" t="s">
        <v>339</v>
      </c>
      <c r="C233" s="27" t="s">
        <v>333</v>
      </c>
      <c r="D233" s="28">
        <v>0</v>
      </c>
      <c r="E233" s="29">
        <v>714.34</v>
      </c>
      <c r="F233" s="29">
        <f t="shared" si="8"/>
        <v>0</v>
      </c>
      <c r="G233" s="30">
        <f>'MOQ Annual'!G233</f>
        <v>500.04</v>
      </c>
      <c r="H233" s="31">
        <f t="shared" si="9"/>
        <v>0</v>
      </c>
    </row>
    <row r="234" spans="2:8" hidden="1" x14ac:dyDescent="0.25">
      <c r="B234" s="27" t="s">
        <v>340</v>
      </c>
      <c r="C234" s="27" t="s">
        <v>333</v>
      </c>
      <c r="D234" s="28">
        <v>0</v>
      </c>
      <c r="E234" s="29">
        <v>1069.32</v>
      </c>
      <c r="F234" s="29">
        <f t="shared" si="8"/>
        <v>0</v>
      </c>
      <c r="G234" s="30">
        <f>'MOQ Annual'!G234</f>
        <v>748.52</v>
      </c>
      <c r="H234" s="31">
        <f t="shared" si="9"/>
        <v>0</v>
      </c>
    </row>
    <row r="235" spans="2:8" hidden="1" x14ac:dyDescent="0.25">
      <c r="B235" s="27" t="s">
        <v>332</v>
      </c>
      <c r="C235" s="27" t="s">
        <v>333</v>
      </c>
      <c r="D235" s="28">
        <v>0</v>
      </c>
      <c r="E235" s="29">
        <v>1435.91</v>
      </c>
      <c r="F235" s="29">
        <f t="shared" si="8"/>
        <v>0</v>
      </c>
      <c r="G235" s="30">
        <f>'MOQ Annual'!G235</f>
        <v>1005.14</v>
      </c>
      <c r="H235" s="31">
        <f t="shared" si="9"/>
        <v>0</v>
      </c>
    </row>
    <row r="236" spans="2:8" hidden="1" x14ac:dyDescent="0.25">
      <c r="B236" s="27" t="s">
        <v>334</v>
      </c>
      <c r="C236" s="27" t="s">
        <v>333</v>
      </c>
      <c r="D236" s="28">
        <v>0</v>
      </c>
      <c r="E236" s="29">
        <v>705.18</v>
      </c>
      <c r="F236" s="29">
        <f t="shared" si="8"/>
        <v>0</v>
      </c>
      <c r="G236" s="30">
        <f>'MOQ Annual'!G236</f>
        <v>493.63</v>
      </c>
      <c r="H236" s="31">
        <f t="shared" si="9"/>
        <v>0</v>
      </c>
    </row>
    <row r="237" spans="2:8" hidden="1" x14ac:dyDescent="0.25">
      <c r="B237" s="27" t="s">
        <v>379</v>
      </c>
      <c r="C237" s="27" t="s">
        <v>333</v>
      </c>
      <c r="D237" s="28">
        <v>0</v>
      </c>
      <c r="E237" s="29">
        <v>1079.42</v>
      </c>
      <c r="F237" s="29">
        <f t="shared" si="8"/>
        <v>0</v>
      </c>
      <c r="G237" s="30">
        <f>'MOQ Annual'!G237</f>
        <v>755.59</v>
      </c>
      <c r="H237" s="31">
        <f t="shared" si="9"/>
        <v>0</v>
      </c>
    </row>
    <row r="238" spans="2:8" hidden="1" x14ac:dyDescent="0.25">
      <c r="B238" s="27" t="s">
        <v>380</v>
      </c>
      <c r="C238" s="27" t="s">
        <v>333</v>
      </c>
      <c r="D238" s="28">
        <v>0</v>
      </c>
      <c r="E238" s="29">
        <v>1107.31</v>
      </c>
      <c r="F238" s="29">
        <f t="shared" si="8"/>
        <v>0</v>
      </c>
      <c r="G238" s="30">
        <f>'MOQ Annual'!G238</f>
        <v>775.12</v>
      </c>
      <c r="H238" s="31">
        <f t="shared" si="9"/>
        <v>0</v>
      </c>
    </row>
    <row r="239" spans="2:8" hidden="1" x14ac:dyDescent="0.25">
      <c r="B239" s="27" t="s">
        <v>291</v>
      </c>
      <c r="C239" s="27" t="s">
        <v>306</v>
      </c>
      <c r="D239" s="28">
        <v>0</v>
      </c>
      <c r="E239" s="29">
        <v>1337.3</v>
      </c>
      <c r="F239" s="29">
        <f t="shared" si="8"/>
        <v>0</v>
      </c>
      <c r="G239" s="30">
        <f>'MOQ Annual'!G239</f>
        <v>936.11</v>
      </c>
      <c r="H239" s="31">
        <f t="shared" si="9"/>
        <v>0</v>
      </c>
    </row>
    <row r="240" spans="2:8" hidden="1" x14ac:dyDescent="0.25">
      <c r="B240" s="27" t="s">
        <v>315</v>
      </c>
      <c r="C240" s="27" t="s">
        <v>306</v>
      </c>
      <c r="D240" s="28">
        <v>0</v>
      </c>
      <c r="E240" s="29">
        <v>827.6</v>
      </c>
      <c r="F240" s="29">
        <f t="shared" si="8"/>
        <v>0</v>
      </c>
      <c r="G240" s="30">
        <f>'MOQ Annual'!G240</f>
        <v>579.32000000000005</v>
      </c>
      <c r="H240" s="31">
        <f t="shared" si="9"/>
        <v>0</v>
      </c>
    </row>
    <row r="241" spans="2:8" hidden="1" x14ac:dyDescent="0.25">
      <c r="B241" s="27" t="s">
        <v>316</v>
      </c>
      <c r="C241" s="27" t="s">
        <v>306</v>
      </c>
      <c r="D241" s="28">
        <v>0</v>
      </c>
      <c r="E241" s="29">
        <v>493.95</v>
      </c>
      <c r="F241" s="29">
        <f t="shared" si="8"/>
        <v>0</v>
      </c>
      <c r="G241" s="30">
        <f>'MOQ Annual'!G241</f>
        <v>345.77</v>
      </c>
      <c r="H241" s="31">
        <f t="shared" si="9"/>
        <v>0</v>
      </c>
    </row>
    <row r="242" spans="2:8" hidden="1" x14ac:dyDescent="0.25">
      <c r="B242" s="27" t="s">
        <v>317</v>
      </c>
      <c r="C242" s="27" t="s">
        <v>306</v>
      </c>
      <c r="D242" s="28">
        <v>0</v>
      </c>
      <c r="E242" s="29">
        <v>1429.98</v>
      </c>
      <c r="F242" s="29">
        <f t="shared" si="8"/>
        <v>0</v>
      </c>
      <c r="G242" s="30">
        <f>'MOQ Annual'!G242</f>
        <v>1000.99</v>
      </c>
      <c r="H242" s="31">
        <f t="shared" si="9"/>
        <v>0</v>
      </c>
    </row>
    <row r="243" spans="2:8" hidden="1" x14ac:dyDescent="0.25">
      <c r="B243" s="27" t="s">
        <v>305</v>
      </c>
      <c r="C243" s="27" t="s">
        <v>306</v>
      </c>
      <c r="D243" s="28">
        <v>0</v>
      </c>
      <c r="E243" s="29">
        <v>7444.66</v>
      </c>
      <c r="F243" s="29">
        <f t="shared" si="8"/>
        <v>0</v>
      </c>
      <c r="G243" s="30">
        <f>'MOQ Annual'!G243</f>
        <v>5211.26</v>
      </c>
      <c r="H243" s="31">
        <f t="shared" si="9"/>
        <v>0</v>
      </c>
    </row>
    <row r="244" spans="2:8" hidden="1" x14ac:dyDescent="0.25">
      <c r="B244" s="27" t="s">
        <v>307</v>
      </c>
      <c r="C244" s="27" t="s">
        <v>306</v>
      </c>
      <c r="D244" s="28">
        <v>0</v>
      </c>
      <c r="E244" s="29">
        <v>7796.38</v>
      </c>
      <c r="F244" s="29">
        <f t="shared" si="8"/>
        <v>0</v>
      </c>
      <c r="G244" s="30">
        <f>'MOQ Annual'!G244</f>
        <v>5457.47</v>
      </c>
      <c r="H244" s="31">
        <f t="shared" si="9"/>
        <v>0</v>
      </c>
    </row>
    <row r="245" spans="2:8" hidden="1" x14ac:dyDescent="0.25">
      <c r="B245" s="27" t="s">
        <v>308</v>
      </c>
      <c r="C245" s="27" t="s">
        <v>306</v>
      </c>
      <c r="D245" s="28">
        <v>0</v>
      </c>
      <c r="E245" s="29">
        <v>2136.15</v>
      </c>
      <c r="F245" s="29">
        <f t="shared" si="8"/>
        <v>0</v>
      </c>
      <c r="G245" s="30">
        <f>'MOQ Annual'!G245</f>
        <v>1495.31</v>
      </c>
      <c r="H245" s="31">
        <f t="shared" si="9"/>
        <v>0</v>
      </c>
    </row>
    <row r="246" spans="2:8" hidden="1" x14ac:dyDescent="0.25">
      <c r="B246" s="27" t="s">
        <v>309</v>
      </c>
      <c r="C246" s="27" t="s">
        <v>306</v>
      </c>
      <c r="D246" s="28">
        <v>0</v>
      </c>
      <c r="E246" s="29">
        <v>3391.95</v>
      </c>
      <c r="F246" s="29">
        <f t="shared" si="8"/>
        <v>0</v>
      </c>
      <c r="G246" s="30">
        <f>'MOQ Annual'!G246</f>
        <v>2374.37</v>
      </c>
      <c r="H246" s="31">
        <f t="shared" si="9"/>
        <v>0</v>
      </c>
    </row>
    <row r="247" spans="2:8" hidden="1" x14ac:dyDescent="0.25">
      <c r="B247" s="27" t="s">
        <v>310</v>
      </c>
      <c r="C247" s="27" t="s">
        <v>306</v>
      </c>
      <c r="D247" s="28">
        <v>0</v>
      </c>
      <c r="E247" s="29">
        <v>12316.23</v>
      </c>
      <c r="F247" s="29">
        <f t="shared" si="8"/>
        <v>0</v>
      </c>
      <c r="G247" s="30">
        <f>'MOQ Annual'!G247</f>
        <v>8621.36</v>
      </c>
      <c r="H247" s="31">
        <f t="shared" si="9"/>
        <v>0</v>
      </c>
    </row>
    <row r="248" spans="2:8" hidden="1" x14ac:dyDescent="0.25">
      <c r="B248" s="27" t="s">
        <v>311</v>
      </c>
      <c r="C248" s="27" t="s">
        <v>306</v>
      </c>
      <c r="D248" s="28">
        <v>0</v>
      </c>
      <c r="E248" s="29">
        <v>2031.78</v>
      </c>
      <c r="F248" s="29">
        <f t="shared" si="8"/>
        <v>0</v>
      </c>
      <c r="G248" s="30">
        <f>'MOQ Annual'!G248</f>
        <v>1422.25</v>
      </c>
      <c r="H248" s="31">
        <f t="shared" si="9"/>
        <v>0</v>
      </c>
    </row>
    <row r="249" spans="2:8" hidden="1" x14ac:dyDescent="0.25">
      <c r="B249" s="27" t="s">
        <v>312</v>
      </c>
      <c r="C249" s="27" t="s">
        <v>306</v>
      </c>
      <c r="D249" s="28">
        <v>0</v>
      </c>
      <c r="E249" s="29">
        <v>2083.86</v>
      </c>
      <c r="F249" s="29">
        <f t="shared" si="8"/>
        <v>0</v>
      </c>
      <c r="G249" s="30">
        <f>'MOQ Annual'!G249</f>
        <v>1458.7</v>
      </c>
      <c r="H249" s="31">
        <f t="shared" si="9"/>
        <v>0</v>
      </c>
    </row>
    <row r="250" spans="2:8" hidden="1" x14ac:dyDescent="0.25">
      <c r="B250" s="27" t="s">
        <v>322</v>
      </c>
      <c r="C250" s="27" t="s">
        <v>306</v>
      </c>
      <c r="D250" s="28">
        <v>0</v>
      </c>
      <c r="E250" s="29">
        <v>800.18</v>
      </c>
      <c r="F250" s="29">
        <f t="shared" si="8"/>
        <v>0</v>
      </c>
      <c r="G250" s="30">
        <f>'MOQ Annual'!G250</f>
        <v>560.13</v>
      </c>
      <c r="H250" s="31">
        <f t="shared" si="9"/>
        <v>0</v>
      </c>
    </row>
    <row r="251" spans="2:8" hidden="1" x14ac:dyDescent="0.25">
      <c r="B251" s="27" t="s">
        <v>323</v>
      </c>
      <c r="C251" s="27" t="s">
        <v>306</v>
      </c>
      <c r="D251" s="28">
        <v>0</v>
      </c>
      <c r="E251" s="29">
        <v>1105.56</v>
      </c>
      <c r="F251" s="29">
        <f t="shared" si="8"/>
        <v>0</v>
      </c>
      <c r="G251" s="30">
        <f>'MOQ Annual'!G251</f>
        <v>773.89</v>
      </c>
      <c r="H251" s="31">
        <f t="shared" si="9"/>
        <v>0</v>
      </c>
    </row>
    <row r="252" spans="2:8" hidden="1" x14ac:dyDescent="0.25">
      <c r="B252" s="27" t="s">
        <v>313</v>
      </c>
      <c r="C252" s="27" t="s">
        <v>306</v>
      </c>
      <c r="D252" s="28">
        <v>0</v>
      </c>
      <c r="E252" s="29">
        <v>1663.08</v>
      </c>
      <c r="F252" s="29">
        <f t="shared" si="8"/>
        <v>0</v>
      </c>
      <c r="G252" s="30">
        <f>'MOQ Annual'!G252</f>
        <v>1164.1600000000001</v>
      </c>
      <c r="H252" s="31">
        <f t="shared" si="9"/>
        <v>0</v>
      </c>
    </row>
    <row r="253" spans="2:8" hidden="1" x14ac:dyDescent="0.25">
      <c r="B253" s="27" t="s">
        <v>314</v>
      </c>
      <c r="C253" s="27" t="s">
        <v>306</v>
      </c>
      <c r="D253" s="28">
        <v>0</v>
      </c>
      <c r="E253" s="29">
        <v>1387.86</v>
      </c>
      <c r="F253" s="29">
        <f t="shared" si="8"/>
        <v>0</v>
      </c>
      <c r="G253" s="30">
        <f>'MOQ Annual'!G253</f>
        <v>971.5</v>
      </c>
      <c r="H253" s="31">
        <f t="shared" si="9"/>
        <v>0</v>
      </c>
    </row>
    <row r="254" spans="2:8" hidden="1" x14ac:dyDescent="0.25">
      <c r="B254" s="27" t="s">
        <v>324</v>
      </c>
      <c r="C254" s="27" t="s">
        <v>306</v>
      </c>
      <c r="D254" s="28">
        <v>0</v>
      </c>
      <c r="E254" s="29">
        <v>771.42</v>
      </c>
      <c r="F254" s="29">
        <f t="shared" si="8"/>
        <v>0</v>
      </c>
      <c r="G254" s="30">
        <f>'MOQ Annual'!G254</f>
        <v>539.99</v>
      </c>
      <c r="H254" s="31">
        <f t="shared" si="9"/>
        <v>0</v>
      </c>
    </row>
    <row r="255" spans="2:8" hidden="1" x14ac:dyDescent="0.25">
      <c r="B255" s="27" t="s">
        <v>373</v>
      </c>
      <c r="C255" s="27" t="s">
        <v>374</v>
      </c>
      <c r="D255" s="28">
        <v>0</v>
      </c>
      <c r="E255" s="29">
        <v>14.83</v>
      </c>
      <c r="F255" s="29">
        <f t="shared" si="8"/>
        <v>0</v>
      </c>
      <c r="G255" s="30">
        <f>'MOQ Annual'!G255</f>
        <v>10.38</v>
      </c>
      <c r="H255" s="31">
        <f t="shared" si="9"/>
        <v>0</v>
      </c>
    </row>
    <row r="256" spans="2:8" hidden="1" x14ac:dyDescent="0.25">
      <c r="B256" s="27" t="s">
        <v>355</v>
      </c>
      <c r="C256" s="27" t="s">
        <v>356</v>
      </c>
      <c r="D256" s="28">
        <v>0</v>
      </c>
      <c r="E256" s="29">
        <v>685.27</v>
      </c>
      <c r="F256" s="29">
        <f t="shared" si="8"/>
        <v>0</v>
      </c>
      <c r="G256" s="30">
        <f>'MOQ Annual'!G256</f>
        <v>342.64</v>
      </c>
      <c r="H256" s="31">
        <f t="shared" si="9"/>
        <v>0</v>
      </c>
    </row>
    <row r="257" spans="2:8" hidden="1" x14ac:dyDescent="0.25">
      <c r="B257" s="27" t="s">
        <v>283</v>
      </c>
      <c r="C257" s="27" t="s">
        <v>284</v>
      </c>
      <c r="D257" s="28">
        <v>0</v>
      </c>
      <c r="E257" s="29">
        <v>175.26</v>
      </c>
      <c r="F257" s="29">
        <f t="shared" si="8"/>
        <v>0</v>
      </c>
      <c r="G257" s="30">
        <f>'MOQ Annual'!G257</f>
        <v>87.63</v>
      </c>
      <c r="H257" s="31">
        <f t="shared" si="9"/>
        <v>0</v>
      </c>
    </row>
    <row r="258" spans="2:8" hidden="1" x14ac:dyDescent="0.25">
      <c r="B258" s="27" t="s">
        <v>103</v>
      </c>
      <c r="C258" s="27" t="s">
        <v>453</v>
      </c>
      <c r="D258" s="28">
        <v>0</v>
      </c>
      <c r="E258" s="29">
        <v>2835.32</v>
      </c>
      <c r="F258" s="29">
        <f>D258*E258</f>
        <v>0</v>
      </c>
      <c r="G258" s="30">
        <f>'MOQ Annual'!G258</f>
        <v>1701.19</v>
      </c>
      <c r="H258" s="31">
        <f>ROUND(D258*G258,2)</f>
        <v>0</v>
      </c>
    </row>
    <row r="259" spans="2:8" hidden="1" x14ac:dyDescent="0.25">
      <c r="B259" s="27" t="s">
        <v>187</v>
      </c>
      <c r="C259" s="27" t="s">
        <v>188</v>
      </c>
      <c r="D259" s="28">
        <v>0</v>
      </c>
      <c r="E259" s="29">
        <v>2575</v>
      </c>
      <c r="F259" s="29">
        <f t="shared" si="8"/>
        <v>0</v>
      </c>
      <c r="G259" s="30">
        <f>'MOQ Annual'!G259</f>
        <v>1545</v>
      </c>
      <c r="H259" s="31">
        <f t="shared" si="9"/>
        <v>0</v>
      </c>
    </row>
    <row r="260" spans="2:8" hidden="1" x14ac:dyDescent="0.25">
      <c r="B260" s="27" t="s">
        <v>194</v>
      </c>
      <c r="C260" s="27" t="s">
        <v>188</v>
      </c>
      <c r="D260" s="28">
        <v>0</v>
      </c>
      <c r="E260" s="29">
        <v>2575</v>
      </c>
      <c r="F260" s="29">
        <f t="shared" si="8"/>
        <v>0</v>
      </c>
      <c r="G260" s="30">
        <f>'MOQ Annual'!G260</f>
        <v>1545</v>
      </c>
      <c r="H260" s="31">
        <f t="shared" si="9"/>
        <v>0</v>
      </c>
    </row>
    <row r="261" spans="2:8" x14ac:dyDescent="0.25">
      <c r="B261" s="27" t="s">
        <v>8</v>
      </c>
      <c r="C261" s="27" t="s">
        <v>9</v>
      </c>
      <c r="D261" s="28">
        <v>3</v>
      </c>
      <c r="E261" s="29">
        <v>155.76</v>
      </c>
      <c r="F261" s="29">
        <f t="shared" si="8"/>
        <v>467.28</v>
      </c>
      <c r="G261" s="30">
        <f>'MOQ Annual'!G261</f>
        <v>77.88</v>
      </c>
      <c r="H261" s="31">
        <f t="shared" si="9"/>
        <v>233.64</v>
      </c>
    </row>
    <row r="262" spans="2:8" hidden="1" x14ac:dyDescent="0.25">
      <c r="B262" s="27" t="s">
        <v>79</v>
      </c>
      <c r="C262" s="27" t="s">
        <v>9</v>
      </c>
      <c r="D262" s="28">
        <v>0</v>
      </c>
      <c r="E262" s="29">
        <v>31.88</v>
      </c>
      <c r="F262" s="29">
        <f t="shared" si="8"/>
        <v>0</v>
      </c>
      <c r="G262" s="30">
        <f>'MOQ Annual'!G262</f>
        <v>15.94</v>
      </c>
      <c r="H262" s="31">
        <f t="shared" si="9"/>
        <v>0</v>
      </c>
    </row>
    <row r="263" spans="2:8" hidden="1" x14ac:dyDescent="0.25">
      <c r="B263" s="27" t="s">
        <v>364</v>
      </c>
      <c r="C263" s="27" t="s">
        <v>342</v>
      </c>
      <c r="D263" s="28">
        <v>0</v>
      </c>
      <c r="E263" s="29">
        <v>468.5</v>
      </c>
      <c r="F263" s="29">
        <f t="shared" si="8"/>
        <v>0</v>
      </c>
      <c r="G263" s="30">
        <f>'MOQ Annual'!G263</f>
        <v>234.25</v>
      </c>
      <c r="H263" s="31">
        <f t="shared" si="9"/>
        <v>0</v>
      </c>
    </row>
    <row r="264" spans="2:8" hidden="1" x14ac:dyDescent="0.25">
      <c r="B264" s="27" t="s">
        <v>341</v>
      </c>
      <c r="C264" s="27" t="s">
        <v>342</v>
      </c>
      <c r="D264" s="28">
        <v>0</v>
      </c>
      <c r="E264" s="29">
        <v>621.07000000000005</v>
      </c>
      <c r="F264" s="29">
        <f t="shared" si="8"/>
        <v>0</v>
      </c>
      <c r="G264" s="30">
        <f>'MOQ Annual'!G264</f>
        <v>310.54000000000002</v>
      </c>
      <c r="H264" s="31">
        <f t="shared" si="9"/>
        <v>0</v>
      </c>
    </row>
    <row r="265" spans="2:8" hidden="1" x14ac:dyDescent="0.25">
      <c r="B265" s="27" t="s">
        <v>348</v>
      </c>
      <c r="C265" s="27" t="s">
        <v>342</v>
      </c>
      <c r="D265" s="28">
        <v>0</v>
      </c>
      <c r="E265" s="29">
        <v>549.87</v>
      </c>
      <c r="F265" s="29">
        <f t="shared" si="8"/>
        <v>0</v>
      </c>
      <c r="G265" s="30">
        <f>'MOQ Annual'!G265</f>
        <v>274.94</v>
      </c>
      <c r="H265" s="31">
        <f t="shared" si="9"/>
        <v>0</v>
      </c>
    </row>
    <row r="266" spans="2:8" hidden="1" x14ac:dyDescent="0.25">
      <c r="B266" s="27" t="s">
        <v>415</v>
      </c>
      <c r="C266" s="27" t="s">
        <v>343</v>
      </c>
      <c r="D266" s="28">
        <v>0</v>
      </c>
      <c r="E266" s="29">
        <v>0.51</v>
      </c>
      <c r="F266" s="29">
        <f t="shared" si="8"/>
        <v>0</v>
      </c>
      <c r="G266" s="30">
        <f>'MOQ Annual'!G266</f>
        <v>0.26</v>
      </c>
      <c r="H266" s="31">
        <f t="shared" si="9"/>
        <v>0</v>
      </c>
    </row>
    <row r="267" spans="2:8" hidden="1" x14ac:dyDescent="0.25">
      <c r="B267" s="27" t="s">
        <v>349</v>
      </c>
      <c r="C267" s="27" t="s">
        <v>350</v>
      </c>
      <c r="D267" s="28">
        <v>0</v>
      </c>
      <c r="E267" s="29">
        <v>6.5</v>
      </c>
      <c r="F267" s="29">
        <f t="shared" ref="F267:F300" si="10">D267*E267</f>
        <v>0</v>
      </c>
      <c r="G267" s="30">
        <f>'MOQ Annual'!G267</f>
        <v>3.25</v>
      </c>
      <c r="H267" s="31">
        <f t="shared" ref="H267:H300" si="11">ROUND(D267*G267,2)</f>
        <v>0</v>
      </c>
    </row>
    <row r="268" spans="2:8" hidden="1" x14ac:dyDescent="0.25">
      <c r="B268" s="27" t="s">
        <v>351</v>
      </c>
      <c r="C268" s="27" t="s">
        <v>352</v>
      </c>
      <c r="D268" s="28">
        <v>0</v>
      </c>
      <c r="E268" s="29">
        <v>5.8</v>
      </c>
      <c r="F268" s="29">
        <f t="shared" si="10"/>
        <v>0</v>
      </c>
      <c r="G268" s="30">
        <f>'MOQ Annual'!G268</f>
        <v>2.9</v>
      </c>
      <c r="H268" s="31">
        <f t="shared" si="11"/>
        <v>0</v>
      </c>
    </row>
    <row r="269" spans="2:8" hidden="1" x14ac:dyDescent="0.25">
      <c r="B269" s="27" t="s">
        <v>281</v>
      </c>
      <c r="C269" s="27" t="s">
        <v>282</v>
      </c>
      <c r="D269" s="28">
        <v>0</v>
      </c>
      <c r="E269" s="29">
        <v>212.38</v>
      </c>
      <c r="F269" s="29">
        <f t="shared" si="10"/>
        <v>0</v>
      </c>
      <c r="G269" s="30">
        <f>'MOQ Annual'!G269</f>
        <v>148.66999999999999</v>
      </c>
      <c r="H269" s="31">
        <f t="shared" si="11"/>
        <v>0</v>
      </c>
    </row>
    <row r="270" spans="2:8" hidden="1" x14ac:dyDescent="0.25">
      <c r="B270" s="27" t="s">
        <v>87</v>
      </c>
      <c r="C270" s="27" t="s">
        <v>88</v>
      </c>
      <c r="D270" s="28">
        <v>0</v>
      </c>
      <c r="E270" s="29">
        <v>298.99</v>
      </c>
      <c r="F270" s="29">
        <f t="shared" si="10"/>
        <v>0</v>
      </c>
      <c r="G270" s="30">
        <f>'MOQ Annual'!G270</f>
        <v>149.5</v>
      </c>
      <c r="H270" s="31">
        <f t="shared" si="11"/>
        <v>0</v>
      </c>
    </row>
    <row r="271" spans="2:8" hidden="1" x14ac:dyDescent="0.25">
      <c r="B271" s="27" t="s">
        <v>301</v>
      </c>
      <c r="C271" s="27" t="s">
        <v>302</v>
      </c>
      <c r="D271" s="28">
        <v>0</v>
      </c>
      <c r="E271" s="29">
        <v>826.08</v>
      </c>
      <c r="F271" s="29">
        <f t="shared" si="10"/>
        <v>0</v>
      </c>
      <c r="G271" s="30">
        <f>'MOQ Annual'!G271</f>
        <v>578.26</v>
      </c>
      <c r="H271" s="31">
        <f t="shared" si="11"/>
        <v>0</v>
      </c>
    </row>
    <row r="272" spans="2:8" hidden="1" x14ac:dyDescent="0.25">
      <c r="B272" s="27" t="s">
        <v>153</v>
      </c>
      <c r="C272" s="27" t="s">
        <v>158</v>
      </c>
      <c r="D272" s="28"/>
      <c r="E272" s="29">
        <v>5798</v>
      </c>
      <c r="F272" s="29">
        <f t="shared" si="10"/>
        <v>0</v>
      </c>
      <c r="G272" s="30">
        <f>'MOQ Annual'!G272</f>
        <v>2609.1</v>
      </c>
      <c r="H272" s="31">
        <f t="shared" si="11"/>
        <v>0</v>
      </c>
    </row>
    <row r="273" spans="2:8" hidden="1" x14ac:dyDescent="0.25">
      <c r="B273" s="27" t="s">
        <v>136</v>
      </c>
      <c r="C273" s="27" t="s">
        <v>137</v>
      </c>
      <c r="D273" s="28"/>
      <c r="E273" s="29">
        <v>8390</v>
      </c>
      <c r="F273" s="29">
        <f t="shared" si="10"/>
        <v>0</v>
      </c>
      <c r="G273" s="30">
        <f>'MOQ Annual'!G273</f>
        <v>3775.5</v>
      </c>
      <c r="H273" s="31">
        <f t="shared" si="11"/>
        <v>0</v>
      </c>
    </row>
    <row r="274" spans="2:8" hidden="1" x14ac:dyDescent="0.25">
      <c r="B274" s="27" t="s">
        <v>41</v>
      </c>
      <c r="C274" s="27" t="s">
        <v>52</v>
      </c>
      <c r="D274" s="28"/>
      <c r="E274" s="29">
        <v>6995</v>
      </c>
      <c r="F274" s="29">
        <f t="shared" si="10"/>
        <v>0</v>
      </c>
      <c r="G274" s="30">
        <f>'MOQ Annual'!G274</f>
        <v>3147.75</v>
      </c>
      <c r="H274" s="31">
        <f t="shared" si="11"/>
        <v>0</v>
      </c>
    </row>
    <row r="275" spans="2:8" x14ac:dyDescent="0.25">
      <c r="B275" s="27" t="s">
        <v>48</v>
      </c>
      <c r="C275" s="27" t="s">
        <v>42</v>
      </c>
      <c r="D275" s="28">
        <v>1</v>
      </c>
      <c r="E275" s="29">
        <v>108.25</v>
      </c>
      <c r="F275" s="29">
        <f t="shared" si="10"/>
        <v>108.25</v>
      </c>
      <c r="G275" s="30">
        <f>'MOQ Annual'!G275</f>
        <v>54.13</v>
      </c>
      <c r="H275" s="31">
        <f t="shared" si="11"/>
        <v>54.13</v>
      </c>
    </row>
    <row r="276" spans="2:8" x14ac:dyDescent="0.25">
      <c r="B276" s="27" t="s">
        <v>86</v>
      </c>
      <c r="C276" s="27" t="s">
        <v>42</v>
      </c>
      <c r="D276" s="28">
        <v>16</v>
      </c>
      <c r="E276" s="29">
        <v>25.04</v>
      </c>
      <c r="F276" s="29">
        <f t="shared" si="10"/>
        <v>400.64</v>
      </c>
      <c r="G276" s="30">
        <f>'MOQ Annual'!G276</f>
        <v>12.52</v>
      </c>
      <c r="H276" s="31">
        <f t="shared" si="11"/>
        <v>200.32</v>
      </c>
    </row>
    <row r="277" spans="2:8" x14ac:dyDescent="0.25">
      <c r="B277" s="27" t="s">
        <v>28</v>
      </c>
      <c r="C277" s="27" t="s">
        <v>42</v>
      </c>
      <c r="D277" s="28">
        <v>1</v>
      </c>
      <c r="E277" s="29">
        <v>108.25</v>
      </c>
      <c r="F277" s="29">
        <f t="shared" si="10"/>
        <v>108.25</v>
      </c>
      <c r="G277" s="30">
        <f>'MOQ Annual'!G277</f>
        <v>54.13</v>
      </c>
      <c r="H277" s="31">
        <f t="shared" si="11"/>
        <v>54.13</v>
      </c>
    </row>
    <row r="278" spans="2:8" x14ac:dyDescent="0.25">
      <c r="B278" s="27" t="s">
        <v>89</v>
      </c>
      <c r="C278" s="27" t="s">
        <v>42</v>
      </c>
      <c r="D278" s="28">
        <v>12</v>
      </c>
      <c r="E278" s="29">
        <v>25.04</v>
      </c>
      <c r="F278" s="29">
        <f t="shared" si="10"/>
        <v>300.48</v>
      </c>
      <c r="G278" s="30">
        <f>'MOQ Annual'!G278</f>
        <v>12.52</v>
      </c>
      <c r="H278" s="31">
        <f t="shared" si="11"/>
        <v>150.24</v>
      </c>
    </row>
    <row r="279" spans="2:8" hidden="1" x14ac:dyDescent="0.25">
      <c r="B279" s="27" t="s">
        <v>59</v>
      </c>
      <c r="C279" s="27" t="s">
        <v>42</v>
      </c>
      <c r="D279" s="28">
        <v>0</v>
      </c>
      <c r="E279" s="29">
        <v>108.25</v>
      </c>
      <c r="F279" s="29">
        <f t="shared" si="10"/>
        <v>0</v>
      </c>
      <c r="G279" s="30">
        <f>'MOQ Annual'!G279</f>
        <v>54.13</v>
      </c>
      <c r="H279" s="31">
        <f t="shared" si="11"/>
        <v>0</v>
      </c>
    </row>
    <row r="280" spans="2:8" hidden="1" x14ac:dyDescent="0.25">
      <c r="B280" s="27" t="s">
        <v>144</v>
      </c>
      <c r="C280" s="27" t="s">
        <v>42</v>
      </c>
      <c r="D280" s="28">
        <v>0</v>
      </c>
      <c r="E280" s="29">
        <v>79.739999999999995</v>
      </c>
      <c r="F280" s="29">
        <f t="shared" si="10"/>
        <v>0</v>
      </c>
      <c r="G280" s="30">
        <f>'MOQ Annual'!G280</f>
        <v>39.869999999999997</v>
      </c>
      <c r="H280" s="31">
        <f t="shared" si="11"/>
        <v>0</v>
      </c>
    </row>
    <row r="281" spans="2:8" hidden="1" x14ac:dyDescent="0.25">
      <c r="B281" s="27" t="s">
        <v>124</v>
      </c>
      <c r="C281" s="27" t="s">
        <v>42</v>
      </c>
      <c r="D281" s="28">
        <v>0</v>
      </c>
      <c r="E281" s="29">
        <v>79.739999999999995</v>
      </c>
      <c r="F281" s="29">
        <f t="shared" si="10"/>
        <v>0</v>
      </c>
      <c r="G281" s="30">
        <f>'MOQ Annual'!G281</f>
        <v>39.869999999999997</v>
      </c>
      <c r="H281" s="31">
        <f t="shared" si="11"/>
        <v>0</v>
      </c>
    </row>
    <row r="282" spans="2:8" hidden="1" x14ac:dyDescent="0.25">
      <c r="B282" s="27" t="s">
        <v>402</v>
      </c>
      <c r="C282" s="27" t="s">
        <v>384</v>
      </c>
      <c r="D282" s="28"/>
      <c r="E282" s="29">
        <v>4158.34</v>
      </c>
      <c r="F282" s="29">
        <f t="shared" si="10"/>
        <v>0</v>
      </c>
      <c r="G282" s="30">
        <f>'MOQ Annual'!G282</f>
        <v>2079.17</v>
      </c>
      <c r="H282" s="31">
        <f t="shared" si="11"/>
        <v>0</v>
      </c>
    </row>
    <row r="283" spans="2:8" hidden="1" x14ac:dyDescent="0.25">
      <c r="B283" s="27" t="s">
        <v>409</v>
      </c>
      <c r="C283" s="27" t="s">
        <v>384</v>
      </c>
      <c r="D283" s="28"/>
      <c r="E283" s="29">
        <v>12528.45</v>
      </c>
      <c r="F283" s="29">
        <f t="shared" si="10"/>
        <v>0</v>
      </c>
      <c r="G283" s="30">
        <f>'MOQ Annual'!G283</f>
        <v>6264.23</v>
      </c>
      <c r="H283" s="31">
        <f t="shared" si="11"/>
        <v>0</v>
      </c>
    </row>
    <row r="284" spans="2:8" hidden="1" x14ac:dyDescent="0.25">
      <c r="B284" s="27" t="s">
        <v>410</v>
      </c>
      <c r="C284" s="27" t="s">
        <v>384</v>
      </c>
      <c r="D284" s="28"/>
      <c r="E284" s="29">
        <v>7182.29</v>
      </c>
      <c r="F284" s="29">
        <f t="shared" si="10"/>
        <v>0</v>
      </c>
      <c r="G284" s="30">
        <f>'MOQ Annual'!G284</f>
        <v>3591.15</v>
      </c>
      <c r="H284" s="31">
        <f t="shared" si="11"/>
        <v>0</v>
      </c>
    </row>
    <row r="285" spans="2:8" hidden="1" x14ac:dyDescent="0.25">
      <c r="B285" s="27" t="s">
        <v>406</v>
      </c>
      <c r="C285" s="27" t="s">
        <v>384</v>
      </c>
      <c r="D285" s="28"/>
      <c r="E285" s="29">
        <v>4770.49</v>
      </c>
      <c r="F285" s="29">
        <f t="shared" si="10"/>
        <v>0</v>
      </c>
      <c r="G285" s="30">
        <f>'MOQ Annual'!G285</f>
        <v>2385.25</v>
      </c>
      <c r="H285" s="31">
        <f t="shared" si="11"/>
        <v>0</v>
      </c>
    </row>
    <row r="286" spans="2:8" hidden="1" x14ac:dyDescent="0.25">
      <c r="B286" s="27" t="s">
        <v>412</v>
      </c>
      <c r="C286" s="27" t="s">
        <v>384</v>
      </c>
      <c r="D286" s="28"/>
      <c r="E286" s="29">
        <v>10021</v>
      </c>
      <c r="F286" s="29">
        <f t="shared" si="10"/>
        <v>0</v>
      </c>
      <c r="G286" s="30">
        <f>'MOQ Annual'!G286</f>
        <v>5010.5</v>
      </c>
      <c r="H286" s="31">
        <f t="shared" si="11"/>
        <v>0</v>
      </c>
    </row>
    <row r="287" spans="2:8" hidden="1" x14ac:dyDescent="0.25">
      <c r="B287" s="27" t="s">
        <v>403</v>
      </c>
      <c r="C287" s="27" t="s">
        <v>384</v>
      </c>
      <c r="D287" s="28"/>
      <c r="E287" s="29">
        <v>9607.81</v>
      </c>
      <c r="F287" s="29">
        <f t="shared" si="10"/>
        <v>0</v>
      </c>
      <c r="G287" s="30">
        <f>'MOQ Annual'!G287</f>
        <v>4803.91</v>
      </c>
      <c r="H287" s="31">
        <f t="shared" si="11"/>
        <v>0</v>
      </c>
    </row>
    <row r="288" spans="2:8" hidden="1" x14ac:dyDescent="0.25">
      <c r="B288" s="27" t="s">
        <v>404</v>
      </c>
      <c r="C288" s="27" t="s">
        <v>384</v>
      </c>
      <c r="D288" s="28"/>
      <c r="E288" s="29">
        <v>14591.93</v>
      </c>
      <c r="F288" s="29">
        <f t="shared" si="10"/>
        <v>0</v>
      </c>
      <c r="G288" s="30">
        <f>'MOQ Annual'!G288</f>
        <v>7295.97</v>
      </c>
      <c r="H288" s="31">
        <f t="shared" si="11"/>
        <v>0</v>
      </c>
    </row>
    <row r="289" spans="2:8" hidden="1" x14ac:dyDescent="0.25">
      <c r="B289" s="27" t="s">
        <v>393</v>
      </c>
      <c r="C289" s="27" t="s">
        <v>384</v>
      </c>
      <c r="D289" s="28"/>
      <c r="E289" s="29">
        <v>5391.58</v>
      </c>
      <c r="F289" s="29">
        <f t="shared" si="10"/>
        <v>0</v>
      </c>
      <c r="G289" s="30">
        <f>'MOQ Annual'!G289</f>
        <v>2695.79</v>
      </c>
      <c r="H289" s="31">
        <f t="shared" si="11"/>
        <v>0</v>
      </c>
    </row>
    <row r="290" spans="2:8" hidden="1" x14ac:dyDescent="0.25">
      <c r="B290" s="27" t="s">
        <v>392</v>
      </c>
      <c r="C290" s="27" t="s">
        <v>384</v>
      </c>
      <c r="D290" s="28"/>
      <c r="E290" s="29">
        <v>5402.37</v>
      </c>
      <c r="F290" s="29">
        <f t="shared" si="10"/>
        <v>0</v>
      </c>
      <c r="G290" s="30">
        <f>'MOQ Annual'!G290</f>
        <v>2701.19</v>
      </c>
      <c r="H290" s="31">
        <f t="shared" si="11"/>
        <v>0</v>
      </c>
    </row>
    <row r="291" spans="2:8" hidden="1" x14ac:dyDescent="0.25">
      <c r="B291" s="27" t="s">
        <v>390</v>
      </c>
      <c r="C291" s="27" t="s">
        <v>384</v>
      </c>
      <c r="D291" s="28"/>
      <c r="E291" s="29">
        <v>2642.53</v>
      </c>
      <c r="F291" s="29">
        <f t="shared" si="10"/>
        <v>0</v>
      </c>
      <c r="G291" s="30">
        <f>'MOQ Annual'!G291</f>
        <v>1321.27</v>
      </c>
      <c r="H291" s="31">
        <f t="shared" si="11"/>
        <v>0</v>
      </c>
    </row>
    <row r="292" spans="2:8" hidden="1" x14ac:dyDescent="0.25">
      <c r="B292" s="27" t="s">
        <v>388</v>
      </c>
      <c r="C292" s="27" t="s">
        <v>384</v>
      </c>
      <c r="D292" s="28"/>
      <c r="E292" s="29">
        <v>2725.97</v>
      </c>
      <c r="F292" s="29">
        <f t="shared" si="10"/>
        <v>0</v>
      </c>
      <c r="G292" s="30">
        <f>'MOQ Annual'!G292</f>
        <v>1362.99</v>
      </c>
      <c r="H292" s="31">
        <f t="shared" si="11"/>
        <v>0</v>
      </c>
    </row>
    <row r="293" spans="2:8" hidden="1" x14ac:dyDescent="0.25">
      <c r="B293" s="27" t="s">
        <v>383</v>
      </c>
      <c r="C293" s="27" t="s">
        <v>384</v>
      </c>
      <c r="D293" s="28"/>
      <c r="E293" s="29">
        <v>4666.6000000000004</v>
      </c>
      <c r="F293" s="29">
        <f t="shared" si="10"/>
        <v>0</v>
      </c>
      <c r="G293" s="30">
        <f>'MOQ Annual'!G293</f>
        <v>2333.3000000000002</v>
      </c>
      <c r="H293" s="31">
        <f t="shared" si="11"/>
        <v>0</v>
      </c>
    </row>
    <row r="294" spans="2:8" hidden="1" x14ac:dyDescent="0.25">
      <c r="B294" s="27" t="s">
        <v>385</v>
      </c>
      <c r="C294" s="27" t="s">
        <v>384</v>
      </c>
      <c r="D294" s="28"/>
      <c r="E294" s="29">
        <v>1512.61</v>
      </c>
      <c r="F294" s="29">
        <f t="shared" si="10"/>
        <v>0</v>
      </c>
      <c r="G294" s="30">
        <f>'MOQ Annual'!G294</f>
        <v>756.31</v>
      </c>
      <c r="H294" s="31">
        <f t="shared" si="11"/>
        <v>0</v>
      </c>
    </row>
    <row r="295" spans="2:8" hidden="1" x14ac:dyDescent="0.25">
      <c r="B295" s="27" t="s">
        <v>398</v>
      </c>
      <c r="C295" s="27" t="s">
        <v>446</v>
      </c>
      <c r="D295" s="28"/>
      <c r="E295" s="29">
        <v>5801.77</v>
      </c>
      <c r="F295" s="29">
        <f>D295*E295</f>
        <v>0</v>
      </c>
      <c r="G295" s="30">
        <f>'MOQ Annual'!G295</f>
        <v>2900.89</v>
      </c>
      <c r="H295" s="31">
        <f>ROUND(D295*G295,2)</f>
        <v>0</v>
      </c>
    </row>
    <row r="296" spans="2:8" hidden="1" x14ac:dyDescent="0.25">
      <c r="B296" s="27" t="s">
        <v>396</v>
      </c>
      <c r="C296" s="27" t="s">
        <v>446</v>
      </c>
      <c r="D296" s="28"/>
      <c r="E296" s="29">
        <v>5355.65</v>
      </c>
      <c r="F296" s="29">
        <f>D296*E296</f>
        <v>0</v>
      </c>
      <c r="G296" s="30">
        <f>'MOQ Annual'!G296</f>
        <v>2677.83</v>
      </c>
      <c r="H296" s="31">
        <f>ROUND(D296*G296,2)</f>
        <v>0</v>
      </c>
    </row>
    <row r="297" spans="2:8" hidden="1" x14ac:dyDescent="0.25">
      <c r="B297" s="27" t="s">
        <v>395</v>
      </c>
      <c r="C297" s="27" t="s">
        <v>447</v>
      </c>
      <c r="D297" s="28"/>
      <c r="E297" s="29">
        <v>4299.66</v>
      </c>
      <c r="F297" s="29">
        <f>D297*E297</f>
        <v>0</v>
      </c>
      <c r="G297" s="30">
        <f>'MOQ Annual'!G297</f>
        <v>2149.83</v>
      </c>
      <c r="H297" s="31">
        <f>ROUND(D297*G297,2)</f>
        <v>0</v>
      </c>
    </row>
    <row r="298" spans="2:8" hidden="1" x14ac:dyDescent="0.25">
      <c r="B298" s="27" t="s">
        <v>399</v>
      </c>
      <c r="C298" s="27" t="s">
        <v>447</v>
      </c>
      <c r="D298" s="28"/>
      <c r="E298" s="29">
        <v>3917.86</v>
      </c>
      <c r="F298" s="29">
        <f>D298*E298</f>
        <v>0</v>
      </c>
      <c r="G298" s="30">
        <f>'MOQ Annual'!G298</f>
        <v>1958.93</v>
      </c>
      <c r="H298" s="31">
        <f>ROUND(D298*G298,2)</f>
        <v>0</v>
      </c>
    </row>
    <row r="299" spans="2:8" hidden="1" x14ac:dyDescent="0.25">
      <c r="B299" s="27" t="s">
        <v>375</v>
      </c>
      <c r="C299" s="27" t="s">
        <v>369</v>
      </c>
      <c r="D299" s="28">
        <v>0</v>
      </c>
      <c r="E299" s="29">
        <v>60.29</v>
      </c>
      <c r="F299" s="29">
        <f t="shared" si="10"/>
        <v>0</v>
      </c>
      <c r="G299" s="30">
        <f>'MOQ Annual'!G299</f>
        <v>42.2</v>
      </c>
      <c r="H299" s="31">
        <f t="shared" si="11"/>
        <v>0</v>
      </c>
    </row>
    <row r="300" spans="2:8" hidden="1" x14ac:dyDescent="0.25">
      <c r="B300" s="27" t="s">
        <v>358</v>
      </c>
      <c r="C300" s="27" t="s">
        <v>357</v>
      </c>
      <c r="D300" s="28">
        <v>0</v>
      </c>
      <c r="E300" s="29">
        <v>1986.82</v>
      </c>
      <c r="F300" s="29">
        <f t="shared" si="10"/>
        <v>0</v>
      </c>
      <c r="G300" s="30">
        <f>'MOQ Annual'!G300</f>
        <v>1390.77</v>
      </c>
      <c r="H300" s="31">
        <f t="shared" si="11"/>
        <v>0</v>
      </c>
    </row>
    <row r="301" spans="2:8" x14ac:dyDescent="0.25">
      <c r="B301" s="27"/>
      <c r="C301" s="27"/>
      <c r="D301" s="28"/>
      <c r="E301" s="29"/>
      <c r="F301" s="29"/>
      <c r="G301" s="30"/>
      <c r="H301" s="31"/>
    </row>
    <row r="302" spans="2:8" x14ac:dyDescent="0.25">
      <c r="B302" s="89"/>
      <c r="C302" s="90"/>
      <c r="D302" s="90"/>
      <c r="E302" s="91"/>
      <c r="F302" s="32"/>
      <c r="G302" s="33" t="s">
        <v>222</v>
      </c>
      <c r="H302" s="34">
        <f>SUM(H15:H301)</f>
        <v>8363.3799999999992</v>
      </c>
    </row>
    <row r="303" spans="2:8" x14ac:dyDescent="0.25">
      <c r="B303" s="35"/>
      <c r="C303" s="36" t="s">
        <v>223</v>
      </c>
      <c r="D303" s="78">
        <f>SUM(F15:F301)</f>
        <v>16726.121199999998</v>
      </c>
      <c r="E303" s="79"/>
      <c r="F303" s="37"/>
      <c r="G303" s="33" t="s">
        <v>224</v>
      </c>
      <c r="H303" s="38">
        <v>0</v>
      </c>
    </row>
    <row r="304" spans="2:8" x14ac:dyDescent="0.25">
      <c r="B304" s="35"/>
      <c r="C304" s="36" t="s">
        <v>225</v>
      </c>
      <c r="D304" s="78">
        <f>SUM(H15:H301)</f>
        <v>8363.3799999999992</v>
      </c>
      <c r="E304" s="79"/>
      <c r="F304" s="37"/>
      <c r="G304" s="39" t="s">
        <v>226</v>
      </c>
      <c r="H304" s="38">
        <v>0</v>
      </c>
    </row>
    <row r="305" spans="2:8" x14ac:dyDescent="0.25">
      <c r="B305" s="35"/>
      <c r="C305" s="36" t="s">
        <v>227</v>
      </c>
      <c r="D305" s="80">
        <f>D303-D304</f>
        <v>8362.7411999999986</v>
      </c>
      <c r="E305" s="81"/>
      <c r="F305" s="40"/>
      <c r="G305" s="33" t="s">
        <v>228</v>
      </c>
      <c r="H305" s="41">
        <f>SUM(H302:H304)</f>
        <v>8363.3799999999992</v>
      </c>
    </row>
    <row r="306" spans="2:8" x14ac:dyDescent="0.25">
      <c r="B306" s="35"/>
      <c r="C306" s="36"/>
      <c r="D306" s="82"/>
      <c r="E306" s="83"/>
      <c r="F306" s="42"/>
      <c r="G306" s="33" t="s">
        <v>229</v>
      </c>
      <c r="H306" s="41">
        <f>H305*0.05</f>
        <v>418.16899999999998</v>
      </c>
    </row>
    <row r="307" spans="2:8" x14ac:dyDescent="0.25">
      <c r="B307" s="35"/>
      <c r="C307" s="43"/>
      <c r="D307" s="43"/>
      <c r="E307" s="44"/>
      <c r="F307" s="44"/>
      <c r="G307" s="33" t="s">
        <v>230</v>
      </c>
      <c r="H307" s="38"/>
    </row>
    <row r="308" spans="2:8" ht="15.75" x14ac:dyDescent="0.25">
      <c r="B308" s="84" t="s">
        <v>231</v>
      </c>
      <c r="C308" s="85"/>
      <c r="D308" s="85"/>
      <c r="E308" s="86"/>
      <c r="F308" s="45"/>
      <c r="G308" s="46" t="s">
        <v>232</v>
      </c>
      <c r="H308" s="47">
        <f>SUM(H305:H307)</f>
        <v>8781.5489999999991</v>
      </c>
    </row>
    <row r="310" spans="2:8" x14ac:dyDescent="0.25">
      <c r="E310" s="67"/>
    </row>
  </sheetData>
  <autoFilter ref="B14:H300" xr:uid="{FC15D75C-F149-4272-88A1-F02B7E925827}">
    <filterColumn colId="2">
      <filters>
        <filter val="1"/>
        <filter val="10"/>
        <filter val="11"/>
        <filter val="12"/>
        <filter val="14"/>
        <filter val="16"/>
        <filter val="17"/>
        <filter val="2"/>
        <filter val="27"/>
        <filter val="3"/>
        <filter val="4"/>
        <filter val="5"/>
        <filter val="6"/>
        <filter val="7"/>
        <filter val="8"/>
      </filters>
    </filterColumn>
    <sortState xmlns:xlrd2="http://schemas.microsoft.com/office/spreadsheetml/2017/richdata2" ref="B15:H188">
      <sortCondition ref="C14"/>
    </sortState>
  </autoFilter>
  <sortState xmlns:xlrd2="http://schemas.microsoft.com/office/spreadsheetml/2017/richdata2" ref="B15:H188">
    <sortCondition ref="C15:C188"/>
  </sortState>
  <mergeCells count="19">
    <mergeCell ref="D9:E9"/>
    <mergeCell ref="D1:G5"/>
    <mergeCell ref="H1:H5"/>
    <mergeCell ref="D8:E8"/>
    <mergeCell ref="G8:H8"/>
    <mergeCell ref="G9:H9"/>
    <mergeCell ref="E13:H13"/>
    <mergeCell ref="D10:E10"/>
    <mergeCell ref="D11:E11"/>
    <mergeCell ref="D12:E12"/>
    <mergeCell ref="G10:H10"/>
    <mergeCell ref="G11:H11"/>
    <mergeCell ref="G12:H12"/>
    <mergeCell ref="B308:E308"/>
    <mergeCell ref="B302:E302"/>
    <mergeCell ref="D303:E303"/>
    <mergeCell ref="D304:E304"/>
    <mergeCell ref="D305:E305"/>
    <mergeCell ref="D306:E306"/>
  </mergeCells>
  <pageMargins left="0.7" right="0.7" top="0.75" bottom="0.75" header="0.3" footer="0.3"/>
  <pageSetup scale="8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2CEF-0FC0-400E-936E-D7D8914AF1A0}">
  <sheetPr filterMode="1">
    <pageSetUpPr fitToPage="1"/>
  </sheetPr>
  <dimension ref="B1:K310"/>
  <sheetViews>
    <sheetView topLeftCell="A188" workbookViewId="0">
      <selection activeCell="D171" sqref="D171"/>
    </sheetView>
  </sheetViews>
  <sheetFormatPr defaultRowHeight="15" x14ac:dyDescent="0.25"/>
  <cols>
    <col min="1" max="1" width="2.7109375" customWidth="1"/>
    <col min="2" max="2" width="15.42578125" customWidth="1"/>
    <col min="3" max="3" width="36" customWidth="1"/>
    <col min="4" max="4" width="7.28515625" customWidth="1"/>
    <col min="5" max="5" width="14.7109375" customWidth="1"/>
    <col min="6" max="6" width="14.7109375" hidden="1" customWidth="1"/>
    <col min="7" max="7" width="14.7109375" customWidth="1"/>
    <col min="8" max="8" width="20.42578125" bestFit="1" customWidth="1"/>
  </cols>
  <sheetData>
    <row r="1" spans="2:10" ht="15" customHeight="1" x14ac:dyDescent="0.25">
      <c r="B1" s="4"/>
      <c r="C1" s="5"/>
      <c r="D1" s="92" t="s">
        <v>210</v>
      </c>
      <c r="E1" s="92"/>
      <c r="F1" s="92"/>
      <c r="G1" s="92"/>
      <c r="H1" s="97" t="s">
        <v>235</v>
      </c>
    </row>
    <row r="2" spans="2:10" ht="15" customHeight="1" x14ac:dyDescent="0.25">
      <c r="B2" s="6"/>
      <c r="D2" s="93"/>
      <c r="E2" s="93"/>
      <c r="F2" s="93"/>
      <c r="G2" s="93"/>
      <c r="H2" s="98"/>
    </row>
    <row r="3" spans="2:10" ht="15" customHeight="1" x14ac:dyDescent="0.25">
      <c r="B3" s="6"/>
      <c r="D3" s="93"/>
      <c r="E3" s="93"/>
      <c r="F3" s="93"/>
      <c r="G3" s="93"/>
      <c r="H3" s="98"/>
    </row>
    <row r="4" spans="2:10" ht="15" customHeight="1" x14ac:dyDescent="0.25">
      <c r="B4" s="6"/>
      <c r="D4" s="93"/>
      <c r="E4" s="93"/>
      <c r="F4" s="93"/>
      <c r="G4" s="93"/>
      <c r="H4" s="98"/>
    </row>
    <row r="5" spans="2:10" ht="15" customHeight="1" x14ac:dyDescent="0.25">
      <c r="B5" s="7"/>
      <c r="C5" s="3"/>
      <c r="D5" s="94"/>
      <c r="E5" s="94"/>
      <c r="F5" s="94"/>
      <c r="G5" s="94"/>
      <c r="H5" s="99"/>
    </row>
    <row r="6" spans="2:10" ht="36" x14ac:dyDescent="0.55000000000000004">
      <c r="B6" s="8"/>
      <c r="C6" s="9"/>
      <c r="D6" s="10"/>
      <c r="E6" s="10"/>
      <c r="F6" s="10"/>
      <c r="G6" s="10"/>
      <c r="H6" s="10"/>
    </row>
    <row r="7" spans="2:10" x14ac:dyDescent="0.25">
      <c r="B7" s="11" t="s">
        <v>212</v>
      </c>
      <c r="C7" s="12" t="s">
        <v>19</v>
      </c>
      <c r="D7" s="13" t="s">
        <v>213</v>
      </c>
      <c r="E7" s="14">
        <v>45420</v>
      </c>
      <c r="F7" s="14"/>
      <c r="G7" s="15" t="s">
        <v>214</v>
      </c>
      <c r="H7" s="16"/>
    </row>
    <row r="8" spans="2:10" x14ac:dyDescent="0.25">
      <c r="B8" s="17" t="s">
        <v>215</v>
      </c>
      <c r="C8" s="12"/>
      <c r="D8" s="88" t="s">
        <v>216</v>
      </c>
      <c r="E8" s="88"/>
      <c r="F8" s="17"/>
      <c r="G8" s="100"/>
      <c r="H8" s="100"/>
    </row>
    <row r="9" spans="2:10" x14ac:dyDescent="0.25">
      <c r="B9" s="17" t="s">
        <v>217</v>
      </c>
      <c r="C9" s="12">
        <v>0</v>
      </c>
      <c r="D9" s="88" t="s">
        <v>218</v>
      </c>
      <c r="E9" s="88"/>
      <c r="F9" s="17"/>
      <c r="G9" s="101"/>
      <c r="H9" s="101"/>
    </row>
    <row r="10" spans="2:10" x14ac:dyDescent="0.25">
      <c r="B10" s="17"/>
      <c r="C10" s="18"/>
      <c r="D10" s="88" t="s">
        <v>219</v>
      </c>
      <c r="E10" s="88"/>
      <c r="F10" s="17"/>
      <c r="G10" s="102"/>
      <c r="H10" s="102"/>
    </row>
    <row r="11" spans="2:10" x14ac:dyDescent="0.25">
      <c r="B11" s="17"/>
      <c r="C11" s="18"/>
      <c r="D11" s="88" t="s">
        <v>441</v>
      </c>
      <c r="E11" s="88"/>
      <c r="F11" s="17"/>
      <c r="G11" s="102"/>
      <c r="H11" s="102"/>
    </row>
    <row r="12" spans="2:10" x14ac:dyDescent="0.25">
      <c r="B12" s="19"/>
      <c r="C12" s="18" t="s">
        <v>239</v>
      </c>
      <c r="D12" s="87" t="s">
        <v>442</v>
      </c>
      <c r="E12" s="87"/>
      <c r="F12" s="20"/>
      <c r="G12" s="95"/>
      <c r="H12" s="95"/>
    </row>
    <row r="13" spans="2:10" ht="15.75" thickBot="1" x14ac:dyDescent="0.3">
      <c r="B13" s="21"/>
      <c r="C13" s="22"/>
      <c r="D13" s="22"/>
      <c r="E13" s="96" t="s">
        <v>3</v>
      </c>
      <c r="F13" s="96"/>
      <c r="G13" s="96"/>
      <c r="H13" s="96"/>
    </row>
    <row r="14" spans="2:10" ht="15.75" thickBot="1" x14ac:dyDescent="0.3">
      <c r="B14" s="23" t="s">
        <v>0</v>
      </c>
      <c r="C14" s="24" t="s">
        <v>1</v>
      </c>
      <c r="D14" s="25" t="s">
        <v>2</v>
      </c>
      <c r="E14" s="25" t="s">
        <v>4</v>
      </c>
      <c r="F14" s="25"/>
      <c r="G14" s="25" t="s">
        <v>220</v>
      </c>
      <c r="H14" s="26" t="s">
        <v>221</v>
      </c>
    </row>
    <row r="15" spans="2:10" x14ac:dyDescent="0.25">
      <c r="B15" s="27" t="s">
        <v>20</v>
      </c>
      <c r="C15" s="27" t="s">
        <v>15</v>
      </c>
      <c r="D15" s="28">
        <v>1</v>
      </c>
      <c r="E15" s="29">
        <v>178.65</v>
      </c>
      <c r="F15" s="29">
        <f t="shared" ref="F15:F77" si="0">D15*E15</f>
        <v>178.65</v>
      </c>
      <c r="G15" s="30">
        <f>'MOQ Annual'!G15</f>
        <v>89.33</v>
      </c>
      <c r="H15" s="31">
        <f t="shared" ref="H15:H77" si="1">ROUND(D15*G15,2)</f>
        <v>89.33</v>
      </c>
      <c r="I15" s="57"/>
      <c r="J15" s="57"/>
    </row>
    <row r="16" spans="2:10" x14ac:dyDescent="0.25">
      <c r="B16" s="27" t="s">
        <v>97</v>
      </c>
      <c r="C16" s="27" t="s">
        <v>15</v>
      </c>
      <c r="D16" s="28">
        <v>1</v>
      </c>
      <c r="E16" s="29">
        <v>63.35</v>
      </c>
      <c r="F16" s="29">
        <f>D16*E16</f>
        <v>63.35</v>
      </c>
      <c r="G16" s="30">
        <f>'MOQ Annual'!G16</f>
        <v>31.68</v>
      </c>
      <c r="H16" s="31">
        <f>ROUND(D16*G16,2)</f>
        <v>31.68</v>
      </c>
      <c r="I16" s="57"/>
      <c r="J16" s="57"/>
    </row>
    <row r="17" spans="2:10" x14ac:dyDescent="0.25">
      <c r="B17" s="27" t="s">
        <v>53</v>
      </c>
      <c r="C17" s="27" t="s">
        <v>15</v>
      </c>
      <c r="D17" s="28">
        <v>1</v>
      </c>
      <c r="E17" s="29">
        <v>163.96</v>
      </c>
      <c r="F17" s="29">
        <f t="shared" si="0"/>
        <v>163.96</v>
      </c>
      <c r="G17" s="30">
        <f>'MOQ Annual'!G17</f>
        <v>81.98</v>
      </c>
      <c r="H17" s="31">
        <f t="shared" si="1"/>
        <v>81.98</v>
      </c>
      <c r="I17" s="57"/>
      <c r="J17" s="57"/>
    </row>
    <row r="18" spans="2:10" x14ac:dyDescent="0.25">
      <c r="B18" s="27" t="s">
        <v>5</v>
      </c>
      <c r="C18" s="27" t="s">
        <v>15</v>
      </c>
      <c r="D18" s="28">
        <v>4</v>
      </c>
      <c r="E18" s="29">
        <v>241.39</v>
      </c>
      <c r="F18" s="29">
        <f t="shared" si="0"/>
        <v>965.56</v>
      </c>
      <c r="G18" s="30">
        <f>'MOQ Annual'!G18</f>
        <v>120.7</v>
      </c>
      <c r="H18" s="31">
        <f t="shared" si="1"/>
        <v>482.8</v>
      </c>
      <c r="I18" s="57"/>
      <c r="J18" s="57"/>
    </row>
    <row r="19" spans="2:10" x14ac:dyDescent="0.25">
      <c r="B19" s="27" t="s">
        <v>74</v>
      </c>
      <c r="C19" s="27" t="s">
        <v>15</v>
      </c>
      <c r="D19" s="28">
        <v>10</v>
      </c>
      <c r="E19" s="29">
        <v>124.93</v>
      </c>
      <c r="F19" s="29">
        <f t="shared" si="0"/>
        <v>1249.3000000000002</v>
      </c>
      <c r="G19" s="30">
        <f>'MOQ Annual'!G19</f>
        <v>62.47</v>
      </c>
      <c r="H19" s="31">
        <f t="shared" si="1"/>
        <v>624.70000000000005</v>
      </c>
      <c r="I19" s="57"/>
      <c r="J19" s="57"/>
    </row>
    <row r="20" spans="2:10" x14ac:dyDescent="0.25">
      <c r="B20" s="27" t="s">
        <v>44</v>
      </c>
      <c r="C20" s="27" t="s">
        <v>15</v>
      </c>
      <c r="D20" s="28">
        <v>1</v>
      </c>
      <c r="E20" s="29">
        <v>145.22</v>
      </c>
      <c r="F20" s="29">
        <f t="shared" si="0"/>
        <v>145.22</v>
      </c>
      <c r="G20" s="30">
        <f>'MOQ Annual'!G20</f>
        <v>72.61</v>
      </c>
      <c r="H20" s="31">
        <f t="shared" si="1"/>
        <v>72.61</v>
      </c>
      <c r="I20" s="57"/>
      <c r="J20" s="57"/>
    </row>
    <row r="21" spans="2:10" x14ac:dyDescent="0.25">
      <c r="B21" s="27" t="s">
        <v>84</v>
      </c>
      <c r="C21" s="27" t="s">
        <v>15</v>
      </c>
      <c r="D21" s="28">
        <v>6</v>
      </c>
      <c r="E21" s="29">
        <v>105.91</v>
      </c>
      <c r="F21" s="29">
        <f t="shared" si="0"/>
        <v>635.46</v>
      </c>
      <c r="G21" s="30">
        <f>'MOQ Annual'!G21</f>
        <v>52.96</v>
      </c>
      <c r="H21" s="31">
        <f t="shared" si="1"/>
        <v>317.76</v>
      </c>
      <c r="I21" s="57"/>
      <c r="J21" s="57"/>
    </row>
    <row r="22" spans="2:10" x14ac:dyDescent="0.25">
      <c r="B22" s="27" t="s">
        <v>146</v>
      </c>
      <c r="C22" s="27" t="s">
        <v>15</v>
      </c>
      <c r="D22" s="28">
        <v>2</v>
      </c>
      <c r="E22" s="29">
        <v>141.82</v>
      </c>
      <c r="F22" s="29">
        <f t="shared" si="0"/>
        <v>283.64</v>
      </c>
      <c r="G22" s="30">
        <f>'MOQ Annual'!G22</f>
        <v>70.91</v>
      </c>
      <c r="H22" s="31">
        <f t="shared" si="1"/>
        <v>141.82</v>
      </c>
      <c r="I22" s="57"/>
      <c r="J22" s="57"/>
    </row>
    <row r="23" spans="2:10" x14ac:dyDescent="0.25">
      <c r="B23" s="27" t="s">
        <v>159</v>
      </c>
      <c r="C23" s="27" t="s">
        <v>15</v>
      </c>
      <c r="D23" s="28">
        <v>1</v>
      </c>
      <c r="E23" s="29">
        <v>131.38</v>
      </c>
      <c r="F23" s="29">
        <f t="shared" si="0"/>
        <v>131.38</v>
      </c>
      <c r="G23" s="30">
        <f>'MOQ Annual'!G23</f>
        <v>65.69</v>
      </c>
      <c r="H23" s="31">
        <f t="shared" si="1"/>
        <v>65.69</v>
      </c>
      <c r="I23" s="57"/>
      <c r="J23" s="57"/>
    </row>
    <row r="24" spans="2:10" x14ac:dyDescent="0.25">
      <c r="B24" s="27" t="s">
        <v>119</v>
      </c>
      <c r="C24" s="27" t="s">
        <v>15</v>
      </c>
      <c r="D24" s="28">
        <v>3</v>
      </c>
      <c r="E24" s="29">
        <v>212.98</v>
      </c>
      <c r="F24" s="29">
        <f t="shared" si="0"/>
        <v>638.93999999999994</v>
      </c>
      <c r="G24" s="30">
        <f>'MOQ Annual'!G24</f>
        <v>106.49</v>
      </c>
      <c r="H24" s="31">
        <f t="shared" si="1"/>
        <v>319.47000000000003</v>
      </c>
      <c r="I24" s="57"/>
      <c r="J24" s="57"/>
    </row>
    <row r="25" spans="2:10" x14ac:dyDescent="0.25">
      <c r="B25" s="27" t="s">
        <v>169</v>
      </c>
      <c r="C25" s="27" t="s">
        <v>15</v>
      </c>
      <c r="D25" s="28">
        <v>5</v>
      </c>
      <c r="E25" s="29">
        <v>152.24</v>
      </c>
      <c r="F25" s="29">
        <f t="shared" si="0"/>
        <v>761.2</v>
      </c>
      <c r="G25" s="30">
        <f>'MOQ Annual'!G25</f>
        <v>76.12</v>
      </c>
      <c r="H25" s="31">
        <f t="shared" si="1"/>
        <v>380.6</v>
      </c>
      <c r="I25" s="57"/>
      <c r="J25" s="57"/>
    </row>
    <row r="26" spans="2:10" x14ac:dyDescent="0.25">
      <c r="B26" s="27" t="s">
        <v>190</v>
      </c>
      <c r="C26" s="27" t="s">
        <v>15</v>
      </c>
      <c r="D26" s="28">
        <v>1</v>
      </c>
      <c r="E26" s="29">
        <v>57.94</v>
      </c>
      <c r="F26" s="29">
        <f t="shared" si="0"/>
        <v>57.94</v>
      </c>
      <c r="G26" s="30">
        <f>'MOQ Annual'!G26</f>
        <v>28.97</v>
      </c>
      <c r="H26" s="31">
        <f t="shared" si="1"/>
        <v>28.97</v>
      </c>
      <c r="I26" s="57"/>
      <c r="J26" s="57"/>
    </row>
    <row r="27" spans="2:10" x14ac:dyDescent="0.25">
      <c r="B27" s="27" t="s">
        <v>178</v>
      </c>
      <c r="C27" s="27" t="s">
        <v>15</v>
      </c>
      <c r="D27" s="28">
        <v>1</v>
      </c>
      <c r="E27" s="29">
        <v>81.94</v>
      </c>
      <c r="F27" s="29">
        <f t="shared" si="0"/>
        <v>81.94</v>
      </c>
      <c r="G27" s="30">
        <f>'MOQ Annual'!G27</f>
        <v>40.97</v>
      </c>
      <c r="H27" s="31">
        <f t="shared" si="1"/>
        <v>40.97</v>
      </c>
      <c r="I27" s="57"/>
      <c r="J27" s="57"/>
    </row>
    <row r="28" spans="2:10" x14ac:dyDescent="0.25">
      <c r="B28" s="27" t="s">
        <v>104</v>
      </c>
      <c r="C28" s="27" t="s">
        <v>15</v>
      </c>
      <c r="D28" s="28">
        <v>2</v>
      </c>
      <c r="E28" s="29">
        <v>317.77999999999997</v>
      </c>
      <c r="F28" s="29">
        <f t="shared" si="0"/>
        <v>635.55999999999995</v>
      </c>
      <c r="G28" s="30">
        <f>'MOQ Annual'!G28</f>
        <v>158.88999999999999</v>
      </c>
      <c r="H28" s="31">
        <f t="shared" si="1"/>
        <v>317.77999999999997</v>
      </c>
      <c r="I28" s="57"/>
      <c r="J28" s="57"/>
    </row>
    <row r="29" spans="2:10" x14ac:dyDescent="0.25">
      <c r="B29" s="27" t="s">
        <v>195</v>
      </c>
      <c r="C29" s="27" t="s">
        <v>15</v>
      </c>
      <c r="D29" s="28">
        <v>1</v>
      </c>
      <c r="E29" s="29">
        <v>68.489999999999995</v>
      </c>
      <c r="F29" s="29">
        <f t="shared" si="0"/>
        <v>68.489999999999995</v>
      </c>
      <c r="G29" s="30">
        <f>'MOQ Annual'!G29</f>
        <v>34.24</v>
      </c>
      <c r="H29" s="31">
        <f t="shared" si="1"/>
        <v>34.24</v>
      </c>
      <c r="I29" s="57"/>
      <c r="J29" s="57"/>
    </row>
    <row r="30" spans="2:10" x14ac:dyDescent="0.25">
      <c r="B30" s="27" t="s">
        <v>21</v>
      </c>
      <c r="C30" s="27" t="s">
        <v>16</v>
      </c>
      <c r="D30" s="28">
        <v>1</v>
      </c>
      <c r="E30" s="29">
        <v>124.27</v>
      </c>
      <c r="F30" s="29">
        <f t="shared" si="0"/>
        <v>124.27</v>
      </c>
      <c r="G30" s="30">
        <f>'MOQ Annual'!G30</f>
        <v>62.14</v>
      </c>
      <c r="H30" s="31">
        <f t="shared" si="1"/>
        <v>62.14</v>
      </c>
      <c r="I30" s="57"/>
      <c r="J30" s="57"/>
    </row>
    <row r="31" spans="2:10" x14ac:dyDescent="0.25">
      <c r="B31" s="27" t="s">
        <v>98</v>
      </c>
      <c r="C31" s="27" t="s">
        <v>16</v>
      </c>
      <c r="D31" s="28">
        <v>1</v>
      </c>
      <c r="E31" s="29">
        <v>45.14</v>
      </c>
      <c r="F31" s="29">
        <f>D31*E31</f>
        <v>45.14</v>
      </c>
      <c r="G31" s="30">
        <f>'MOQ Annual'!G31</f>
        <v>22.57</v>
      </c>
      <c r="H31" s="31">
        <f>ROUND(D31*G31,2)</f>
        <v>22.57</v>
      </c>
      <c r="I31" s="57"/>
      <c r="J31" s="57"/>
    </row>
    <row r="32" spans="2:10" x14ac:dyDescent="0.25">
      <c r="B32" s="27" t="s">
        <v>85</v>
      </c>
      <c r="C32" s="27" t="s">
        <v>16</v>
      </c>
      <c r="D32" s="28">
        <v>6</v>
      </c>
      <c r="E32" s="29">
        <v>106.2</v>
      </c>
      <c r="F32" s="29">
        <f t="shared" si="0"/>
        <v>637.20000000000005</v>
      </c>
      <c r="G32" s="30">
        <f>'MOQ Annual'!G32</f>
        <v>53.1</v>
      </c>
      <c r="H32" s="31">
        <f t="shared" si="1"/>
        <v>318.60000000000002</v>
      </c>
      <c r="I32" s="57"/>
      <c r="J32" s="57"/>
    </row>
    <row r="33" spans="2:10" x14ac:dyDescent="0.25">
      <c r="B33" s="27" t="s">
        <v>67</v>
      </c>
      <c r="C33" s="27" t="s">
        <v>16</v>
      </c>
      <c r="D33" s="28">
        <v>2</v>
      </c>
      <c r="E33" s="29">
        <v>140.88</v>
      </c>
      <c r="F33" s="29">
        <f t="shared" si="0"/>
        <v>281.76</v>
      </c>
      <c r="G33" s="30">
        <f>'MOQ Annual'!G33</f>
        <v>70.44</v>
      </c>
      <c r="H33" s="31">
        <f t="shared" si="1"/>
        <v>140.88</v>
      </c>
      <c r="I33" s="57"/>
      <c r="J33" s="57"/>
    </row>
    <row r="34" spans="2:10" x14ac:dyDescent="0.25">
      <c r="B34" s="27" t="s">
        <v>54</v>
      </c>
      <c r="C34" s="27" t="s">
        <v>16</v>
      </c>
      <c r="D34" s="28">
        <v>1</v>
      </c>
      <c r="E34" s="29">
        <v>68.8</v>
      </c>
      <c r="F34" s="29">
        <f t="shared" si="0"/>
        <v>68.8</v>
      </c>
      <c r="G34" s="30">
        <f>'MOQ Annual'!G34</f>
        <v>34.4</v>
      </c>
      <c r="H34" s="31">
        <f t="shared" si="1"/>
        <v>34.4</v>
      </c>
      <c r="I34" s="57"/>
      <c r="J34" s="57"/>
    </row>
    <row r="35" spans="2:10" x14ac:dyDescent="0.25">
      <c r="B35" s="27" t="s">
        <v>6</v>
      </c>
      <c r="C35" s="27" t="s">
        <v>16</v>
      </c>
      <c r="D35" s="28">
        <v>4</v>
      </c>
      <c r="E35" s="29">
        <v>176.45</v>
      </c>
      <c r="F35" s="29">
        <f t="shared" si="0"/>
        <v>705.8</v>
      </c>
      <c r="G35" s="30">
        <f>'MOQ Annual'!G35</f>
        <v>88.23</v>
      </c>
      <c r="H35" s="31">
        <f t="shared" si="1"/>
        <v>352.92</v>
      </c>
      <c r="I35" s="57"/>
      <c r="J35" s="57"/>
    </row>
    <row r="36" spans="2:10" x14ac:dyDescent="0.25">
      <c r="B36" s="27" t="s">
        <v>75</v>
      </c>
      <c r="C36" s="27" t="s">
        <v>16</v>
      </c>
      <c r="D36" s="28">
        <v>10</v>
      </c>
      <c r="E36" s="29">
        <v>110.82</v>
      </c>
      <c r="F36" s="29">
        <f t="shared" si="0"/>
        <v>1108.1999999999998</v>
      </c>
      <c r="G36" s="30">
        <f>'MOQ Annual'!G36</f>
        <v>55.41</v>
      </c>
      <c r="H36" s="31">
        <f t="shared" si="1"/>
        <v>554.1</v>
      </c>
      <c r="I36" s="57"/>
      <c r="J36" s="57"/>
    </row>
    <row r="37" spans="2:10" x14ac:dyDescent="0.25">
      <c r="B37" s="27" t="s">
        <v>45</v>
      </c>
      <c r="C37" s="27" t="s">
        <v>16</v>
      </c>
      <c r="D37" s="28">
        <v>1</v>
      </c>
      <c r="E37" s="29">
        <v>118.02</v>
      </c>
      <c r="F37" s="29">
        <f t="shared" si="0"/>
        <v>118.02</v>
      </c>
      <c r="G37" s="30">
        <f>'MOQ Annual'!G37</f>
        <v>59.01</v>
      </c>
      <c r="H37" s="31">
        <f t="shared" si="1"/>
        <v>59.01</v>
      </c>
      <c r="I37" s="57"/>
      <c r="J37" s="57"/>
    </row>
    <row r="38" spans="2:10" x14ac:dyDescent="0.25">
      <c r="B38" s="27" t="s">
        <v>196</v>
      </c>
      <c r="C38" s="27" t="s">
        <v>16</v>
      </c>
      <c r="D38" s="28">
        <v>1</v>
      </c>
      <c r="E38" s="29">
        <v>39.340000000000003</v>
      </c>
      <c r="F38" s="29">
        <f t="shared" si="0"/>
        <v>39.340000000000003</v>
      </c>
      <c r="G38" s="30">
        <f>'MOQ Annual'!G38</f>
        <v>19.670000000000002</v>
      </c>
      <c r="H38" s="31">
        <f t="shared" si="1"/>
        <v>19.670000000000002</v>
      </c>
      <c r="I38" s="57"/>
      <c r="J38" s="57"/>
    </row>
    <row r="39" spans="2:10" x14ac:dyDescent="0.25">
      <c r="B39" s="27" t="s">
        <v>147</v>
      </c>
      <c r="C39" s="27" t="s">
        <v>16</v>
      </c>
      <c r="D39" s="28">
        <v>2</v>
      </c>
      <c r="E39" s="29">
        <v>80.12</v>
      </c>
      <c r="F39" s="29">
        <f t="shared" si="0"/>
        <v>160.24</v>
      </c>
      <c r="G39" s="30">
        <f>'MOQ Annual'!G39</f>
        <v>40.06</v>
      </c>
      <c r="H39" s="31">
        <f t="shared" si="1"/>
        <v>80.12</v>
      </c>
      <c r="I39" s="57"/>
      <c r="J39" s="57"/>
    </row>
    <row r="40" spans="2:10" x14ac:dyDescent="0.25">
      <c r="B40" s="27" t="s">
        <v>120</v>
      </c>
      <c r="C40" s="27" t="s">
        <v>16</v>
      </c>
      <c r="D40" s="28">
        <v>3</v>
      </c>
      <c r="E40" s="29">
        <v>106.01</v>
      </c>
      <c r="F40" s="29">
        <f t="shared" si="0"/>
        <v>318.03000000000003</v>
      </c>
      <c r="G40" s="30">
        <f>'MOQ Annual'!G40</f>
        <v>53.01</v>
      </c>
      <c r="H40" s="31">
        <f t="shared" si="1"/>
        <v>159.03</v>
      </c>
      <c r="I40" s="57"/>
      <c r="J40" s="57"/>
    </row>
    <row r="41" spans="2:10" x14ac:dyDescent="0.25">
      <c r="B41" s="27" t="s">
        <v>160</v>
      </c>
      <c r="C41" s="27" t="s">
        <v>16</v>
      </c>
      <c r="D41" s="28">
        <v>1</v>
      </c>
      <c r="E41" s="29">
        <v>82.36</v>
      </c>
      <c r="F41" s="29">
        <f t="shared" si="0"/>
        <v>82.36</v>
      </c>
      <c r="G41" s="30">
        <f>'MOQ Annual'!G41</f>
        <v>41.18</v>
      </c>
      <c r="H41" s="31">
        <f t="shared" si="1"/>
        <v>41.18</v>
      </c>
      <c r="I41" s="57"/>
      <c r="J41" s="57"/>
    </row>
    <row r="42" spans="2:10" x14ac:dyDescent="0.25">
      <c r="B42" s="27" t="s">
        <v>170</v>
      </c>
      <c r="C42" s="27" t="s">
        <v>16</v>
      </c>
      <c r="D42" s="28">
        <v>1</v>
      </c>
      <c r="E42" s="29">
        <v>82.18</v>
      </c>
      <c r="F42" s="29">
        <f t="shared" si="0"/>
        <v>82.18</v>
      </c>
      <c r="G42" s="30">
        <f>'MOQ Annual'!G42</f>
        <v>41.09</v>
      </c>
      <c r="H42" s="31">
        <f t="shared" si="1"/>
        <v>41.09</v>
      </c>
      <c r="I42" s="57"/>
      <c r="J42" s="57"/>
    </row>
    <row r="43" spans="2:10" x14ac:dyDescent="0.25">
      <c r="B43" s="27" t="s">
        <v>179</v>
      </c>
      <c r="C43" s="27" t="s">
        <v>16</v>
      </c>
      <c r="D43" s="28">
        <v>2</v>
      </c>
      <c r="E43" s="29">
        <v>40.11</v>
      </c>
      <c r="F43" s="29">
        <f t="shared" si="0"/>
        <v>80.22</v>
      </c>
      <c r="G43" s="30">
        <f>'MOQ Annual'!G43</f>
        <v>20.05</v>
      </c>
      <c r="H43" s="31">
        <f t="shared" si="1"/>
        <v>40.1</v>
      </c>
      <c r="I43" s="57"/>
      <c r="J43" s="57"/>
    </row>
    <row r="44" spans="2:10" x14ac:dyDescent="0.25">
      <c r="B44" s="27" t="s">
        <v>105</v>
      </c>
      <c r="C44" s="27" t="s">
        <v>16</v>
      </c>
      <c r="D44" s="28">
        <v>2</v>
      </c>
      <c r="E44" s="29">
        <v>180.87</v>
      </c>
      <c r="F44" s="29">
        <f t="shared" si="0"/>
        <v>361.74</v>
      </c>
      <c r="G44" s="30">
        <f>'MOQ Annual'!G44</f>
        <v>90.43</v>
      </c>
      <c r="H44" s="31">
        <f t="shared" si="1"/>
        <v>180.86</v>
      </c>
      <c r="I44" s="57"/>
      <c r="J44" s="57"/>
    </row>
    <row r="45" spans="2:10" hidden="1" x14ac:dyDescent="0.25">
      <c r="B45" s="27" t="s">
        <v>50</v>
      </c>
      <c r="C45" s="27" t="s">
        <v>36</v>
      </c>
      <c r="D45" s="28">
        <v>0</v>
      </c>
      <c r="E45" s="29">
        <v>3405.53</v>
      </c>
      <c r="F45" s="29">
        <f t="shared" si="0"/>
        <v>0</v>
      </c>
      <c r="G45" s="30">
        <f>'MOQ Annual'!G45</f>
        <v>2383.87</v>
      </c>
      <c r="H45" s="31">
        <f t="shared" si="1"/>
        <v>0</v>
      </c>
      <c r="I45" s="57"/>
      <c r="J45" s="57"/>
    </row>
    <row r="46" spans="2:10" hidden="1" x14ac:dyDescent="0.25">
      <c r="B46" s="27" t="s">
        <v>35</v>
      </c>
      <c r="C46" s="27" t="s">
        <v>36</v>
      </c>
      <c r="D46" s="28">
        <v>0</v>
      </c>
      <c r="E46" s="29">
        <v>5068.4799999999996</v>
      </c>
      <c r="F46" s="29">
        <f t="shared" si="0"/>
        <v>0</v>
      </c>
      <c r="G46" s="30">
        <f>'MOQ Annual'!G46</f>
        <v>3547.94</v>
      </c>
      <c r="H46" s="31">
        <f t="shared" si="1"/>
        <v>0</v>
      </c>
      <c r="I46" s="57"/>
      <c r="J46" s="57"/>
    </row>
    <row r="47" spans="2:10" hidden="1" x14ac:dyDescent="0.25">
      <c r="B47" s="27" t="s">
        <v>32</v>
      </c>
      <c r="C47" s="27" t="s">
        <v>12</v>
      </c>
      <c r="D47" s="28">
        <v>0</v>
      </c>
      <c r="E47" s="29">
        <v>328.76</v>
      </c>
      <c r="F47" s="29">
        <f t="shared" si="0"/>
        <v>0</v>
      </c>
      <c r="G47" s="30">
        <f>'MOQ Annual'!G47</f>
        <v>164.38</v>
      </c>
      <c r="H47" s="31">
        <f t="shared" si="1"/>
        <v>0</v>
      </c>
      <c r="I47" s="57"/>
      <c r="J47" s="57"/>
    </row>
    <row r="48" spans="2:10" hidden="1" x14ac:dyDescent="0.25">
      <c r="B48" s="27" t="s">
        <v>62</v>
      </c>
      <c r="C48" s="27" t="s">
        <v>12</v>
      </c>
      <c r="D48" s="28">
        <v>0</v>
      </c>
      <c r="E48" s="29">
        <v>510.12</v>
      </c>
      <c r="F48" s="29">
        <f t="shared" si="0"/>
        <v>0</v>
      </c>
      <c r="G48" s="30">
        <f>'MOQ Annual'!G48</f>
        <v>255.06</v>
      </c>
      <c r="H48" s="31">
        <f t="shared" si="1"/>
        <v>0</v>
      </c>
      <c r="I48" s="57"/>
      <c r="J48" s="57"/>
    </row>
    <row r="49" spans="2:10" hidden="1" x14ac:dyDescent="0.25">
      <c r="B49" s="27" t="s">
        <v>93</v>
      </c>
      <c r="C49" s="27" t="s">
        <v>12</v>
      </c>
      <c r="D49" s="28">
        <v>0</v>
      </c>
      <c r="E49" s="29">
        <v>535.67999999999995</v>
      </c>
      <c r="F49" s="29">
        <f t="shared" si="0"/>
        <v>0</v>
      </c>
      <c r="G49" s="30">
        <f>'MOQ Annual'!G49</f>
        <v>267.83999999999997</v>
      </c>
      <c r="H49" s="31">
        <f t="shared" si="1"/>
        <v>0</v>
      </c>
      <c r="I49" s="57"/>
      <c r="J49" s="57"/>
    </row>
    <row r="50" spans="2:10" hidden="1" x14ac:dyDescent="0.25">
      <c r="B50" s="27" t="s">
        <v>49</v>
      </c>
      <c r="C50" s="27" t="s">
        <v>12</v>
      </c>
      <c r="D50" s="28">
        <v>0</v>
      </c>
      <c r="E50" s="29">
        <v>284</v>
      </c>
      <c r="F50" s="29">
        <f t="shared" si="0"/>
        <v>0</v>
      </c>
      <c r="G50" s="30">
        <f>'MOQ Annual'!G50</f>
        <v>142</v>
      </c>
      <c r="H50" s="31">
        <f t="shared" si="1"/>
        <v>0</v>
      </c>
      <c r="I50" s="57"/>
      <c r="J50" s="57"/>
    </row>
    <row r="51" spans="2:10" hidden="1" x14ac:dyDescent="0.25">
      <c r="B51" s="27" t="s">
        <v>11</v>
      </c>
      <c r="C51" s="27" t="s">
        <v>12</v>
      </c>
      <c r="D51" s="28">
        <v>0</v>
      </c>
      <c r="E51" s="29">
        <v>234</v>
      </c>
      <c r="F51" s="29">
        <f t="shared" si="0"/>
        <v>0</v>
      </c>
      <c r="G51" s="30">
        <f>'MOQ Annual'!G51</f>
        <v>117</v>
      </c>
      <c r="H51" s="31">
        <f t="shared" si="1"/>
        <v>0</v>
      </c>
      <c r="I51" s="57"/>
      <c r="J51" s="57"/>
    </row>
    <row r="52" spans="2:10" hidden="1" x14ac:dyDescent="0.25">
      <c r="B52" s="27" t="s">
        <v>131</v>
      </c>
      <c r="C52" s="27" t="s">
        <v>12</v>
      </c>
      <c r="D52" s="28">
        <v>0</v>
      </c>
      <c r="E52" s="29">
        <v>733.99</v>
      </c>
      <c r="F52" s="29">
        <f t="shared" si="0"/>
        <v>0</v>
      </c>
      <c r="G52" s="30">
        <f>'MOQ Annual'!G52</f>
        <v>367</v>
      </c>
      <c r="H52" s="31">
        <f t="shared" si="1"/>
        <v>0</v>
      </c>
      <c r="I52" s="57"/>
      <c r="J52" s="57"/>
    </row>
    <row r="53" spans="2:10" hidden="1" x14ac:dyDescent="0.25">
      <c r="B53" s="27" t="s">
        <v>202</v>
      </c>
      <c r="C53" s="27" t="s">
        <v>12</v>
      </c>
      <c r="D53" s="28">
        <v>0</v>
      </c>
      <c r="E53" s="29">
        <v>339.85</v>
      </c>
      <c r="F53" s="29">
        <f t="shared" si="0"/>
        <v>0</v>
      </c>
      <c r="G53" s="30">
        <f>'MOQ Annual'!G53</f>
        <v>169.93</v>
      </c>
      <c r="H53" s="31">
        <f t="shared" si="1"/>
        <v>0</v>
      </c>
      <c r="I53" s="57"/>
      <c r="J53" s="57"/>
    </row>
    <row r="54" spans="2:10" hidden="1" x14ac:dyDescent="0.25">
      <c r="B54" s="27" t="s">
        <v>164</v>
      </c>
      <c r="C54" s="27" t="s">
        <v>12</v>
      </c>
      <c r="D54" s="28">
        <v>0</v>
      </c>
      <c r="E54" s="29">
        <v>294.89999999999998</v>
      </c>
      <c r="F54" s="29">
        <f t="shared" si="0"/>
        <v>0</v>
      </c>
      <c r="G54" s="30">
        <f>'MOQ Annual'!G54</f>
        <v>147.44999999999999</v>
      </c>
      <c r="H54" s="31">
        <f t="shared" si="1"/>
        <v>0</v>
      </c>
      <c r="I54" s="57"/>
      <c r="J54" s="57"/>
    </row>
    <row r="55" spans="2:10" hidden="1" x14ac:dyDescent="0.25">
      <c r="B55" s="27" t="s">
        <v>361</v>
      </c>
      <c r="C55" s="27" t="s">
        <v>448</v>
      </c>
      <c r="D55" s="28">
        <v>0</v>
      </c>
      <c r="E55" s="29">
        <v>1.53</v>
      </c>
      <c r="F55" s="29">
        <f>D55*E55</f>
        <v>0</v>
      </c>
      <c r="G55" s="30">
        <f>'MOQ Annual'!G55</f>
        <v>1.07</v>
      </c>
      <c r="H55" s="31">
        <f>ROUND(D55*G55,2)</f>
        <v>0</v>
      </c>
      <c r="I55" s="57"/>
      <c r="J55" s="57"/>
    </row>
    <row r="56" spans="2:10" hidden="1" x14ac:dyDescent="0.25">
      <c r="B56" s="27" t="s">
        <v>359</v>
      </c>
      <c r="C56" s="27" t="s">
        <v>360</v>
      </c>
      <c r="D56" s="28">
        <v>0</v>
      </c>
      <c r="E56" s="29">
        <v>2039.3</v>
      </c>
      <c r="F56" s="29">
        <f t="shared" si="0"/>
        <v>0</v>
      </c>
      <c r="G56" s="30">
        <f>'MOQ Annual'!G56</f>
        <v>1427.51</v>
      </c>
      <c r="H56" s="31">
        <f t="shared" si="1"/>
        <v>0</v>
      </c>
      <c r="I56" s="57"/>
      <c r="J56" s="57"/>
    </row>
    <row r="57" spans="2:10" hidden="1" x14ac:dyDescent="0.25">
      <c r="B57" s="27" t="s">
        <v>297</v>
      </c>
      <c r="C57" s="27" t="s">
        <v>298</v>
      </c>
      <c r="D57" s="28">
        <v>0</v>
      </c>
      <c r="E57" s="29">
        <v>235.99</v>
      </c>
      <c r="F57" s="29">
        <f t="shared" si="0"/>
        <v>0</v>
      </c>
      <c r="G57" s="30">
        <f>'MOQ Annual'!G57</f>
        <v>165.19</v>
      </c>
      <c r="H57" s="31">
        <f t="shared" si="1"/>
        <v>0</v>
      </c>
      <c r="I57" s="57"/>
      <c r="J57" s="57"/>
    </row>
    <row r="58" spans="2:10" hidden="1" x14ac:dyDescent="0.25">
      <c r="B58" s="27" t="s">
        <v>279</v>
      </c>
      <c r="C58" s="27" t="s">
        <v>280</v>
      </c>
      <c r="D58" s="28">
        <v>0</v>
      </c>
      <c r="E58" s="29">
        <v>110.61</v>
      </c>
      <c r="F58" s="29">
        <f t="shared" si="0"/>
        <v>0</v>
      </c>
      <c r="G58" s="30">
        <f>'MOQ Annual'!G58</f>
        <v>77.430000000000007</v>
      </c>
      <c r="H58" s="31">
        <f t="shared" si="1"/>
        <v>0</v>
      </c>
      <c r="I58" s="57"/>
      <c r="J58" s="57"/>
    </row>
    <row r="59" spans="2:10" hidden="1" x14ac:dyDescent="0.25">
      <c r="B59" s="27" t="s">
        <v>294</v>
      </c>
      <c r="C59" s="27" t="s">
        <v>295</v>
      </c>
      <c r="D59" s="28">
        <v>0</v>
      </c>
      <c r="E59" s="29">
        <v>820.73</v>
      </c>
      <c r="F59" s="29">
        <f t="shared" si="0"/>
        <v>0</v>
      </c>
      <c r="G59" s="30">
        <f>'MOQ Annual'!G59</f>
        <v>574.51</v>
      </c>
      <c r="H59" s="31">
        <f t="shared" si="1"/>
        <v>0</v>
      </c>
      <c r="I59" s="57"/>
      <c r="J59" s="57"/>
    </row>
    <row r="60" spans="2:10" hidden="1" x14ac:dyDescent="0.25">
      <c r="B60" s="27" t="s">
        <v>296</v>
      </c>
      <c r="C60" s="27" t="s">
        <v>295</v>
      </c>
      <c r="D60" s="28">
        <v>0</v>
      </c>
      <c r="E60" s="29">
        <v>571.65</v>
      </c>
      <c r="F60" s="29">
        <f t="shared" si="0"/>
        <v>0</v>
      </c>
      <c r="G60" s="30">
        <f>'MOQ Annual'!G60</f>
        <v>400.16</v>
      </c>
      <c r="H60" s="31">
        <f t="shared" si="1"/>
        <v>0</v>
      </c>
      <c r="I60" s="57"/>
      <c r="J60" s="57"/>
    </row>
    <row r="61" spans="2:10" hidden="1" x14ac:dyDescent="0.25">
      <c r="B61" s="27" t="s">
        <v>299</v>
      </c>
      <c r="C61" s="27" t="s">
        <v>300</v>
      </c>
      <c r="D61" s="28">
        <v>0</v>
      </c>
      <c r="E61" s="29">
        <v>2247.0100000000002</v>
      </c>
      <c r="F61" s="29">
        <f t="shared" si="0"/>
        <v>0</v>
      </c>
      <c r="G61" s="30">
        <f>'MOQ Annual'!G61</f>
        <v>1572.91</v>
      </c>
      <c r="H61" s="31">
        <f t="shared" si="1"/>
        <v>0</v>
      </c>
      <c r="I61" s="57"/>
      <c r="J61" s="57"/>
    </row>
    <row r="62" spans="2:10" hidden="1" x14ac:dyDescent="0.25">
      <c r="B62" s="27" t="s">
        <v>344</v>
      </c>
      <c r="C62" s="27" t="s">
        <v>345</v>
      </c>
      <c r="D62" s="28">
        <v>0</v>
      </c>
      <c r="E62" s="29">
        <v>734.26</v>
      </c>
      <c r="F62" s="29">
        <f t="shared" si="0"/>
        <v>0</v>
      </c>
      <c r="G62" s="30">
        <f>'MOQ Annual'!G62</f>
        <v>513.98</v>
      </c>
      <c r="H62" s="31">
        <f t="shared" si="1"/>
        <v>0</v>
      </c>
      <c r="I62" s="57"/>
      <c r="J62" s="57"/>
    </row>
    <row r="63" spans="2:10" hidden="1" x14ac:dyDescent="0.25">
      <c r="B63" s="27" t="s">
        <v>318</v>
      </c>
      <c r="C63" s="27" t="s">
        <v>319</v>
      </c>
      <c r="D63" s="28">
        <v>0</v>
      </c>
      <c r="E63" s="29">
        <v>1490.24</v>
      </c>
      <c r="F63" s="29">
        <f t="shared" si="0"/>
        <v>0</v>
      </c>
      <c r="G63" s="30">
        <f>'MOQ Annual'!G63</f>
        <v>1043.17</v>
      </c>
      <c r="H63" s="31">
        <f t="shared" si="1"/>
        <v>0</v>
      </c>
      <c r="I63" s="57"/>
      <c r="J63" s="57"/>
    </row>
    <row r="64" spans="2:10" hidden="1" x14ac:dyDescent="0.25">
      <c r="B64" s="27" t="s">
        <v>39</v>
      </c>
      <c r="C64" s="27" t="s">
        <v>40</v>
      </c>
      <c r="D64" s="28">
        <v>0</v>
      </c>
      <c r="E64" s="29">
        <v>284.61</v>
      </c>
      <c r="F64" s="29">
        <f t="shared" si="0"/>
        <v>0</v>
      </c>
      <c r="G64" s="30">
        <f>'MOQ Annual'!G64</f>
        <v>199.23</v>
      </c>
      <c r="H64" s="31">
        <f t="shared" si="1"/>
        <v>0</v>
      </c>
      <c r="I64" s="57"/>
      <c r="J64" s="57"/>
    </row>
    <row r="65" spans="2:10" hidden="1" x14ac:dyDescent="0.25">
      <c r="B65" s="27" t="s">
        <v>37</v>
      </c>
      <c r="C65" s="27" t="s">
        <v>38</v>
      </c>
      <c r="D65" s="28">
        <v>0</v>
      </c>
      <c r="E65" s="29">
        <v>284.61</v>
      </c>
      <c r="F65" s="29">
        <f t="shared" si="0"/>
        <v>0</v>
      </c>
      <c r="G65" s="30">
        <f>'MOQ Annual'!G65</f>
        <v>199.23</v>
      </c>
      <c r="H65" s="31">
        <f t="shared" si="1"/>
        <v>0</v>
      </c>
      <c r="I65" s="57"/>
      <c r="J65" s="57"/>
    </row>
    <row r="66" spans="2:10" hidden="1" x14ac:dyDescent="0.25">
      <c r="B66" s="27" t="s">
        <v>277</v>
      </c>
      <c r="C66" s="27" t="s">
        <v>278</v>
      </c>
      <c r="D66" s="28">
        <v>0</v>
      </c>
      <c r="E66" s="29">
        <v>152.02000000000001</v>
      </c>
      <c r="F66" s="29">
        <f t="shared" si="0"/>
        <v>0</v>
      </c>
      <c r="G66" s="30">
        <f>'MOQ Annual'!G66</f>
        <v>106.41</v>
      </c>
      <c r="H66" s="31">
        <f t="shared" si="1"/>
        <v>0</v>
      </c>
      <c r="I66" s="57"/>
      <c r="J66" s="57"/>
    </row>
    <row r="67" spans="2:10" hidden="1" x14ac:dyDescent="0.25">
      <c r="B67" s="27" t="s">
        <v>275</v>
      </c>
      <c r="C67" s="27" t="s">
        <v>276</v>
      </c>
      <c r="D67" s="28">
        <v>0</v>
      </c>
      <c r="E67" s="29">
        <v>142.80000000000001</v>
      </c>
      <c r="F67" s="29">
        <f t="shared" si="0"/>
        <v>0</v>
      </c>
      <c r="G67" s="30">
        <f>'MOQ Annual'!G67</f>
        <v>99.96</v>
      </c>
      <c r="H67" s="31">
        <f t="shared" si="1"/>
        <v>0</v>
      </c>
      <c r="I67" s="57"/>
      <c r="J67" s="57"/>
    </row>
    <row r="68" spans="2:10" hidden="1" x14ac:dyDescent="0.25">
      <c r="B68" s="27" t="s">
        <v>167</v>
      </c>
      <c r="C68" s="27" t="s">
        <v>151</v>
      </c>
      <c r="D68" s="28">
        <v>0</v>
      </c>
      <c r="E68" s="29">
        <v>238.25</v>
      </c>
      <c r="F68" s="29">
        <f t="shared" si="0"/>
        <v>0</v>
      </c>
      <c r="G68" s="30">
        <f>'MOQ Annual'!G68</f>
        <v>166.78</v>
      </c>
      <c r="H68" s="31">
        <f t="shared" si="1"/>
        <v>0</v>
      </c>
      <c r="I68" s="57"/>
      <c r="J68" s="57"/>
    </row>
    <row r="69" spans="2:10" hidden="1" x14ac:dyDescent="0.25">
      <c r="B69" s="27" t="s">
        <v>150</v>
      </c>
      <c r="C69" s="27" t="s">
        <v>452</v>
      </c>
      <c r="D69" s="28">
        <v>0</v>
      </c>
      <c r="E69" s="29">
        <v>260.81</v>
      </c>
      <c r="F69" s="29">
        <f t="shared" si="0"/>
        <v>0</v>
      </c>
      <c r="G69" s="30">
        <f>'MOQ Annual'!G69</f>
        <v>182.57</v>
      </c>
      <c r="H69" s="31">
        <f t="shared" si="1"/>
        <v>0</v>
      </c>
      <c r="I69" s="57"/>
      <c r="J69" s="57"/>
    </row>
    <row r="70" spans="2:10" hidden="1" x14ac:dyDescent="0.25">
      <c r="B70" s="27" t="s">
        <v>66</v>
      </c>
      <c r="C70" s="27" t="s">
        <v>451</v>
      </c>
      <c r="D70" s="28">
        <v>0</v>
      </c>
      <c r="E70" s="29">
        <v>223.21</v>
      </c>
      <c r="F70" s="29">
        <f>D70*E70</f>
        <v>0</v>
      </c>
      <c r="G70" s="30">
        <f>'MOQ Annual'!G70</f>
        <v>156.25</v>
      </c>
      <c r="H70" s="31">
        <f>ROUND(D70*G70,2)</f>
        <v>0</v>
      </c>
      <c r="I70" s="57"/>
      <c r="J70" s="57"/>
    </row>
    <row r="71" spans="2:10" hidden="1" x14ac:dyDescent="0.25">
      <c r="B71" s="27" t="s">
        <v>133</v>
      </c>
      <c r="C71" s="27" t="s">
        <v>143</v>
      </c>
      <c r="D71" s="28">
        <v>0</v>
      </c>
      <c r="E71" s="29">
        <v>552.04</v>
      </c>
      <c r="F71" s="29">
        <f t="shared" si="0"/>
        <v>0</v>
      </c>
      <c r="G71" s="30">
        <f>'MOQ Annual'!G71</f>
        <v>386.43</v>
      </c>
      <c r="H71" s="31">
        <f t="shared" si="1"/>
        <v>0</v>
      </c>
      <c r="I71" s="57"/>
      <c r="J71" s="57"/>
    </row>
    <row r="72" spans="2:10" hidden="1" x14ac:dyDescent="0.25">
      <c r="B72" s="27" t="s">
        <v>152</v>
      </c>
      <c r="C72" s="27" t="s">
        <v>135</v>
      </c>
      <c r="D72" s="28">
        <v>0</v>
      </c>
      <c r="E72" s="29">
        <v>530.78</v>
      </c>
      <c r="F72" s="29">
        <f t="shared" si="0"/>
        <v>0</v>
      </c>
      <c r="G72" s="30">
        <f>'MOQ Annual'!G72</f>
        <v>371.55</v>
      </c>
      <c r="H72" s="31">
        <f t="shared" si="1"/>
        <v>0</v>
      </c>
      <c r="I72" s="57"/>
      <c r="J72" s="57"/>
    </row>
    <row r="73" spans="2:10" hidden="1" x14ac:dyDescent="0.25">
      <c r="B73" s="27" t="s">
        <v>168</v>
      </c>
      <c r="C73" s="27" t="s">
        <v>135</v>
      </c>
      <c r="D73" s="28">
        <v>0</v>
      </c>
      <c r="E73" s="29">
        <v>550.23</v>
      </c>
      <c r="F73" s="29">
        <f t="shared" si="0"/>
        <v>0</v>
      </c>
      <c r="G73" s="30">
        <f>'MOQ Annual'!G73</f>
        <v>385.16</v>
      </c>
      <c r="H73" s="31">
        <f t="shared" si="1"/>
        <v>0</v>
      </c>
      <c r="I73" s="57"/>
      <c r="J73" s="57"/>
    </row>
    <row r="74" spans="2:10" hidden="1" x14ac:dyDescent="0.25">
      <c r="B74" s="27" t="s">
        <v>134</v>
      </c>
      <c r="C74" s="27" t="s">
        <v>135</v>
      </c>
      <c r="D74" s="28">
        <v>0</v>
      </c>
      <c r="E74" s="29">
        <v>530.1</v>
      </c>
      <c r="F74" s="29">
        <f t="shared" si="0"/>
        <v>0</v>
      </c>
      <c r="G74" s="30">
        <f>'MOQ Annual'!G74</f>
        <v>371.07</v>
      </c>
      <c r="H74" s="31">
        <f t="shared" si="1"/>
        <v>0</v>
      </c>
      <c r="I74" s="57"/>
      <c r="J74" s="57"/>
    </row>
    <row r="75" spans="2:10" hidden="1" x14ac:dyDescent="0.25">
      <c r="B75" s="27">
        <v>4381855</v>
      </c>
      <c r="C75" s="27" t="s">
        <v>326</v>
      </c>
      <c r="D75" s="28">
        <v>0</v>
      </c>
      <c r="E75" s="29">
        <v>174.42</v>
      </c>
      <c r="F75" s="29">
        <f t="shared" si="0"/>
        <v>0</v>
      </c>
      <c r="G75" s="30">
        <f>'MOQ Annual'!G75</f>
        <v>122.09</v>
      </c>
      <c r="H75" s="31">
        <f t="shared" si="1"/>
        <v>0</v>
      </c>
      <c r="I75" s="57"/>
      <c r="J75" s="57"/>
    </row>
    <row r="76" spans="2:10" hidden="1" x14ac:dyDescent="0.25">
      <c r="B76" s="27">
        <v>4381857</v>
      </c>
      <c r="C76" s="27" t="s">
        <v>326</v>
      </c>
      <c r="D76" s="28">
        <v>0</v>
      </c>
      <c r="E76" s="29">
        <v>222.22</v>
      </c>
      <c r="F76" s="29">
        <f t="shared" si="0"/>
        <v>0</v>
      </c>
      <c r="G76" s="30">
        <f>'MOQ Annual'!G76</f>
        <v>155.55000000000001</v>
      </c>
      <c r="H76" s="31">
        <f t="shared" si="1"/>
        <v>0</v>
      </c>
      <c r="I76" s="57"/>
      <c r="J76" s="57"/>
    </row>
    <row r="77" spans="2:10" hidden="1" x14ac:dyDescent="0.25">
      <c r="B77" s="27">
        <v>4443884</v>
      </c>
      <c r="C77" s="27" t="s">
        <v>326</v>
      </c>
      <c r="D77" s="28">
        <v>0</v>
      </c>
      <c r="E77" s="29">
        <v>225.77</v>
      </c>
      <c r="F77" s="29">
        <f t="shared" si="0"/>
        <v>0</v>
      </c>
      <c r="G77" s="30">
        <f>'MOQ Annual'!G77</f>
        <v>158.04</v>
      </c>
      <c r="H77" s="31">
        <f t="shared" si="1"/>
        <v>0</v>
      </c>
      <c r="I77" s="57"/>
      <c r="J77" s="57"/>
    </row>
    <row r="78" spans="2:10" hidden="1" x14ac:dyDescent="0.25">
      <c r="B78" s="27">
        <v>4443885</v>
      </c>
      <c r="C78" s="27" t="s">
        <v>326</v>
      </c>
      <c r="D78" s="28">
        <v>0</v>
      </c>
      <c r="E78" s="29">
        <v>218.54</v>
      </c>
      <c r="F78" s="29">
        <f t="shared" ref="F78:F131" si="2">D78*E78</f>
        <v>0</v>
      </c>
      <c r="G78" s="30">
        <f>'MOQ Annual'!G78</f>
        <v>152.97999999999999</v>
      </c>
      <c r="H78" s="31">
        <f t="shared" ref="H78:H131" si="3">ROUND(D78*G78,2)</f>
        <v>0</v>
      </c>
      <c r="I78" s="57"/>
      <c r="J78" s="57"/>
    </row>
    <row r="79" spans="2:10" hidden="1" x14ac:dyDescent="0.25">
      <c r="B79" s="27" t="s">
        <v>328</v>
      </c>
      <c r="C79" s="27" t="s">
        <v>326</v>
      </c>
      <c r="D79" s="28">
        <v>0</v>
      </c>
      <c r="E79" s="29">
        <v>3766.15</v>
      </c>
      <c r="F79" s="29">
        <f t="shared" si="2"/>
        <v>0</v>
      </c>
      <c r="G79" s="30">
        <f>'MOQ Annual'!G79</f>
        <v>2636.31</v>
      </c>
      <c r="H79" s="31">
        <f t="shared" si="3"/>
        <v>0</v>
      </c>
      <c r="I79" s="57"/>
      <c r="J79" s="57"/>
    </row>
    <row r="80" spans="2:10" hidden="1" x14ac:dyDescent="0.25">
      <c r="B80" s="27" t="s">
        <v>331</v>
      </c>
      <c r="C80" s="27" t="s">
        <v>326</v>
      </c>
      <c r="D80" s="28">
        <v>0</v>
      </c>
      <c r="E80" s="29">
        <v>800.4</v>
      </c>
      <c r="F80" s="29">
        <f t="shared" si="2"/>
        <v>0</v>
      </c>
      <c r="G80" s="30">
        <f>'MOQ Annual'!G80</f>
        <v>560.28</v>
      </c>
      <c r="H80" s="31">
        <f t="shared" si="3"/>
        <v>0</v>
      </c>
      <c r="I80" s="57"/>
      <c r="J80" s="57"/>
    </row>
    <row r="81" spans="2:10" hidden="1" x14ac:dyDescent="0.25">
      <c r="B81" s="27" t="s">
        <v>335</v>
      </c>
      <c r="C81" s="27" t="s">
        <v>326</v>
      </c>
      <c r="D81" s="28">
        <v>0</v>
      </c>
      <c r="E81" s="29">
        <v>516.51</v>
      </c>
      <c r="F81" s="29">
        <f t="shared" si="2"/>
        <v>0</v>
      </c>
      <c r="G81" s="30">
        <f>'MOQ Annual'!G81</f>
        <v>361.56</v>
      </c>
      <c r="H81" s="31">
        <f t="shared" si="3"/>
        <v>0</v>
      </c>
      <c r="I81" s="57"/>
      <c r="J81" s="57"/>
    </row>
    <row r="82" spans="2:10" hidden="1" x14ac:dyDescent="0.25">
      <c r="B82" s="27" t="s">
        <v>329</v>
      </c>
      <c r="C82" s="27" t="s">
        <v>326</v>
      </c>
      <c r="D82" s="28">
        <v>0</v>
      </c>
      <c r="E82" s="29">
        <v>255.2</v>
      </c>
      <c r="F82" s="29">
        <f t="shared" si="2"/>
        <v>0</v>
      </c>
      <c r="G82" s="30">
        <f>'MOQ Annual'!G82</f>
        <v>178.64</v>
      </c>
      <c r="H82" s="31">
        <f t="shared" si="3"/>
        <v>0</v>
      </c>
      <c r="I82" s="57"/>
      <c r="J82" s="57"/>
    </row>
    <row r="83" spans="2:10" hidden="1" x14ac:dyDescent="0.25">
      <c r="B83" s="27" t="s">
        <v>330</v>
      </c>
      <c r="C83" s="27" t="s">
        <v>326</v>
      </c>
      <c r="D83" s="28">
        <v>0</v>
      </c>
      <c r="E83" s="29">
        <v>237.48</v>
      </c>
      <c r="F83" s="29">
        <f t="shared" si="2"/>
        <v>0</v>
      </c>
      <c r="G83" s="30">
        <f>'MOQ Annual'!G83</f>
        <v>166.24</v>
      </c>
      <c r="H83" s="31">
        <f t="shared" si="3"/>
        <v>0</v>
      </c>
      <c r="I83" s="57"/>
      <c r="J83" s="57"/>
    </row>
    <row r="84" spans="2:10" hidden="1" x14ac:dyDescent="0.25">
      <c r="B84" s="27" t="s">
        <v>327</v>
      </c>
      <c r="C84" s="27" t="s">
        <v>326</v>
      </c>
      <c r="D84" s="28">
        <v>0</v>
      </c>
      <c r="E84" s="29">
        <v>1598.75</v>
      </c>
      <c r="F84" s="29">
        <f t="shared" si="2"/>
        <v>0</v>
      </c>
      <c r="G84" s="30">
        <f>'MOQ Annual'!G84</f>
        <v>1119.1300000000001</v>
      </c>
      <c r="H84" s="31">
        <f t="shared" si="3"/>
        <v>0</v>
      </c>
      <c r="I84" s="57"/>
      <c r="J84" s="57"/>
    </row>
    <row r="85" spans="2:10" hidden="1" x14ac:dyDescent="0.25">
      <c r="B85" s="27" t="s">
        <v>325</v>
      </c>
      <c r="C85" s="27" t="s">
        <v>326</v>
      </c>
      <c r="D85" s="28">
        <v>0</v>
      </c>
      <c r="E85" s="29">
        <v>337.76</v>
      </c>
      <c r="F85" s="29">
        <f t="shared" si="2"/>
        <v>0</v>
      </c>
      <c r="G85" s="30">
        <f>'MOQ Annual'!G85</f>
        <v>236.43</v>
      </c>
      <c r="H85" s="31">
        <f t="shared" si="3"/>
        <v>0</v>
      </c>
      <c r="I85" s="57"/>
      <c r="J85" s="57"/>
    </row>
    <row r="86" spans="2:10" x14ac:dyDescent="0.25">
      <c r="B86" s="27" t="s">
        <v>29</v>
      </c>
      <c r="C86" s="27" t="s">
        <v>30</v>
      </c>
      <c r="D86" s="28">
        <v>2</v>
      </c>
      <c r="E86" s="29">
        <v>46.07</v>
      </c>
      <c r="F86" s="29">
        <f t="shared" si="2"/>
        <v>92.14</v>
      </c>
      <c r="G86" s="30">
        <f>'MOQ Annual'!G86</f>
        <v>23.04</v>
      </c>
      <c r="H86" s="31">
        <f t="shared" si="3"/>
        <v>46.08</v>
      </c>
      <c r="I86" s="57"/>
      <c r="J86" s="57"/>
    </row>
    <row r="87" spans="2:10" x14ac:dyDescent="0.25">
      <c r="B87" s="27" t="s">
        <v>31</v>
      </c>
      <c r="C87" s="27" t="s">
        <v>30</v>
      </c>
      <c r="D87" s="28">
        <v>2</v>
      </c>
      <c r="E87" s="29">
        <v>27.37</v>
      </c>
      <c r="F87" s="29">
        <f t="shared" si="2"/>
        <v>54.74</v>
      </c>
      <c r="G87" s="30">
        <f>'MOQ Annual'!G87</f>
        <v>13.69</v>
      </c>
      <c r="H87" s="31">
        <f t="shared" si="3"/>
        <v>27.38</v>
      </c>
      <c r="I87" s="57"/>
      <c r="J87" s="57"/>
    </row>
    <row r="88" spans="2:10" x14ac:dyDescent="0.25">
      <c r="B88" s="27" t="s">
        <v>101</v>
      </c>
      <c r="C88" s="27" t="s">
        <v>30</v>
      </c>
      <c r="D88" s="28">
        <v>1</v>
      </c>
      <c r="E88" s="29">
        <v>3.1</v>
      </c>
      <c r="F88" s="29">
        <f t="shared" si="2"/>
        <v>3.1</v>
      </c>
      <c r="G88" s="30">
        <f>'MOQ Annual'!G88</f>
        <v>1.55</v>
      </c>
      <c r="H88" s="31">
        <f t="shared" si="3"/>
        <v>1.55</v>
      </c>
      <c r="I88" s="57"/>
      <c r="J88" s="57"/>
    </row>
    <row r="89" spans="2:10" x14ac:dyDescent="0.25">
      <c r="B89" s="27" t="s">
        <v>102</v>
      </c>
      <c r="C89" s="27" t="s">
        <v>30</v>
      </c>
      <c r="D89" s="28">
        <v>1</v>
      </c>
      <c r="E89" s="29">
        <v>58.55</v>
      </c>
      <c r="F89" s="29">
        <f t="shared" si="2"/>
        <v>58.55</v>
      </c>
      <c r="G89" s="30">
        <f>'MOQ Annual'!G89</f>
        <v>29.28</v>
      </c>
      <c r="H89" s="31">
        <f t="shared" si="3"/>
        <v>29.28</v>
      </c>
      <c r="I89" s="57"/>
      <c r="J89" s="57"/>
    </row>
    <row r="90" spans="2:10" x14ac:dyDescent="0.25">
      <c r="B90" s="27" t="s">
        <v>61</v>
      </c>
      <c r="C90" s="27" t="s">
        <v>30</v>
      </c>
      <c r="D90" s="28">
        <v>1</v>
      </c>
      <c r="E90" s="29">
        <v>81.89</v>
      </c>
      <c r="F90" s="29">
        <f t="shared" si="2"/>
        <v>81.89</v>
      </c>
      <c r="G90" s="30">
        <f>'MOQ Annual'!G90</f>
        <v>40.950000000000003</v>
      </c>
      <c r="H90" s="31">
        <f t="shared" si="3"/>
        <v>40.950000000000003</v>
      </c>
      <c r="I90" s="57"/>
      <c r="J90" s="57"/>
    </row>
    <row r="91" spans="2:10" x14ac:dyDescent="0.25">
      <c r="B91" s="27" t="s">
        <v>60</v>
      </c>
      <c r="C91" s="27" t="s">
        <v>30</v>
      </c>
      <c r="D91" s="28">
        <v>1</v>
      </c>
      <c r="E91" s="29">
        <v>180.19</v>
      </c>
      <c r="F91" s="29">
        <f t="shared" si="2"/>
        <v>180.19</v>
      </c>
      <c r="G91" s="30">
        <f>'MOQ Annual'!G91</f>
        <v>90.1</v>
      </c>
      <c r="H91" s="31">
        <f t="shared" si="3"/>
        <v>90.1</v>
      </c>
      <c r="I91" s="57"/>
      <c r="J91" s="57"/>
    </row>
    <row r="92" spans="2:10" x14ac:dyDescent="0.25">
      <c r="B92" s="27" t="s">
        <v>81</v>
      </c>
      <c r="C92" s="27" t="s">
        <v>95</v>
      </c>
      <c r="D92" s="28">
        <v>10</v>
      </c>
      <c r="E92" s="29">
        <v>52.25</v>
      </c>
      <c r="F92" s="29">
        <f t="shared" si="2"/>
        <v>522.5</v>
      </c>
      <c r="G92" s="30">
        <f>'MOQ Annual'!G92</f>
        <v>26.13</v>
      </c>
      <c r="H92" s="31">
        <f t="shared" si="3"/>
        <v>261.3</v>
      </c>
      <c r="I92" s="57"/>
      <c r="J92" s="57"/>
    </row>
    <row r="93" spans="2:10" x14ac:dyDescent="0.25">
      <c r="B93" s="27" t="s">
        <v>176</v>
      </c>
      <c r="C93" s="27" t="s">
        <v>95</v>
      </c>
      <c r="D93" s="28">
        <v>1</v>
      </c>
      <c r="E93" s="29">
        <v>99.8</v>
      </c>
      <c r="F93" s="29">
        <f t="shared" si="2"/>
        <v>99.8</v>
      </c>
      <c r="G93" s="30">
        <f>'MOQ Annual'!G93</f>
        <v>49.9</v>
      </c>
      <c r="H93" s="31">
        <f t="shared" si="3"/>
        <v>49.9</v>
      </c>
      <c r="I93" s="57"/>
      <c r="J93" s="57"/>
    </row>
    <row r="94" spans="2:10" x14ac:dyDescent="0.25">
      <c r="B94" s="27" t="s">
        <v>91</v>
      </c>
      <c r="C94" s="27" t="s">
        <v>95</v>
      </c>
      <c r="D94" s="28">
        <v>12</v>
      </c>
      <c r="E94" s="29">
        <v>47.71</v>
      </c>
      <c r="F94" s="29">
        <f t="shared" si="2"/>
        <v>572.52</v>
      </c>
      <c r="G94" s="30">
        <f>'MOQ Annual'!G94</f>
        <v>23.86</v>
      </c>
      <c r="H94" s="31">
        <f t="shared" si="3"/>
        <v>286.32</v>
      </c>
      <c r="I94" s="57"/>
      <c r="J94" s="57"/>
    </row>
    <row r="95" spans="2:10" x14ac:dyDescent="0.25">
      <c r="B95" s="27" t="s">
        <v>113</v>
      </c>
      <c r="C95" s="27" t="s">
        <v>95</v>
      </c>
      <c r="D95" s="28">
        <v>9</v>
      </c>
      <c r="E95" s="29">
        <v>23.53</v>
      </c>
      <c r="F95" s="29">
        <f t="shared" si="2"/>
        <v>211.77</v>
      </c>
      <c r="G95" s="30">
        <f>'MOQ Annual'!G95</f>
        <v>11.76</v>
      </c>
      <c r="H95" s="31">
        <f t="shared" si="3"/>
        <v>105.84</v>
      </c>
      <c r="I95" s="57"/>
      <c r="J95" s="57"/>
    </row>
    <row r="96" spans="2:10" x14ac:dyDescent="0.25">
      <c r="B96" s="27" t="s">
        <v>82</v>
      </c>
      <c r="C96" s="27" t="s">
        <v>96</v>
      </c>
      <c r="D96" s="28">
        <v>10</v>
      </c>
      <c r="E96" s="29">
        <v>53.75</v>
      </c>
      <c r="F96" s="29">
        <f t="shared" si="2"/>
        <v>537.5</v>
      </c>
      <c r="G96" s="30">
        <f>'MOQ Annual'!G96</f>
        <v>26.88</v>
      </c>
      <c r="H96" s="31">
        <f t="shared" si="3"/>
        <v>268.8</v>
      </c>
      <c r="I96" s="57"/>
      <c r="J96" s="57"/>
    </row>
    <row r="97" spans="2:10" x14ac:dyDescent="0.25">
      <c r="B97" s="27" t="s">
        <v>92</v>
      </c>
      <c r="C97" s="27" t="s">
        <v>96</v>
      </c>
      <c r="D97" s="28">
        <v>12</v>
      </c>
      <c r="E97" s="29">
        <v>95.06</v>
      </c>
      <c r="F97" s="29">
        <f t="shared" si="2"/>
        <v>1140.72</v>
      </c>
      <c r="G97" s="30">
        <f>'MOQ Annual'!G97</f>
        <v>47.53</v>
      </c>
      <c r="H97" s="31">
        <f t="shared" si="3"/>
        <v>570.36</v>
      </c>
      <c r="I97" s="57"/>
      <c r="J97" s="57"/>
    </row>
    <row r="98" spans="2:10" x14ac:dyDescent="0.25">
      <c r="B98" s="27" t="s">
        <v>125</v>
      </c>
      <c r="C98" s="27" t="s">
        <v>96</v>
      </c>
      <c r="D98" s="28">
        <v>6</v>
      </c>
      <c r="E98" s="29">
        <v>19.37</v>
      </c>
      <c r="F98" s="29">
        <f t="shared" si="2"/>
        <v>116.22</v>
      </c>
      <c r="G98" s="30">
        <f>'MOQ Annual'!G98</f>
        <v>9.68</v>
      </c>
      <c r="H98" s="31">
        <f t="shared" si="3"/>
        <v>58.08</v>
      </c>
      <c r="I98" s="57"/>
      <c r="J98" s="57"/>
    </row>
    <row r="99" spans="2:10" x14ac:dyDescent="0.25">
      <c r="B99" s="27" t="s">
        <v>112</v>
      </c>
      <c r="C99" s="27" t="s">
        <v>96</v>
      </c>
      <c r="D99" s="28">
        <v>2</v>
      </c>
      <c r="E99" s="29">
        <v>91.77</v>
      </c>
      <c r="F99" s="29">
        <f t="shared" si="2"/>
        <v>183.54</v>
      </c>
      <c r="G99" s="30">
        <f>'MOQ Annual'!G99</f>
        <v>45.89</v>
      </c>
      <c r="H99" s="31">
        <f t="shared" si="3"/>
        <v>91.78</v>
      </c>
      <c r="I99" s="57"/>
      <c r="J99" s="57"/>
    </row>
    <row r="100" spans="2:10" x14ac:dyDescent="0.25">
      <c r="B100" s="27" t="s">
        <v>186</v>
      </c>
      <c r="C100" s="27" t="s">
        <v>96</v>
      </c>
      <c r="D100" s="28">
        <v>1</v>
      </c>
      <c r="E100" s="29">
        <v>25.96</v>
      </c>
      <c r="F100" s="29">
        <f t="shared" si="2"/>
        <v>25.96</v>
      </c>
      <c r="G100" s="30">
        <f>'MOQ Annual'!G100</f>
        <v>12.98</v>
      </c>
      <c r="H100" s="31">
        <f t="shared" si="3"/>
        <v>12.98</v>
      </c>
      <c r="I100" s="57"/>
      <c r="J100" s="57"/>
    </row>
    <row r="101" spans="2:10" x14ac:dyDescent="0.25">
      <c r="B101" s="27" t="s">
        <v>175</v>
      </c>
      <c r="C101" s="27" t="s">
        <v>96</v>
      </c>
      <c r="D101" s="28">
        <v>1</v>
      </c>
      <c r="E101" s="29">
        <v>65.040000000000006</v>
      </c>
      <c r="F101" s="29">
        <f t="shared" si="2"/>
        <v>65.040000000000006</v>
      </c>
      <c r="G101" s="30">
        <f>'MOQ Annual'!G101</f>
        <v>32.520000000000003</v>
      </c>
      <c r="H101" s="31">
        <f t="shared" si="3"/>
        <v>32.520000000000003</v>
      </c>
      <c r="I101" s="57"/>
      <c r="J101" s="57"/>
    </row>
    <row r="102" spans="2:10" x14ac:dyDescent="0.25">
      <c r="B102" s="27" t="s">
        <v>200</v>
      </c>
      <c r="C102" s="27" t="s">
        <v>96</v>
      </c>
      <c r="D102" s="28">
        <v>1</v>
      </c>
      <c r="E102" s="29">
        <v>81.64</v>
      </c>
      <c r="F102" s="29">
        <f t="shared" si="2"/>
        <v>81.64</v>
      </c>
      <c r="G102" s="30">
        <f>'MOQ Annual'!G102</f>
        <v>40.82</v>
      </c>
      <c r="H102" s="31">
        <f t="shared" si="3"/>
        <v>40.82</v>
      </c>
      <c r="I102" s="57"/>
      <c r="J102" s="57"/>
    </row>
    <row r="103" spans="2:10" hidden="1" x14ac:dyDescent="0.25">
      <c r="B103" s="27" t="s">
        <v>292</v>
      </c>
      <c r="C103" s="27" t="s">
        <v>293</v>
      </c>
      <c r="D103" s="28">
        <v>0</v>
      </c>
      <c r="E103" s="29">
        <v>51.75</v>
      </c>
      <c r="F103" s="29">
        <f t="shared" si="2"/>
        <v>0</v>
      </c>
      <c r="G103" s="30">
        <f>'MOQ Annual'!G103</f>
        <v>36.229999999999997</v>
      </c>
      <c r="H103" s="31">
        <f t="shared" si="3"/>
        <v>0</v>
      </c>
      <c r="I103" s="57"/>
      <c r="J103" s="57"/>
    </row>
    <row r="104" spans="2:10" hidden="1" x14ac:dyDescent="0.25">
      <c r="B104" s="27" t="s">
        <v>64</v>
      </c>
      <c r="C104" s="27" t="s">
        <v>65</v>
      </c>
      <c r="D104" s="77">
        <v>0</v>
      </c>
      <c r="E104" s="29">
        <v>553.63</v>
      </c>
      <c r="F104" s="29">
        <f t="shared" si="2"/>
        <v>0</v>
      </c>
      <c r="G104" s="30">
        <f>'MOQ Annual'!G104</f>
        <v>387.54</v>
      </c>
      <c r="H104" s="31">
        <f t="shared" si="3"/>
        <v>0</v>
      </c>
      <c r="I104" s="57"/>
      <c r="J104" s="57"/>
    </row>
    <row r="105" spans="2:10" hidden="1" x14ac:dyDescent="0.25">
      <c r="B105" s="27" t="s">
        <v>365</v>
      </c>
      <c r="C105" s="27" t="s">
        <v>65</v>
      </c>
      <c r="D105" s="77">
        <v>0</v>
      </c>
      <c r="E105" s="29">
        <v>519.36</v>
      </c>
      <c r="F105" s="29">
        <f>D105*E105</f>
        <v>0</v>
      </c>
      <c r="G105" s="30">
        <f>'MOQ Annual'!G105</f>
        <v>363.55</v>
      </c>
      <c r="H105" s="31">
        <f>ROUND(D105*G105,2)</f>
        <v>0</v>
      </c>
      <c r="I105" s="57"/>
      <c r="J105" s="57"/>
    </row>
    <row r="106" spans="2:10" hidden="1" x14ac:dyDescent="0.25">
      <c r="B106" s="27" t="s">
        <v>203</v>
      </c>
      <c r="C106" s="27" t="s">
        <v>65</v>
      </c>
      <c r="D106" s="77">
        <v>0</v>
      </c>
      <c r="E106" s="29">
        <v>681.55</v>
      </c>
      <c r="F106" s="29">
        <f t="shared" si="2"/>
        <v>0</v>
      </c>
      <c r="G106" s="30">
        <f>'MOQ Annual'!G106</f>
        <v>477.09</v>
      </c>
      <c r="H106" s="31">
        <f t="shared" si="3"/>
        <v>0</v>
      </c>
      <c r="I106" s="57"/>
      <c r="J106" s="57"/>
    </row>
    <row r="107" spans="2:10" hidden="1" x14ac:dyDescent="0.25">
      <c r="B107" s="27" t="s">
        <v>189</v>
      </c>
      <c r="C107" s="27" t="s">
        <v>65</v>
      </c>
      <c r="D107" s="77">
        <v>0</v>
      </c>
      <c r="E107" s="29">
        <v>874.22</v>
      </c>
      <c r="F107" s="29">
        <f>D107*E107</f>
        <v>0</v>
      </c>
      <c r="G107" s="30">
        <f>'MOQ Annual'!G107</f>
        <v>611.95000000000005</v>
      </c>
      <c r="H107" s="31">
        <f>ROUND(D107*G107,2)</f>
        <v>0</v>
      </c>
      <c r="I107" s="57"/>
      <c r="J107" s="57"/>
    </row>
    <row r="108" spans="2:10" hidden="1" x14ac:dyDescent="0.25">
      <c r="B108" s="27" t="s">
        <v>149</v>
      </c>
      <c r="C108" s="27" t="s">
        <v>65</v>
      </c>
      <c r="D108" s="77">
        <v>0</v>
      </c>
      <c r="E108" s="29">
        <v>3690.6</v>
      </c>
      <c r="F108" s="29">
        <f t="shared" si="2"/>
        <v>0</v>
      </c>
      <c r="G108" s="30">
        <f>'MOQ Annual'!G108</f>
        <v>2583.42</v>
      </c>
      <c r="H108" s="31">
        <f t="shared" si="3"/>
        <v>0</v>
      </c>
      <c r="I108" s="57"/>
      <c r="J108" s="57"/>
    </row>
    <row r="109" spans="2:10" hidden="1" x14ac:dyDescent="0.25">
      <c r="B109" s="27" t="s">
        <v>166</v>
      </c>
      <c r="C109" s="27" t="s">
        <v>65</v>
      </c>
      <c r="D109" s="77">
        <v>0</v>
      </c>
      <c r="E109" s="29">
        <v>1649.46</v>
      </c>
      <c r="F109" s="29">
        <f t="shared" si="2"/>
        <v>0</v>
      </c>
      <c r="G109" s="30">
        <f>'MOQ Annual'!G109</f>
        <v>1154.6199999999999</v>
      </c>
      <c r="H109" s="31">
        <f t="shared" si="3"/>
        <v>0</v>
      </c>
      <c r="I109" s="57"/>
      <c r="J109" s="57"/>
    </row>
    <row r="110" spans="2:10" hidden="1" x14ac:dyDescent="0.25">
      <c r="B110" s="27" t="s">
        <v>132</v>
      </c>
      <c r="C110" s="27" t="s">
        <v>65</v>
      </c>
      <c r="D110" s="77">
        <v>0</v>
      </c>
      <c r="E110" s="29">
        <v>3358.3</v>
      </c>
      <c r="F110" s="29">
        <f t="shared" si="2"/>
        <v>0</v>
      </c>
      <c r="G110" s="30">
        <f>'MOQ Annual'!G110</f>
        <v>2350.81</v>
      </c>
      <c r="H110" s="31">
        <f t="shared" si="3"/>
        <v>0</v>
      </c>
      <c r="I110" s="57"/>
      <c r="J110" s="57"/>
    </row>
    <row r="111" spans="2:10" hidden="1" x14ac:dyDescent="0.25">
      <c r="B111" s="27" t="s">
        <v>140</v>
      </c>
      <c r="C111" s="27" t="s">
        <v>126</v>
      </c>
      <c r="D111" s="77">
        <v>0</v>
      </c>
      <c r="E111" s="29">
        <v>168.25</v>
      </c>
      <c r="F111" s="29">
        <f t="shared" si="2"/>
        <v>0</v>
      </c>
      <c r="G111" s="30">
        <f>'MOQ Annual'!G111</f>
        <v>84.12</v>
      </c>
      <c r="H111" s="31">
        <f t="shared" si="3"/>
        <v>0</v>
      </c>
      <c r="I111" s="57"/>
      <c r="J111" s="57"/>
    </row>
    <row r="112" spans="2:10" hidden="1" x14ac:dyDescent="0.25">
      <c r="B112" s="27" t="s">
        <v>127</v>
      </c>
      <c r="C112" s="27" t="s">
        <v>128</v>
      </c>
      <c r="D112" s="77">
        <v>0</v>
      </c>
      <c r="E112" s="29">
        <v>103.9</v>
      </c>
      <c r="F112" s="29">
        <f t="shared" si="2"/>
        <v>0</v>
      </c>
      <c r="G112" s="30">
        <f>'MOQ Annual'!G112</f>
        <v>51.95</v>
      </c>
      <c r="H112" s="31">
        <f t="shared" si="3"/>
        <v>0</v>
      </c>
      <c r="I112" s="57"/>
      <c r="J112" s="57"/>
    </row>
    <row r="113" spans="2:10" hidden="1" x14ac:dyDescent="0.25">
      <c r="B113" s="27" t="s">
        <v>141</v>
      </c>
      <c r="C113" s="27" t="s">
        <v>145</v>
      </c>
      <c r="D113" s="77">
        <v>0</v>
      </c>
      <c r="E113" s="29">
        <v>40.6</v>
      </c>
      <c r="F113" s="29">
        <f t="shared" si="2"/>
        <v>0</v>
      </c>
      <c r="G113" s="30">
        <f>'MOQ Annual'!G113</f>
        <v>20.3</v>
      </c>
      <c r="H113" s="31">
        <f t="shared" si="3"/>
        <v>0</v>
      </c>
      <c r="I113" s="57"/>
      <c r="J113" s="57"/>
    </row>
    <row r="114" spans="2:10" hidden="1" x14ac:dyDescent="0.25">
      <c r="B114" s="27" t="s">
        <v>115</v>
      </c>
      <c r="C114" s="27" t="s">
        <v>449</v>
      </c>
      <c r="D114" s="77">
        <v>0</v>
      </c>
      <c r="E114" s="29">
        <v>31.73</v>
      </c>
      <c r="F114" s="29">
        <f t="shared" si="2"/>
        <v>0</v>
      </c>
      <c r="G114" s="30">
        <f>'MOQ Annual'!G114</f>
        <v>15.86</v>
      </c>
      <c r="H114" s="31">
        <f t="shared" si="3"/>
        <v>0</v>
      </c>
      <c r="I114" s="57"/>
      <c r="J114" s="57"/>
    </row>
    <row r="115" spans="2:10" hidden="1" x14ac:dyDescent="0.25">
      <c r="B115" s="27" t="s">
        <v>114</v>
      </c>
      <c r="C115" s="27" t="s">
        <v>450</v>
      </c>
      <c r="D115" s="77">
        <v>0</v>
      </c>
      <c r="E115" s="29">
        <v>168.25</v>
      </c>
      <c r="F115" s="29">
        <f t="shared" si="2"/>
        <v>0</v>
      </c>
      <c r="G115" s="30">
        <f>'MOQ Annual'!G115</f>
        <v>84.12</v>
      </c>
      <c r="H115" s="31">
        <f t="shared" si="3"/>
        <v>0</v>
      </c>
      <c r="I115" s="57"/>
      <c r="J115" s="57"/>
    </row>
    <row r="116" spans="2:10" hidden="1" x14ac:dyDescent="0.25">
      <c r="B116" s="27" t="s">
        <v>440</v>
      </c>
      <c r="C116" s="27" t="s">
        <v>117</v>
      </c>
      <c r="D116" s="77">
        <v>0</v>
      </c>
      <c r="E116" s="29">
        <v>11275.17</v>
      </c>
      <c r="F116" s="29">
        <f t="shared" si="2"/>
        <v>0</v>
      </c>
      <c r="G116" s="30">
        <f>'MOQ Annual'!G116</f>
        <v>5637.59</v>
      </c>
      <c r="H116" s="31">
        <f t="shared" si="3"/>
        <v>0</v>
      </c>
      <c r="I116" s="57"/>
      <c r="J116" s="57"/>
    </row>
    <row r="117" spans="2:10" hidden="1" x14ac:dyDescent="0.25">
      <c r="B117" s="27" t="s">
        <v>129</v>
      </c>
      <c r="C117" s="27" t="s">
        <v>117</v>
      </c>
      <c r="D117" s="28">
        <v>0</v>
      </c>
      <c r="E117" s="29">
        <v>10973.27</v>
      </c>
      <c r="F117" s="29">
        <f t="shared" si="2"/>
        <v>0</v>
      </c>
      <c r="G117" s="30">
        <f>'MOQ Annual'!G117</f>
        <v>5486.64</v>
      </c>
      <c r="H117" s="31">
        <f t="shared" si="3"/>
        <v>0</v>
      </c>
      <c r="I117" s="57"/>
      <c r="J117" s="57"/>
    </row>
    <row r="118" spans="2:10" hidden="1" x14ac:dyDescent="0.25">
      <c r="B118" s="27" t="s">
        <v>185</v>
      </c>
      <c r="C118" s="27" t="s">
        <v>117</v>
      </c>
      <c r="D118" s="28">
        <v>0</v>
      </c>
      <c r="E118" s="29">
        <v>2082.46</v>
      </c>
      <c r="F118" s="29">
        <f t="shared" si="2"/>
        <v>0</v>
      </c>
      <c r="G118" s="30">
        <f>'MOQ Annual'!G118</f>
        <v>1041.23</v>
      </c>
      <c r="H118" s="31">
        <f t="shared" si="3"/>
        <v>0</v>
      </c>
      <c r="I118" s="57"/>
      <c r="J118" s="57"/>
    </row>
    <row r="119" spans="2:10" hidden="1" x14ac:dyDescent="0.25">
      <c r="B119" s="27" t="s">
        <v>201</v>
      </c>
      <c r="C119" s="27" t="s">
        <v>117</v>
      </c>
      <c r="D119" s="28">
        <v>0</v>
      </c>
      <c r="E119" s="29">
        <v>2082.31</v>
      </c>
      <c r="F119" s="29">
        <f t="shared" si="2"/>
        <v>0</v>
      </c>
      <c r="G119" s="30">
        <f>'MOQ Annual'!G119</f>
        <v>1041.1500000000001</v>
      </c>
      <c r="H119" s="31">
        <f t="shared" si="3"/>
        <v>0</v>
      </c>
      <c r="I119" s="57"/>
      <c r="J119" s="57"/>
    </row>
    <row r="120" spans="2:10" hidden="1" x14ac:dyDescent="0.25">
      <c r="B120" s="27" t="s">
        <v>116</v>
      </c>
      <c r="C120" s="27" t="s">
        <v>117</v>
      </c>
      <c r="D120" s="28">
        <v>0</v>
      </c>
      <c r="E120" s="29">
        <v>12177.02</v>
      </c>
      <c r="F120" s="29">
        <f t="shared" si="2"/>
        <v>0</v>
      </c>
      <c r="G120" s="30">
        <f>'MOQ Annual'!G120</f>
        <v>6088.51</v>
      </c>
      <c r="H120" s="31">
        <f t="shared" si="3"/>
        <v>0</v>
      </c>
      <c r="I120" s="57"/>
      <c r="J120" s="57"/>
    </row>
    <row r="121" spans="2:10" x14ac:dyDescent="0.25">
      <c r="B121" s="27" t="s">
        <v>77</v>
      </c>
      <c r="C121" s="27" t="s">
        <v>17</v>
      </c>
      <c r="D121" s="28">
        <v>10</v>
      </c>
      <c r="E121" s="29">
        <v>38.880000000000003</v>
      </c>
      <c r="F121" s="29">
        <f t="shared" si="2"/>
        <v>388.8</v>
      </c>
      <c r="G121" s="30">
        <f>'MOQ Annual'!G121</f>
        <v>19.440000000000001</v>
      </c>
      <c r="H121" s="31">
        <f t="shared" si="3"/>
        <v>194.4</v>
      </c>
      <c r="I121" s="57"/>
      <c r="J121" s="57"/>
    </row>
    <row r="122" spans="2:10" x14ac:dyDescent="0.25">
      <c r="B122" s="27" t="s">
        <v>206</v>
      </c>
      <c r="C122" s="27" t="s">
        <v>17</v>
      </c>
      <c r="D122" s="28">
        <v>14</v>
      </c>
      <c r="E122" s="29">
        <v>30.44</v>
      </c>
      <c r="F122" s="29">
        <f t="shared" si="2"/>
        <v>426.16</v>
      </c>
      <c r="G122" s="30">
        <f>'MOQ Annual'!G122</f>
        <v>15.22</v>
      </c>
      <c r="H122" s="31">
        <f t="shared" si="3"/>
        <v>213.08</v>
      </c>
      <c r="I122" s="57"/>
      <c r="J122" s="57"/>
    </row>
    <row r="123" spans="2:10" x14ac:dyDescent="0.25">
      <c r="B123" s="27" t="s">
        <v>100</v>
      </c>
      <c r="C123" s="27" t="s">
        <v>17</v>
      </c>
      <c r="D123" s="28">
        <v>1</v>
      </c>
      <c r="E123" s="29">
        <v>15.15</v>
      </c>
      <c r="F123" s="29">
        <f t="shared" si="2"/>
        <v>15.15</v>
      </c>
      <c r="G123" s="30">
        <f>'MOQ Annual'!G123</f>
        <v>7.58</v>
      </c>
      <c r="H123" s="31">
        <f t="shared" si="3"/>
        <v>7.58</v>
      </c>
      <c r="I123" s="57"/>
      <c r="J123" s="57"/>
    </row>
    <row r="124" spans="2:10" x14ac:dyDescent="0.25">
      <c r="B124" s="27" t="s">
        <v>24</v>
      </c>
      <c r="C124" s="27" t="s">
        <v>17</v>
      </c>
      <c r="D124" s="28">
        <v>5</v>
      </c>
      <c r="E124" s="29">
        <v>51.8</v>
      </c>
      <c r="F124" s="29">
        <f t="shared" si="2"/>
        <v>259</v>
      </c>
      <c r="G124" s="30">
        <f>'MOQ Annual'!G124</f>
        <v>25.9</v>
      </c>
      <c r="H124" s="31">
        <f t="shared" si="3"/>
        <v>129.5</v>
      </c>
      <c r="I124" s="57"/>
      <c r="J124" s="57"/>
    </row>
    <row r="125" spans="2:10" x14ac:dyDescent="0.25">
      <c r="B125" s="27" t="s">
        <v>68</v>
      </c>
      <c r="C125" s="27" t="s">
        <v>17</v>
      </c>
      <c r="D125" s="28">
        <v>16</v>
      </c>
      <c r="E125" s="29">
        <v>27.14</v>
      </c>
      <c r="F125" s="29">
        <f t="shared" si="2"/>
        <v>434.24</v>
      </c>
      <c r="G125" s="30">
        <f>'MOQ Annual'!G125</f>
        <v>13.57</v>
      </c>
      <c r="H125" s="31">
        <f t="shared" si="3"/>
        <v>217.12</v>
      </c>
      <c r="I125" s="57"/>
      <c r="J125" s="57"/>
    </row>
    <row r="126" spans="2:10" x14ac:dyDescent="0.25">
      <c r="B126" s="27" t="s">
        <v>182</v>
      </c>
      <c r="C126" s="27" t="s">
        <v>17</v>
      </c>
      <c r="D126" s="28">
        <v>3</v>
      </c>
      <c r="E126" s="29">
        <v>24.21</v>
      </c>
      <c r="F126" s="29">
        <f t="shared" si="2"/>
        <v>72.63</v>
      </c>
      <c r="G126" s="30">
        <f>'MOQ Annual'!G126</f>
        <v>12.11</v>
      </c>
      <c r="H126" s="31">
        <f t="shared" si="3"/>
        <v>36.33</v>
      </c>
      <c r="I126" s="57"/>
      <c r="J126" s="57"/>
    </row>
    <row r="127" spans="2:10" x14ac:dyDescent="0.25">
      <c r="B127" s="27" t="s">
        <v>163</v>
      </c>
      <c r="C127" s="27" t="s">
        <v>17</v>
      </c>
      <c r="D127" s="28">
        <v>2</v>
      </c>
      <c r="E127" s="29">
        <v>40.17</v>
      </c>
      <c r="F127" s="29">
        <f t="shared" si="2"/>
        <v>80.34</v>
      </c>
      <c r="G127" s="30">
        <f>'MOQ Annual'!G127</f>
        <v>20.09</v>
      </c>
      <c r="H127" s="31">
        <f t="shared" si="3"/>
        <v>40.18</v>
      </c>
      <c r="I127" s="57"/>
      <c r="J127" s="57"/>
    </row>
    <row r="128" spans="2:10" x14ac:dyDescent="0.25">
      <c r="B128" s="27" t="s">
        <v>193</v>
      </c>
      <c r="C128" s="27" t="s">
        <v>17</v>
      </c>
      <c r="D128" s="28">
        <v>2</v>
      </c>
      <c r="E128" s="29">
        <v>19.03</v>
      </c>
      <c r="F128" s="29">
        <f t="shared" si="2"/>
        <v>38.06</v>
      </c>
      <c r="G128" s="30">
        <f>'MOQ Annual'!G128</f>
        <v>9.51</v>
      </c>
      <c r="H128" s="31">
        <f t="shared" si="3"/>
        <v>19.02</v>
      </c>
      <c r="I128" s="57"/>
      <c r="J128" s="57"/>
    </row>
    <row r="129" spans="2:10" x14ac:dyDescent="0.25">
      <c r="B129" s="27" t="s">
        <v>173</v>
      </c>
      <c r="C129" s="27" t="s">
        <v>17</v>
      </c>
      <c r="D129" s="28">
        <v>2</v>
      </c>
      <c r="E129" s="29">
        <v>32.22</v>
      </c>
      <c r="F129" s="29">
        <f t="shared" si="2"/>
        <v>64.44</v>
      </c>
      <c r="G129" s="30">
        <f>'MOQ Annual'!G129</f>
        <v>16.11</v>
      </c>
      <c r="H129" s="31">
        <f t="shared" si="3"/>
        <v>32.22</v>
      </c>
      <c r="I129" s="57"/>
      <c r="J129" s="57"/>
    </row>
    <row r="130" spans="2:10" x14ac:dyDescent="0.25">
      <c r="B130" s="27" t="s">
        <v>156</v>
      </c>
      <c r="C130" s="27" t="s">
        <v>17</v>
      </c>
      <c r="D130" s="28">
        <v>4</v>
      </c>
      <c r="E130" s="29">
        <v>51.52</v>
      </c>
      <c r="F130" s="29">
        <f t="shared" si="2"/>
        <v>206.08</v>
      </c>
      <c r="G130" s="30">
        <f>'MOQ Annual'!G130</f>
        <v>25.76</v>
      </c>
      <c r="H130" s="31">
        <f t="shared" si="3"/>
        <v>103.04</v>
      </c>
      <c r="I130" s="57"/>
      <c r="J130" s="57"/>
    </row>
    <row r="131" spans="2:10" x14ac:dyDescent="0.25">
      <c r="B131" s="27" t="s">
        <v>108</v>
      </c>
      <c r="C131" s="27" t="s">
        <v>17</v>
      </c>
      <c r="D131" s="28">
        <v>5</v>
      </c>
      <c r="E131" s="29">
        <v>110.96</v>
      </c>
      <c r="F131" s="29">
        <f t="shared" si="2"/>
        <v>554.79999999999995</v>
      </c>
      <c r="G131" s="30">
        <f>'MOQ Annual'!G131</f>
        <v>55.48</v>
      </c>
      <c r="H131" s="31">
        <f t="shared" si="3"/>
        <v>277.39999999999998</v>
      </c>
      <c r="I131" s="57"/>
      <c r="J131" s="57"/>
    </row>
    <row r="132" spans="2:10" hidden="1" x14ac:dyDescent="0.25">
      <c r="B132" s="27" t="s">
        <v>408</v>
      </c>
      <c r="C132" s="27" t="s">
        <v>382</v>
      </c>
      <c r="D132" s="28"/>
      <c r="E132" s="29">
        <v>2301.33</v>
      </c>
      <c r="F132" s="29">
        <f t="shared" ref="F132:F200" si="4">D132*E132</f>
        <v>0</v>
      </c>
      <c r="G132" s="30">
        <f>'MOQ Annual'!G132</f>
        <v>1610.93</v>
      </c>
      <c r="H132" s="31">
        <f t="shared" ref="H132:H203" si="5">ROUND(D132*G132,2)</f>
        <v>0</v>
      </c>
      <c r="I132" s="57"/>
      <c r="J132" s="57"/>
    </row>
    <row r="133" spans="2:10" hidden="1" x14ac:dyDescent="0.25">
      <c r="B133" s="27" t="s">
        <v>401</v>
      </c>
      <c r="C133" s="27" t="s">
        <v>382</v>
      </c>
      <c r="D133" s="28"/>
      <c r="E133" s="29">
        <v>323.51</v>
      </c>
      <c r="F133" s="29">
        <f t="shared" si="4"/>
        <v>0</v>
      </c>
      <c r="G133" s="30">
        <f>'MOQ Annual'!G133</f>
        <v>226.46</v>
      </c>
      <c r="H133" s="31">
        <f t="shared" si="5"/>
        <v>0</v>
      </c>
      <c r="I133" s="57"/>
      <c r="J133" s="57"/>
    </row>
    <row r="134" spans="2:10" hidden="1" x14ac:dyDescent="0.25">
      <c r="B134" s="27" t="s">
        <v>407</v>
      </c>
      <c r="C134" s="27" t="s">
        <v>382</v>
      </c>
      <c r="D134" s="28"/>
      <c r="E134" s="29">
        <v>1606.8</v>
      </c>
      <c r="F134" s="29">
        <f t="shared" si="4"/>
        <v>0</v>
      </c>
      <c r="G134" s="30">
        <f>'MOQ Annual'!G134</f>
        <v>1124.76</v>
      </c>
      <c r="H134" s="31">
        <f t="shared" si="5"/>
        <v>0</v>
      </c>
      <c r="I134" s="57"/>
      <c r="J134" s="57"/>
    </row>
    <row r="135" spans="2:10" hidden="1" x14ac:dyDescent="0.25">
      <c r="B135" s="27" t="s">
        <v>411</v>
      </c>
      <c r="C135" s="27" t="s">
        <v>382</v>
      </c>
      <c r="D135" s="28"/>
      <c r="E135" s="29">
        <v>2077.89</v>
      </c>
      <c r="F135" s="29">
        <f t="shared" si="4"/>
        <v>0</v>
      </c>
      <c r="G135" s="30">
        <f>'MOQ Annual'!G135</f>
        <v>1454.52</v>
      </c>
      <c r="H135" s="31">
        <f t="shared" si="5"/>
        <v>0</v>
      </c>
      <c r="I135" s="57"/>
      <c r="J135" s="57"/>
    </row>
    <row r="136" spans="2:10" hidden="1" x14ac:dyDescent="0.25">
      <c r="B136" s="27" t="s">
        <v>413</v>
      </c>
      <c r="C136" s="27" t="s">
        <v>382</v>
      </c>
      <c r="D136" s="28"/>
      <c r="E136" s="29">
        <v>1975.25</v>
      </c>
      <c r="F136" s="29">
        <f t="shared" si="4"/>
        <v>0</v>
      </c>
      <c r="G136" s="30">
        <f>'MOQ Annual'!G136</f>
        <v>1382.68</v>
      </c>
      <c r="H136" s="31">
        <f t="shared" si="5"/>
        <v>0</v>
      </c>
      <c r="I136" s="57"/>
      <c r="J136" s="57"/>
    </row>
    <row r="137" spans="2:10" hidden="1" x14ac:dyDescent="0.25">
      <c r="B137" s="27" t="s">
        <v>405</v>
      </c>
      <c r="C137" s="27" t="s">
        <v>382</v>
      </c>
      <c r="D137" s="28"/>
      <c r="E137" s="29">
        <v>132.76</v>
      </c>
      <c r="F137" s="29">
        <f t="shared" si="4"/>
        <v>0</v>
      </c>
      <c r="G137" s="30">
        <f>'MOQ Annual'!G137</f>
        <v>92.93</v>
      </c>
      <c r="H137" s="31">
        <f t="shared" si="5"/>
        <v>0</v>
      </c>
      <c r="I137" s="57"/>
      <c r="J137" s="57"/>
    </row>
    <row r="138" spans="2:10" hidden="1" x14ac:dyDescent="0.25">
      <c r="B138" s="27" t="s">
        <v>391</v>
      </c>
      <c r="C138" s="27" t="s">
        <v>382</v>
      </c>
      <c r="D138" s="28"/>
      <c r="E138" s="29">
        <v>840.14</v>
      </c>
      <c r="F138" s="29">
        <f t="shared" si="4"/>
        <v>0</v>
      </c>
      <c r="G138" s="30">
        <f>'MOQ Annual'!G138</f>
        <v>588.1</v>
      </c>
      <c r="H138" s="31">
        <f t="shared" si="5"/>
        <v>0</v>
      </c>
      <c r="I138" s="57"/>
      <c r="J138" s="57"/>
    </row>
    <row r="139" spans="2:10" hidden="1" x14ac:dyDescent="0.25">
      <c r="B139" s="27" t="s">
        <v>389</v>
      </c>
      <c r="C139" s="27" t="s">
        <v>382</v>
      </c>
      <c r="D139" s="28"/>
      <c r="E139" s="29">
        <v>524.79</v>
      </c>
      <c r="F139" s="29">
        <f t="shared" si="4"/>
        <v>0</v>
      </c>
      <c r="G139" s="30">
        <f>'MOQ Annual'!G139</f>
        <v>367.35</v>
      </c>
      <c r="H139" s="31">
        <f t="shared" si="5"/>
        <v>0</v>
      </c>
      <c r="I139" s="57"/>
      <c r="J139" s="57"/>
    </row>
    <row r="140" spans="2:10" hidden="1" x14ac:dyDescent="0.25">
      <c r="B140" s="27" t="s">
        <v>387</v>
      </c>
      <c r="C140" s="27" t="s">
        <v>382</v>
      </c>
      <c r="D140" s="28"/>
      <c r="E140" s="29">
        <v>1620.51</v>
      </c>
      <c r="F140" s="29">
        <f t="shared" si="4"/>
        <v>0</v>
      </c>
      <c r="G140" s="30">
        <f>'MOQ Annual'!G140</f>
        <v>1134.3599999999999</v>
      </c>
      <c r="H140" s="31">
        <f t="shared" si="5"/>
        <v>0</v>
      </c>
      <c r="I140" s="57"/>
      <c r="J140" s="57"/>
    </row>
    <row r="141" spans="2:10" hidden="1" x14ac:dyDescent="0.25">
      <c r="B141" s="27" t="s">
        <v>381</v>
      </c>
      <c r="C141" s="27" t="s">
        <v>382</v>
      </c>
      <c r="D141" s="28"/>
      <c r="E141" s="29">
        <v>1031.0999999999999</v>
      </c>
      <c r="F141" s="29">
        <f t="shared" si="4"/>
        <v>0</v>
      </c>
      <c r="G141" s="30">
        <f>'MOQ Annual'!G141</f>
        <v>721.77</v>
      </c>
      <c r="H141" s="31">
        <f t="shared" si="5"/>
        <v>0</v>
      </c>
      <c r="I141" s="57"/>
      <c r="J141" s="57"/>
    </row>
    <row r="142" spans="2:10" hidden="1" x14ac:dyDescent="0.25">
      <c r="B142" s="27" t="s">
        <v>400</v>
      </c>
      <c r="C142" s="27" t="s">
        <v>382</v>
      </c>
      <c r="D142" s="28"/>
      <c r="E142" s="29">
        <v>2430.38</v>
      </c>
      <c r="F142" s="29">
        <f t="shared" si="4"/>
        <v>0</v>
      </c>
      <c r="G142" s="30">
        <f>'MOQ Annual'!G142</f>
        <v>1701.27</v>
      </c>
      <c r="H142" s="31">
        <f t="shared" si="5"/>
        <v>0</v>
      </c>
      <c r="I142" s="57"/>
      <c r="J142" s="57"/>
    </row>
    <row r="143" spans="2:10" hidden="1" x14ac:dyDescent="0.25">
      <c r="B143" s="27" t="s">
        <v>394</v>
      </c>
      <c r="C143" s="27" t="s">
        <v>382</v>
      </c>
      <c r="D143" s="28"/>
      <c r="E143" s="29">
        <v>838.75</v>
      </c>
      <c r="F143" s="29">
        <f t="shared" si="4"/>
        <v>0</v>
      </c>
      <c r="G143" s="30">
        <f>'MOQ Annual'!G143</f>
        <v>587.13</v>
      </c>
      <c r="H143" s="31">
        <f t="shared" si="5"/>
        <v>0</v>
      </c>
      <c r="I143" s="57"/>
      <c r="J143" s="57"/>
    </row>
    <row r="144" spans="2:10" hidden="1" x14ac:dyDescent="0.25">
      <c r="B144" s="27" t="s">
        <v>397</v>
      </c>
      <c r="C144" s="27" t="s">
        <v>382</v>
      </c>
      <c r="D144" s="28"/>
      <c r="E144" s="29">
        <v>2002.72</v>
      </c>
      <c r="F144" s="29">
        <f t="shared" si="4"/>
        <v>0</v>
      </c>
      <c r="G144" s="30">
        <f>'MOQ Annual'!G144</f>
        <v>1401.9</v>
      </c>
      <c r="H144" s="31">
        <f t="shared" si="5"/>
        <v>0</v>
      </c>
      <c r="I144" s="57"/>
      <c r="J144" s="57"/>
    </row>
    <row r="145" spans="2:10" hidden="1" x14ac:dyDescent="0.25">
      <c r="B145" s="27" t="s">
        <v>386</v>
      </c>
      <c r="C145" s="27" t="s">
        <v>382</v>
      </c>
      <c r="D145" s="28"/>
      <c r="E145" s="29">
        <v>4998.6000000000004</v>
      </c>
      <c r="F145" s="29">
        <f t="shared" si="4"/>
        <v>0</v>
      </c>
      <c r="G145" s="30">
        <f>'MOQ Annual'!G145</f>
        <v>3499.02</v>
      </c>
      <c r="H145" s="31">
        <f t="shared" si="5"/>
        <v>0</v>
      </c>
      <c r="I145" s="57"/>
      <c r="J145" s="57"/>
    </row>
    <row r="146" spans="2:10" x14ac:dyDescent="0.25">
      <c r="B146" s="27" t="s">
        <v>46</v>
      </c>
      <c r="C146" s="27" t="s">
        <v>445</v>
      </c>
      <c r="D146" s="28">
        <v>1</v>
      </c>
      <c r="E146" s="29">
        <v>65.680000000000007</v>
      </c>
      <c r="F146" s="29">
        <f t="shared" si="4"/>
        <v>65.680000000000007</v>
      </c>
      <c r="G146" s="30">
        <f>'MOQ Annual'!G146</f>
        <v>32.840000000000003</v>
      </c>
      <c r="H146" s="31">
        <f t="shared" si="5"/>
        <v>32.840000000000003</v>
      </c>
      <c r="I146" s="57"/>
      <c r="J146" s="57"/>
    </row>
    <row r="147" spans="2:10" x14ac:dyDescent="0.25">
      <c r="B147" s="27" t="s">
        <v>99</v>
      </c>
      <c r="C147" s="27" t="s">
        <v>445</v>
      </c>
      <c r="D147" s="28">
        <v>1</v>
      </c>
      <c r="E147" s="29">
        <v>34.950000000000003</v>
      </c>
      <c r="F147" s="29">
        <f t="shared" si="4"/>
        <v>34.950000000000003</v>
      </c>
      <c r="G147" s="30">
        <f>'MOQ Annual'!G147</f>
        <v>17.48</v>
      </c>
      <c r="H147" s="31">
        <f t="shared" si="5"/>
        <v>17.48</v>
      </c>
      <c r="I147" s="57"/>
      <c r="J147" s="57"/>
    </row>
    <row r="148" spans="2:10" x14ac:dyDescent="0.25">
      <c r="B148" s="27" t="s">
        <v>55</v>
      </c>
      <c r="C148" s="27" t="s">
        <v>445</v>
      </c>
      <c r="D148" s="28">
        <v>1</v>
      </c>
      <c r="E148" s="29">
        <v>66.17</v>
      </c>
      <c r="F148" s="29">
        <f t="shared" si="4"/>
        <v>66.17</v>
      </c>
      <c r="G148" s="30">
        <f>'MOQ Annual'!G148</f>
        <v>33.090000000000003</v>
      </c>
      <c r="H148" s="31">
        <f t="shared" si="5"/>
        <v>33.090000000000003</v>
      </c>
      <c r="I148" s="57"/>
      <c r="J148" s="57"/>
    </row>
    <row r="149" spans="2:10" x14ac:dyDescent="0.25">
      <c r="B149" s="27" t="s">
        <v>76</v>
      </c>
      <c r="C149" s="27" t="s">
        <v>445</v>
      </c>
      <c r="D149" s="28">
        <v>10</v>
      </c>
      <c r="E149" s="29">
        <v>54.1</v>
      </c>
      <c r="F149" s="29">
        <f t="shared" si="4"/>
        <v>541</v>
      </c>
      <c r="G149" s="30">
        <f>'MOQ Annual'!G149</f>
        <v>27.05</v>
      </c>
      <c r="H149" s="31">
        <f t="shared" si="5"/>
        <v>270.5</v>
      </c>
      <c r="I149" s="57"/>
      <c r="J149" s="57"/>
    </row>
    <row r="150" spans="2:10" x14ac:dyDescent="0.25">
      <c r="B150" s="27" t="s">
        <v>22</v>
      </c>
      <c r="C150" s="27" t="s">
        <v>445</v>
      </c>
      <c r="D150" s="28">
        <v>1</v>
      </c>
      <c r="E150" s="29">
        <v>55.96</v>
      </c>
      <c r="F150" s="29">
        <f t="shared" si="4"/>
        <v>55.96</v>
      </c>
      <c r="G150" s="30">
        <f>'MOQ Annual'!G150</f>
        <v>27.98</v>
      </c>
      <c r="H150" s="31">
        <f t="shared" si="5"/>
        <v>27.98</v>
      </c>
      <c r="I150" s="57"/>
      <c r="J150" s="57"/>
    </row>
    <row r="151" spans="2:10" x14ac:dyDescent="0.25">
      <c r="B151" s="27" t="s">
        <v>7</v>
      </c>
      <c r="C151" s="27" t="s">
        <v>445</v>
      </c>
      <c r="D151" s="28">
        <v>17</v>
      </c>
      <c r="E151" s="29">
        <v>19.75</v>
      </c>
      <c r="F151" s="29">
        <f t="shared" si="4"/>
        <v>335.75</v>
      </c>
      <c r="G151" s="30">
        <f>'MOQ Annual'!G151</f>
        <v>9.8800000000000008</v>
      </c>
      <c r="H151" s="31">
        <f t="shared" si="5"/>
        <v>167.96</v>
      </c>
      <c r="I151" s="57"/>
      <c r="J151" s="57"/>
    </row>
    <row r="152" spans="2:10" x14ac:dyDescent="0.25">
      <c r="B152" s="27" t="s">
        <v>197</v>
      </c>
      <c r="C152" s="27" t="s">
        <v>445</v>
      </c>
      <c r="D152" s="28">
        <v>1</v>
      </c>
      <c r="E152" s="29">
        <v>47.15</v>
      </c>
      <c r="F152" s="29">
        <f t="shared" si="4"/>
        <v>47.15</v>
      </c>
      <c r="G152" s="30">
        <f>'MOQ Annual'!G152</f>
        <v>23.58</v>
      </c>
      <c r="H152" s="31">
        <f t="shared" si="5"/>
        <v>23.58</v>
      </c>
      <c r="I152" s="57"/>
      <c r="J152" s="57"/>
    </row>
    <row r="153" spans="2:10" x14ac:dyDescent="0.25">
      <c r="B153" s="27" t="s">
        <v>180</v>
      </c>
      <c r="C153" s="27" t="s">
        <v>445</v>
      </c>
      <c r="D153" s="28">
        <v>1</v>
      </c>
      <c r="E153" s="29">
        <v>47.151200000000003</v>
      </c>
      <c r="F153" s="29">
        <f t="shared" si="4"/>
        <v>47.151200000000003</v>
      </c>
      <c r="G153" s="30">
        <f>'MOQ Annual'!G153</f>
        <v>23.58</v>
      </c>
      <c r="H153" s="31">
        <f t="shared" si="5"/>
        <v>23.58</v>
      </c>
      <c r="I153" s="57"/>
      <c r="J153" s="57"/>
    </row>
    <row r="154" spans="2:10" x14ac:dyDescent="0.25">
      <c r="B154" s="27" t="s">
        <v>171</v>
      </c>
      <c r="C154" s="27" t="s">
        <v>445</v>
      </c>
      <c r="D154" s="28">
        <v>1</v>
      </c>
      <c r="E154" s="29">
        <v>66.44</v>
      </c>
      <c r="F154" s="29">
        <f t="shared" si="4"/>
        <v>66.44</v>
      </c>
      <c r="G154" s="30">
        <f>'MOQ Annual'!G154</f>
        <v>33.22</v>
      </c>
      <c r="H154" s="31">
        <f t="shared" si="5"/>
        <v>33.22</v>
      </c>
      <c r="I154" s="57"/>
      <c r="J154" s="57"/>
    </row>
    <row r="155" spans="2:10" x14ac:dyDescent="0.25">
      <c r="B155" s="27" t="s">
        <v>154</v>
      </c>
      <c r="C155" s="27" t="s">
        <v>445</v>
      </c>
      <c r="D155" s="28">
        <v>2</v>
      </c>
      <c r="E155" s="29">
        <v>136.78</v>
      </c>
      <c r="F155" s="29">
        <f t="shared" si="4"/>
        <v>273.56</v>
      </c>
      <c r="G155" s="30">
        <f>'MOQ Annual'!G155</f>
        <v>68.39</v>
      </c>
      <c r="H155" s="31">
        <f t="shared" si="5"/>
        <v>136.78</v>
      </c>
      <c r="I155" s="57"/>
      <c r="J155" s="57"/>
    </row>
    <row r="156" spans="2:10" x14ac:dyDescent="0.25">
      <c r="B156" s="27" t="s">
        <v>161</v>
      </c>
      <c r="C156" s="27" t="s">
        <v>445</v>
      </c>
      <c r="D156" s="28">
        <v>1</v>
      </c>
      <c r="E156" s="29">
        <v>401.06</v>
      </c>
      <c r="F156" s="29">
        <f t="shared" si="4"/>
        <v>401.06</v>
      </c>
      <c r="G156" s="30">
        <f>'MOQ Annual'!G156</f>
        <v>200.53</v>
      </c>
      <c r="H156" s="31">
        <f t="shared" si="5"/>
        <v>200.53</v>
      </c>
      <c r="I156" s="57"/>
      <c r="J156" s="57"/>
    </row>
    <row r="157" spans="2:10" x14ac:dyDescent="0.25">
      <c r="B157" s="27" t="s">
        <v>191</v>
      </c>
      <c r="C157" s="27" t="s">
        <v>445</v>
      </c>
      <c r="D157" s="28">
        <v>1</v>
      </c>
      <c r="E157" s="29">
        <v>36.24</v>
      </c>
      <c r="F157" s="29">
        <f t="shared" si="4"/>
        <v>36.24</v>
      </c>
      <c r="G157" s="30">
        <f>'MOQ Annual'!G157</f>
        <v>18.12</v>
      </c>
      <c r="H157" s="31">
        <f t="shared" si="5"/>
        <v>18.12</v>
      </c>
      <c r="I157" s="57"/>
      <c r="J157" s="57"/>
    </row>
    <row r="158" spans="2:10" x14ac:dyDescent="0.25">
      <c r="B158" s="27" t="s">
        <v>106</v>
      </c>
      <c r="C158" s="27" t="s">
        <v>445</v>
      </c>
      <c r="D158" s="28">
        <v>5</v>
      </c>
      <c r="E158" s="29">
        <v>137.52000000000001</v>
      </c>
      <c r="F158" s="29">
        <f t="shared" si="4"/>
        <v>687.6</v>
      </c>
      <c r="G158" s="30">
        <f>'MOQ Annual'!G158</f>
        <v>68.760000000000005</v>
      </c>
      <c r="H158" s="31">
        <f t="shared" si="5"/>
        <v>343.8</v>
      </c>
      <c r="I158" s="57"/>
      <c r="J158" s="57"/>
    </row>
    <row r="159" spans="2:10" x14ac:dyDescent="0.25">
      <c r="B159" s="27" t="s">
        <v>47</v>
      </c>
      <c r="C159" s="27" t="s">
        <v>444</v>
      </c>
      <c r="D159" s="28">
        <v>1</v>
      </c>
      <c r="E159" s="29">
        <v>32.51</v>
      </c>
      <c r="F159" s="29">
        <f t="shared" ref="F159:F170" si="6">D159*E159</f>
        <v>32.51</v>
      </c>
      <c r="G159" s="30">
        <f>'MOQ Annual'!G159</f>
        <v>16.260000000000002</v>
      </c>
      <c r="H159" s="31">
        <f t="shared" ref="H159:H170" si="7">ROUND(D159*G159,2)</f>
        <v>16.260000000000002</v>
      </c>
      <c r="I159" s="57"/>
      <c r="J159" s="57"/>
    </row>
    <row r="160" spans="2:10" x14ac:dyDescent="0.25">
      <c r="B160" s="27" t="s">
        <v>72</v>
      </c>
      <c r="C160" s="27" t="s">
        <v>444</v>
      </c>
      <c r="D160" s="28">
        <v>27</v>
      </c>
      <c r="E160" s="29">
        <v>26.94</v>
      </c>
      <c r="F160" s="29">
        <f t="shared" si="6"/>
        <v>727.38</v>
      </c>
      <c r="G160" s="30">
        <f>'MOQ Annual'!G160</f>
        <v>13.47</v>
      </c>
      <c r="H160" s="31">
        <f t="shared" si="7"/>
        <v>363.69</v>
      </c>
      <c r="I160" s="57"/>
      <c r="J160" s="57"/>
    </row>
    <row r="161" spans="2:10" x14ac:dyDescent="0.25">
      <c r="B161" s="27" t="s">
        <v>23</v>
      </c>
      <c r="C161" s="27" t="s">
        <v>444</v>
      </c>
      <c r="D161" s="28">
        <v>11</v>
      </c>
      <c r="E161" s="29">
        <v>42.56</v>
      </c>
      <c r="F161" s="29">
        <f t="shared" si="6"/>
        <v>468.16</v>
      </c>
      <c r="G161" s="30">
        <f>'MOQ Annual'!G161</f>
        <v>21.28</v>
      </c>
      <c r="H161" s="31">
        <f t="shared" si="7"/>
        <v>234.08</v>
      </c>
      <c r="I161" s="57"/>
      <c r="J161" s="57"/>
    </row>
    <row r="162" spans="2:10" x14ac:dyDescent="0.25">
      <c r="B162" s="27" t="s">
        <v>56</v>
      </c>
      <c r="C162" s="27" t="s">
        <v>444</v>
      </c>
      <c r="D162" s="28">
        <v>2</v>
      </c>
      <c r="E162" s="29">
        <v>41.22</v>
      </c>
      <c r="F162" s="29">
        <f t="shared" si="6"/>
        <v>82.44</v>
      </c>
      <c r="G162" s="30">
        <f>'MOQ Annual'!G162</f>
        <v>20.61</v>
      </c>
      <c r="H162" s="31">
        <f t="shared" si="7"/>
        <v>41.22</v>
      </c>
      <c r="I162" s="57"/>
      <c r="J162" s="57"/>
    </row>
    <row r="163" spans="2:10" x14ac:dyDescent="0.25">
      <c r="B163" s="27" t="s">
        <v>155</v>
      </c>
      <c r="C163" s="27" t="s">
        <v>444</v>
      </c>
      <c r="D163" s="28">
        <v>4</v>
      </c>
      <c r="E163" s="29">
        <v>78.62</v>
      </c>
      <c r="F163" s="29">
        <f t="shared" si="6"/>
        <v>314.48</v>
      </c>
      <c r="G163" s="30">
        <f>'MOQ Annual'!G163</f>
        <v>39.31</v>
      </c>
      <c r="H163" s="31">
        <f t="shared" si="7"/>
        <v>157.24</v>
      </c>
      <c r="I163" s="57"/>
      <c r="J163" s="57"/>
    </row>
    <row r="164" spans="2:10" x14ac:dyDescent="0.25">
      <c r="B164" s="27" t="s">
        <v>107</v>
      </c>
      <c r="C164" s="27" t="s">
        <v>444</v>
      </c>
      <c r="D164" s="28">
        <v>2</v>
      </c>
      <c r="E164" s="29">
        <v>172.84</v>
      </c>
      <c r="F164" s="29">
        <f t="shared" si="6"/>
        <v>345.68</v>
      </c>
      <c r="G164" s="30">
        <f>'MOQ Annual'!G164</f>
        <v>86.42</v>
      </c>
      <c r="H164" s="31">
        <f t="shared" si="7"/>
        <v>172.84</v>
      </c>
      <c r="I164" s="57"/>
      <c r="J164" s="57"/>
    </row>
    <row r="165" spans="2:10" x14ac:dyDescent="0.25">
      <c r="B165" s="27" t="s">
        <v>181</v>
      </c>
      <c r="C165" s="27" t="s">
        <v>444</v>
      </c>
      <c r="D165" s="28">
        <v>1</v>
      </c>
      <c r="E165" s="29">
        <v>87.07</v>
      </c>
      <c r="F165" s="29">
        <f t="shared" si="6"/>
        <v>87.07</v>
      </c>
      <c r="G165" s="30">
        <f>'MOQ Annual'!G165</f>
        <v>43.53</v>
      </c>
      <c r="H165" s="31">
        <f t="shared" si="7"/>
        <v>43.53</v>
      </c>
      <c r="I165" s="57"/>
      <c r="J165" s="57"/>
    </row>
    <row r="166" spans="2:10" x14ac:dyDescent="0.25">
      <c r="B166" s="27" t="s">
        <v>198</v>
      </c>
      <c r="C166" s="27" t="s">
        <v>444</v>
      </c>
      <c r="D166" s="28">
        <v>1</v>
      </c>
      <c r="E166" s="29">
        <v>87.07</v>
      </c>
      <c r="F166" s="29">
        <f t="shared" si="6"/>
        <v>87.07</v>
      </c>
      <c r="G166" s="30">
        <f>'MOQ Annual'!G166</f>
        <v>43.53</v>
      </c>
      <c r="H166" s="31">
        <f t="shared" si="7"/>
        <v>43.53</v>
      </c>
      <c r="I166" s="57"/>
      <c r="J166" s="57"/>
    </row>
    <row r="167" spans="2:10" x14ac:dyDescent="0.25">
      <c r="B167" s="27" t="s">
        <v>162</v>
      </c>
      <c r="C167" s="27" t="s">
        <v>444</v>
      </c>
      <c r="D167" s="28">
        <v>1</v>
      </c>
      <c r="E167" s="29">
        <v>66.59</v>
      </c>
      <c r="F167" s="29">
        <f t="shared" si="6"/>
        <v>66.59</v>
      </c>
      <c r="G167" s="30">
        <f>'MOQ Annual'!G167</f>
        <v>33.29</v>
      </c>
      <c r="H167" s="31">
        <f t="shared" si="7"/>
        <v>33.29</v>
      </c>
      <c r="I167" s="57"/>
      <c r="J167" s="57"/>
    </row>
    <row r="168" spans="2:10" x14ac:dyDescent="0.25">
      <c r="B168" s="27" t="s">
        <v>172</v>
      </c>
      <c r="C168" s="27" t="s">
        <v>444</v>
      </c>
      <c r="D168" s="28">
        <v>1</v>
      </c>
      <c r="E168" s="29">
        <v>136.78</v>
      </c>
      <c r="F168" s="29">
        <f t="shared" si="6"/>
        <v>136.78</v>
      </c>
      <c r="G168" s="30">
        <f>'MOQ Annual'!G168</f>
        <v>68.39</v>
      </c>
      <c r="H168" s="31">
        <f t="shared" si="7"/>
        <v>68.39</v>
      </c>
      <c r="I168" s="57"/>
      <c r="J168" s="57"/>
    </row>
    <row r="169" spans="2:10" x14ac:dyDescent="0.25">
      <c r="B169" s="27" t="s">
        <v>121</v>
      </c>
      <c r="C169" s="27" t="s">
        <v>444</v>
      </c>
      <c r="D169" s="28">
        <v>6</v>
      </c>
      <c r="E169" s="29">
        <v>129.19</v>
      </c>
      <c r="F169" s="29">
        <f t="shared" si="6"/>
        <v>775.14</v>
      </c>
      <c r="G169" s="30">
        <f>'MOQ Annual'!G169</f>
        <v>64.599999999999994</v>
      </c>
      <c r="H169" s="31">
        <f t="shared" si="7"/>
        <v>387.6</v>
      </c>
      <c r="I169" s="57"/>
      <c r="J169" s="57"/>
    </row>
    <row r="170" spans="2:10" x14ac:dyDescent="0.25">
      <c r="B170" s="27" t="s">
        <v>192</v>
      </c>
      <c r="C170" s="27" t="s">
        <v>444</v>
      </c>
      <c r="D170" s="28">
        <v>1</v>
      </c>
      <c r="E170" s="29">
        <v>13.82</v>
      </c>
      <c r="F170" s="29">
        <f t="shared" si="6"/>
        <v>13.82</v>
      </c>
      <c r="G170" s="30">
        <f>'MOQ Annual'!G170</f>
        <v>6.91</v>
      </c>
      <c r="H170" s="31">
        <f t="shared" si="7"/>
        <v>6.91</v>
      </c>
      <c r="I170" s="57"/>
      <c r="J170" s="57"/>
    </row>
    <row r="171" spans="2:10" hidden="1" x14ac:dyDescent="0.25">
      <c r="B171" s="27" t="s">
        <v>246</v>
      </c>
      <c r="C171" s="27" t="s">
        <v>18</v>
      </c>
      <c r="D171" s="28"/>
      <c r="E171" s="29">
        <v>129095.92</v>
      </c>
      <c r="F171" s="29">
        <f t="shared" si="4"/>
        <v>0</v>
      </c>
      <c r="G171" s="30">
        <f>'MOQ Annual'!G171</f>
        <v>42601.65</v>
      </c>
      <c r="H171" s="31">
        <f t="shared" si="5"/>
        <v>0</v>
      </c>
      <c r="I171" s="57"/>
      <c r="J171" s="57"/>
    </row>
    <row r="172" spans="2:10" hidden="1" x14ac:dyDescent="0.25">
      <c r="B172" s="27" t="s">
        <v>249</v>
      </c>
      <c r="C172" s="27" t="s">
        <v>18</v>
      </c>
      <c r="D172" s="28"/>
      <c r="E172" s="29">
        <v>49503.98</v>
      </c>
      <c r="F172" s="29">
        <f t="shared" si="4"/>
        <v>0</v>
      </c>
      <c r="G172" s="30">
        <f>'MOQ Annual'!G172</f>
        <v>29702.39</v>
      </c>
      <c r="H172" s="31">
        <f t="shared" si="5"/>
        <v>0</v>
      </c>
      <c r="I172" s="57"/>
      <c r="J172" s="57"/>
    </row>
    <row r="173" spans="2:10" hidden="1" x14ac:dyDescent="0.25">
      <c r="B173" s="27" t="s">
        <v>247</v>
      </c>
      <c r="C173" s="27" t="s">
        <v>18</v>
      </c>
      <c r="D173" s="28"/>
      <c r="E173" s="29">
        <v>53767.38</v>
      </c>
      <c r="F173" s="29">
        <f t="shared" si="4"/>
        <v>0</v>
      </c>
      <c r="G173" s="30">
        <f>'MOQ Annual'!G173</f>
        <v>43416.82</v>
      </c>
      <c r="H173" s="31">
        <f t="shared" si="5"/>
        <v>0</v>
      </c>
      <c r="I173" s="57"/>
      <c r="J173" s="57"/>
    </row>
    <row r="174" spans="2:10" hidden="1" x14ac:dyDescent="0.25">
      <c r="B174" s="27" t="s">
        <v>248</v>
      </c>
      <c r="C174" s="27" t="s">
        <v>18</v>
      </c>
      <c r="D174" s="28"/>
      <c r="E174" s="29">
        <v>221692.04</v>
      </c>
      <c r="F174" s="29">
        <f t="shared" si="4"/>
        <v>0</v>
      </c>
      <c r="G174" s="30">
        <f>'MOQ Annual'!G174</f>
        <v>53072.14</v>
      </c>
      <c r="H174" s="31">
        <f t="shared" si="5"/>
        <v>0</v>
      </c>
      <c r="I174" s="57"/>
      <c r="J174" s="57"/>
    </row>
    <row r="175" spans="2:10" hidden="1" x14ac:dyDescent="0.25">
      <c r="B175" s="27" t="s">
        <v>250</v>
      </c>
      <c r="C175" s="27" t="s">
        <v>18</v>
      </c>
      <c r="D175" s="28"/>
      <c r="E175" s="29">
        <v>122361.84</v>
      </c>
      <c r="F175" s="29">
        <f t="shared" si="4"/>
        <v>0</v>
      </c>
      <c r="G175" s="30">
        <f>'MOQ Annual'!G175</f>
        <v>79535.199999999997</v>
      </c>
      <c r="H175" s="31">
        <f t="shared" si="5"/>
        <v>0</v>
      </c>
      <c r="I175" s="57"/>
      <c r="J175" s="57"/>
    </row>
    <row r="176" spans="2:10" hidden="1" x14ac:dyDescent="0.25">
      <c r="B176" s="27" t="s">
        <v>251</v>
      </c>
      <c r="C176" s="27" t="s">
        <v>18</v>
      </c>
      <c r="D176" s="28"/>
      <c r="E176" s="29">
        <v>75701.3</v>
      </c>
      <c r="F176" s="29">
        <f t="shared" si="4"/>
        <v>0</v>
      </c>
      <c r="G176" s="30">
        <f>'MOQ Annual'!G176</f>
        <v>24981.43</v>
      </c>
      <c r="H176" s="31">
        <f t="shared" si="5"/>
        <v>0</v>
      </c>
      <c r="I176" s="57"/>
      <c r="J176" s="57"/>
    </row>
    <row r="177" spans="2:10" hidden="1" x14ac:dyDescent="0.25">
      <c r="B177" s="27" t="s">
        <v>111</v>
      </c>
      <c r="C177" s="27" t="s">
        <v>118</v>
      </c>
      <c r="D177" s="28">
        <v>0</v>
      </c>
      <c r="E177" s="29">
        <v>237.32</v>
      </c>
      <c r="F177" s="29">
        <f t="shared" si="4"/>
        <v>0</v>
      </c>
      <c r="G177" s="30">
        <f>'MOQ Annual'!G177</f>
        <v>118.66</v>
      </c>
      <c r="H177" s="31">
        <f t="shared" si="5"/>
        <v>0</v>
      </c>
      <c r="I177" s="57"/>
      <c r="J177" s="57"/>
    </row>
    <row r="178" spans="2:10" x14ac:dyDescent="0.25">
      <c r="B178" s="27">
        <v>4630525</v>
      </c>
      <c r="C178" s="27" t="s">
        <v>43</v>
      </c>
      <c r="D178" s="28">
        <v>1</v>
      </c>
      <c r="E178" s="29">
        <v>35.35</v>
      </c>
      <c r="F178" s="29">
        <f t="shared" si="4"/>
        <v>35.35</v>
      </c>
      <c r="G178" s="30">
        <f>'MOQ Annual'!G178</f>
        <v>17.670000000000002</v>
      </c>
      <c r="H178" s="31">
        <f t="shared" si="5"/>
        <v>17.670000000000002</v>
      </c>
      <c r="I178" s="57"/>
      <c r="J178" s="57"/>
    </row>
    <row r="179" spans="2:10" x14ac:dyDescent="0.25">
      <c r="B179" s="27" t="s">
        <v>25</v>
      </c>
      <c r="C179" s="27" t="s">
        <v>43</v>
      </c>
      <c r="D179" s="28">
        <v>7</v>
      </c>
      <c r="E179" s="29">
        <v>94.95</v>
      </c>
      <c r="F179" s="29">
        <f t="shared" si="4"/>
        <v>664.65</v>
      </c>
      <c r="G179" s="30">
        <f>'MOQ Annual'!G179</f>
        <v>47.48</v>
      </c>
      <c r="H179" s="31">
        <f t="shared" si="5"/>
        <v>332.36</v>
      </c>
      <c r="I179" s="57"/>
      <c r="J179" s="57"/>
    </row>
    <row r="180" spans="2:10" x14ac:dyDescent="0.25">
      <c r="B180" s="27" t="s">
        <v>73</v>
      </c>
      <c r="C180" s="27" t="s">
        <v>43</v>
      </c>
      <c r="D180" s="28">
        <v>2</v>
      </c>
      <c r="E180" s="29">
        <v>30.45</v>
      </c>
      <c r="F180" s="29">
        <f t="shared" si="4"/>
        <v>60.9</v>
      </c>
      <c r="G180" s="30">
        <f>'MOQ Annual'!G180</f>
        <v>15.23</v>
      </c>
      <c r="H180" s="31">
        <f t="shared" si="5"/>
        <v>30.46</v>
      </c>
      <c r="I180" s="57"/>
      <c r="J180" s="57"/>
    </row>
    <row r="181" spans="2:10" x14ac:dyDescent="0.25">
      <c r="B181" s="27" t="s">
        <v>205</v>
      </c>
      <c r="C181" s="27" t="s">
        <v>43</v>
      </c>
      <c r="D181" s="28">
        <v>2</v>
      </c>
      <c r="E181" s="29">
        <v>36.1</v>
      </c>
      <c r="F181" s="29">
        <f t="shared" si="4"/>
        <v>72.2</v>
      </c>
      <c r="G181" s="30">
        <f>'MOQ Annual'!G181</f>
        <v>18.05</v>
      </c>
      <c r="H181" s="31">
        <f t="shared" si="5"/>
        <v>36.1</v>
      </c>
      <c r="I181" s="57"/>
      <c r="J181" s="57"/>
    </row>
    <row r="182" spans="2:10" x14ac:dyDescent="0.25">
      <c r="B182" s="27" t="s">
        <v>27</v>
      </c>
      <c r="C182" s="27" t="s">
        <v>43</v>
      </c>
      <c r="D182" s="28">
        <v>1</v>
      </c>
      <c r="E182" s="29">
        <v>170.99</v>
      </c>
      <c r="F182" s="29">
        <f t="shared" si="4"/>
        <v>170.99</v>
      </c>
      <c r="G182" s="30">
        <f>'MOQ Annual'!G182</f>
        <v>85.5</v>
      </c>
      <c r="H182" s="31">
        <f t="shared" si="5"/>
        <v>85.5</v>
      </c>
      <c r="I182" s="57"/>
      <c r="J182" s="57"/>
    </row>
    <row r="183" spans="2:10" x14ac:dyDescent="0.25">
      <c r="B183" s="27" t="s">
        <v>57</v>
      </c>
      <c r="C183" s="27" t="s">
        <v>43</v>
      </c>
      <c r="D183" s="28">
        <v>2</v>
      </c>
      <c r="E183" s="29">
        <v>83.15</v>
      </c>
      <c r="F183" s="29">
        <f t="shared" si="4"/>
        <v>166.3</v>
      </c>
      <c r="G183" s="30">
        <f>'MOQ Annual'!G183</f>
        <v>41.58</v>
      </c>
      <c r="H183" s="31">
        <f t="shared" si="5"/>
        <v>83.16</v>
      </c>
      <c r="I183" s="57"/>
      <c r="J183" s="57"/>
    </row>
    <row r="184" spans="2:10" x14ac:dyDescent="0.25">
      <c r="B184" s="27" t="s">
        <v>69</v>
      </c>
      <c r="C184" s="27" t="s">
        <v>43</v>
      </c>
      <c r="D184" s="28">
        <v>2</v>
      </c>
      <c r="E184" s="29">
        <v>17.309999999999999</v>
      </c>
      <c r="F184" s="29">
        <f t="shared" si="4"/>
        <v>34.619999999999997</v>
      </c>
      <c r="G184" s="30">
        <f>'MOQ Annual'!G184</f>
        <v>8.66</v>
      </c>
      <c r="H184" s="31">
        <f t="shared" si="5"/>
        <v>17.32</v>
      </c>
      <c r="I184" s="57"/>
      <c r="J184" s="57"/>
    </row>
    <row r="185" spans="2:10" hidden="1" x14ac:dyDescent="0.25">
      <c r="B185" s="27" t="s">
        <v>78</v>
      </c>
      <c r="C185" s="27" t="s">
        <v>43</v>
      </c>
      <c r="D185" s="28">
        <v>0</v>
      </c>
      <c r="E185" s="29">
        <v>128.96</v>
      </c>
      <c r="F185" s="29">
        <f t="shared" si="4"/>
        <v>0</v>
      </c>
      <c r="G185" s="30">
        <f>'MOQ Annual'!G185</f>
        <v>64.48</v>
      </c>
      <c r="H185" s="31">
        <f t="shared" si="5"/>
        <v>0</v>
      </c>
      <c r="I185" s="57"/>
      <c r="J185" s="57"/>
    </row>
    <row r="186" spans="2:10" x14ac:dyDescent="0.25">
      <c r="B186" s="27" t="s">
        <v>58</v>
      </c>
      <c r="C186" s="27" t="s">
        <v>43</v>
      </c>
      <c r="D186" s="28">
        <v>1</v>
      </c>
      <c r="E186" s="29">
        <v>83.15</v>
      </c>
      <c r="F186" s="29">
        <f t="shared" si="4"/>
        <v>83.15</v>
      </c>
      <c r="G186" s="30">
        <f>'MOQ Annual'!G186</f>
        <v>41.58</v>
      </c>
      <c r="H186" s="31">
        <f t="shared" si="5"/>
        <v>41.58</v>
      </c>
      <c r="I186" s="57"/>
      <c r="J186" s="57"/>
    </row>
    <row r="187" spans="2:10" x14ac:dyDescent="0.25">
      <c r="B187" s="27" t="s">
        <v>26</v>
      </c>
      <c r="C187" s="27" t="s">
        <v>43</v>
      </c>
      <c r="D187" s="28">
        <v>2</v>
      </c>
      <c r="E187" s="29">
        <v>111.49</v>
      </c>
      <c r="F187" s="29">
        <f t="shared" si="4"/>
        <v>222.98</v>
      </c>
      <c r="G187" s="30">
        <f>'MOQ Annual'!G187</f>
        <v>55.75</v>
      </c>
      <c r="H187" s="31">
        <f t="shared" si="5"/>
        <v>111.5</v>
      </c>
      <c r="I187" s="57"/>
      <c r="J187" s="57"/>
    </row>
    <row r="188" spans="2:10" x14ac:dyDescent="0.25">
      <c r="B188" s="27" t="s">
        <v>70</v>
      </c>
      <c r="C188" s="27" t="s">
        <v>43</v>
      </c>
      <c r="D188" s="28">
        <v>8</v>
      </c>
      <c r="E188" s="29">
        <v>234.01</v>
      </c>
      <c r="F188" s="29">
        <f t="shared" si="4"/>
        <v>1872.08</v>
      </c>
      <c r="G188" s="30">
        <f>'MOQ Annual'!G188</f>
        <v>117.01</v>
      </c>
      <c r="H188" s="31">
        <f t="shared" si="5"/>
        <v>936.08</v>
      </c>
      <c r="I188" s="57"/>
      <c r="J188" s="57"/>
    </row>
    <row r="189" spans="2:10" x14ac:dyDescent="0.25">
      <c r="B189" s="27" t="s">
        <v>71</v>
      </c>
      <c r="C189" s="27" t="s">
        <v>43</v>
      </c>
      <c r="D189" s="28">
        <v>2</v>
      </c>
      <c r="E189" s="29">
        <v>151.4</v>
      </c>
      <c r="F189" s="29">
        <f t="shared" si="4"/>
        <v>302.8</v>
      </c>
      <c r="G189" s="30">
        <f>'MOQ Annual'!G189</f>
        <v>75.7</v>
      </c>
      <c r="H189" s="31">
        <f t="shared" si="5"/>
        <v>151.4</v>
      </c>
      <c r="I189" s="57"/>
      <c r="J189" s="57"/>
    </row>
    <row r="190" spans="2:10" x14ac:dyDescent="0.25">
      <c r="B190" s="27" t="s">
        <v>183</v>
      </c>
      <c r="C190" s="27" t="s">
        <v>43</v>
      </c>
      <c r="D190" s="28">
        <v>2</v>
      </c>
      <c r="E190" s="29">
        <v>111.64</v>
      </c>
      <c r="F190" s="29">
        <f t="shared" si="4"/>
        <v>223.28</v>
      </c>
      <c r="G190" s="30">
        <f>'MOQ Annual'!G190</f>
        <v>55.82</v>
      </c>
      <c r="H190" s="31">
        <f t="shared" si="5"/>
        <v>111.64</v>
      </c>
      <c r="I190" s="57"/>
      <c r="J190" s="57"/>
    </row>
    <row r="191" spans="2:10" x14ac:dyDescent="0.25">
      <c r="B191" s="27" t="s">
        <v>139</v>
      </c>
      <c r="C191" s="27" t="s">
        <v>43</v>
      </c>
      <c r="D191" s="28">
        <v>2</v>
      </c>
      <c r="E191" s="29">
        <v>157.01</v>
      </c>
      <c r="F191" s="29">
        <f t="shared" si="4"/>
        <v>314.02</v>
      </c>
      <c r="G191" s="30">
        <f>'MOQ Annual'!G191</f>
        <v>78.510000000000005</v>
      </c>
      <c r="H191" s="31">
        <f t="shared" si="5"/>
        <v>157.02000000000001</v>
      </c>
      <c r="I191" s="57"/>
      <c r="J191" s="57"/>
    </row>
    <row r="192" spans="2:10" x14ac:dyDescent="0.25">
      <c r="B192" s="27" t="s">
        <v>123</v>
      </c>
      <c r="C192" s="27" t="s">
        <v>43</v>
      </c>
      <c r="D192" s="28">
        <v>1</v>
      </c>
      <c r="E192" s="29">
        <v>157.01</v>
      </c>
      <c r="F192" s="29">
        <f t="shared" si="4"/>
        <v>157.01</v>
      </c>
      <c r="G192" s="30">
        <f>'MOQ Annual'!G192</f>
        <v>78.510000000000005</v>
      </c>
      <c r="H192" s="31">
        <f t="shared" si="5"/>
        <v>78.510000000000005</v>
      </c>
      <c r="I192" s="57"/>
      <c r="J192" s="57"/>
    </row>
    <row r="193" spans="2:10" x14ac:dyDescent="0.25">
      <c r="B193" s="27" t="s">
        <v>174</v>
      </c>
      <c r="C193" s="27" t="s">
        <v>43</v>
      </c>
      <c r="D193" s="28">
        <v>1</v>
      </c>
      <c r="E193" s="29">
        <v>108.65</v>
      </c>
      <c r="F193" s="29">
        <f t="shared" si="4"/>
        <v>108.65</v>
      </c>
      <c r="G193" s="30">
        <f>'MOQ Annual'!G193</f>
        <v>54.33</v>
      </c>
      <c r="H193" s="31">
        <f t="shared" si="5"/>
        <v>54.33</v>
      </c>
      <c r="I193" s="57"/>
      <c r="J193" s="57"/>
    </row>
    <row r="194" spans="2:10" x14ac:dyDescent="0.25">
      <c r="B194" s="27" t="s">
        <v>199</v>
      </c>
      <c r="C194" s="27" t="s">
        <v>43</v>
      </c>
      <c r="D194" s="28">
        <v>1</v>
      </c>
      <c r="E194" s="29">
        <v>347.75</v>
      </c>
      <c r="F194" s="29">
        <f t="shared" si="4"/>
        <v>347.75</v>
      </c>
      <c r="G194" s="30">
        <f>'MOQ Annual'!G194</f>
        <v>173.88</v>
      </c>
      <c r="H194" s="31">
        <f t="shared" si="5"/>
        <v>173.88</v>
      </c>
      <c r="I194" s="57"/>
      <c r="J194" s="57"/>
    </row>
    <row r="195" spans="2:10" hidden="1" x14ac:dyDescent="0.25">
      <c r="B195" s="27" t="s">
        <v>109</v>
      </c>
      <c r="C195" s="27" t="s">
        <v>43</v>
      </c>
      <c r="D195" s="28">
        <v>0</v>
      </c>
      <c r="E195" s="29">
        <v>145.97</v>
      </c>
      <c r="F195" s="29">
        <f t="shared" si="4"/>
        <v>0</v>
      </c>
      <c r="G195" s="30">
        <f>'MOQ Annual'!G195</f>
        <v>72.98</v>
      </c>
      <c r="H195" s="31">
        <f t="shared" si="5"/>
        <v>0</v>
      </c>
      <c r="I195" s="57"/>
      <c r="J195" s="57"/>
    </row>
    <row r="196" spans="2:10" hidden="1" x14ac:dyDescent="0.25">
      <c r="B196" s="27" t="s">
        <v>110</v>
      </c>
      <c r="C196" s="27" t="s">
        <v>43</v>
      </c>
      <c r="D196" s="28">
        <v>0</v>
      </c>
      <c r="E196" s="29">
        <v>86.82</v>
      </c>
      <c r="F196" s="29">
        <f t="shared" si="4"/>
        <v>0</v>
      </c>
      <c r="G196" s="30">
        <f>'MOQ Annual'!G196</f>
        <v>43.41</v>
      </c>
      <c r="H196" s="31">
        <f t="shared" si="5"/>
        <v>0</v>
      </c>
      <c r="I196" s="57"/>
      <c r="J196" s="57"/>
    </row>
    <row r="197" spans="2:10" x14ac:dyDescent="0.25">
      <c r="B197" s="27" t="s">
        <v>148</v>
      </c>
      <c r="C197" s="27" t="s">
        <v>209</v>
      </c>
      <c r="D197" s="28">
        <v>3</v>
      </c>
      <c r="E197" s="29">
        <v>157.01</v>
      </c>
      <c r="F197" s="29">
        <f t="shared" si="4"/>
        <v>471.03</v>
      </c>
      <c r="G197" s="30">
        <f>'MOQ Annual'!G197</f>
        <v>78.510000000000005</v>
      </c>
      <c r="H197" s="31">
        <f t="shared" si="5"/>
        <v>235.53</v>
      </c>
      <c r="I197" s="57"/>
      <c r="J197" s="57"/>
    </row>
    <row r="198" spans="2:10" hidden="1" x14ac:dyDescent="0.25">
      <c r="B198" s="27" t="s">
        <v>122</v>
      </c>
      <c r="C198" s="27" t="s">
        <v>208</v>
      </c>
      <c r="D198" s="28">
        <v>0</v>
      </c>
      <c r="E198" s="29">
        <v>258.62</v>
      </c>
      <c r="F198" s="29">
        <f t="shared" si="4"/>
        <v>0</v>
      </c>
      <c r="G198" s="30">
        <f>'MOQ Annual'!G198</f>
        <v>129.31</v>
      </c>
      <c r="H198" s="31">
        <f t="shared" si="5"/>
        <v>0</v>
      </c>
      <c r="I198" s="57"/>
      <c r="J198" s="57"/>
    </row>
    <row r="199" spans="2:10" x14ac:dyDescent="0.25">
      <c r="B199" s="27" t="s">
        <v>130</v>
      </c>
      <c r="C199" s="27" t="s">
        <v>138</v>
      </c>
      <c r="D199" s="28">
        <v>3</v>
      </c>
      <c r="E199" s="29">
        <v>14.77</v>
      </c>
      <c r="F199" s="29">
        <f t="shared" si="4"/>
        <v>44.31</v>
      </c>
      <c r="G199" s="30">
        <f>'MOQ Annual'!G199</f>
        <v>7.38</v>
      </c>
      <c r="H199" s="31">
        <f t="shared" si="5"/>
        <v>22.14</v>
      </c>
      <c r="I199" s="57"/>
      <c r="J199" s="57"/>
    </row>
    <row r="200" spans="2:10" x14ac:dyDescent="0.25">
      <c r="B200" s="27" t="s">
        <v>184</v>
      </c>
      <c r="C200" s="27" t="s">
        <v>138</v>
      </c>
      <c r="D200" s="28">
        <v>2</v>
      </c>
      <c r="E200" s="29">
        <v>8.1199999999999992</v>
      </c>
      <c r="F200" s="29">
        <f t="shared" si="4"/>
        <v>16.239999999999998</v>
      </c>
      <c r="G200" s="30">
        <f>'MOQ Annual'!G200</f>
        <v>4.0599999999999996</v>
      </c>
      <c r="H200" s="31">
        <f t="shared" si="5"/>
        <v>8.1199999999999992</v>
      </c>
      <c r="I200" s="57"/>
      <c r="J200" s="57"/>
    </row>
    <row r="201" spans="2:10" x14ac:dyDescent="0.25">
      <c r="B201" s="27" t="s">
        <v>204</v>
      </c>
      <c r="C201" s="27" t="s">
        <v>138</v>
      </c>
      <c r="D201" s="28">
        <v>1</v>
      </c>
      <c r="E201" s="29">
        <v>157.94</v>
      </c>
      <c r="F201" s="29">
        <f t="shared" ref="F201:F203" si="8">D201*E201</f>
        <v>157.94</v>
      </c>
      <c r="G201" s="30">
        <f>'MOQ Annual'!G201</f>
        <v>78.97</v>
      </c>
      <c r="H201" s="31">
        <f t="shared" si="5"/>
        <v>78.97</v>
      </c>
      <c r="I201" s="57"/>
      <c r="J201" s="57"/>
    </row>
    <row r="202" spans="2:10" hidden="1" x14ac:dyDescent="0.25">
      <c r="B202" s="27" t="s">
        <v>346</v>
      </c>
      <c r="C202" s="27" t="s">
        <v>347</v>
      </c>
      <c r="D202" s="28">
        <v>0</v>
      </c>
      <c r="E202" s="29">
        <v>888.21</v>
      </c>
      <c r="F202" s="29">
        <f t="shared" si="8"/>
        <v>0</v>
      </c>
      <c r="G202" s="30">
        <f>'MOQ Annual'!G202</f>
        <v>444.11</v>
      </c>
      <c r="H202" s="31">
        <f t="shared" si="5"/>
        <v>0</v>
      </c>
      <c r="I202" s="57"/>
      <c r="J202" s="57"/>
    </row>
    <row r="203" spans="2:10" hidden="1" x14ac:dyDescent="0.25">
      <c r="B203" s="27" t="s">
        <v>353</v>
      </c>
      <c r="C203" s="27" t="s">
        <v>347</v>
      </c>
      <c r="D203" s="28">
        <v>0</v>
      </c>
      <c r="E203" s="29">
        <v>1152.07</v>
      </c>
      <c r="F203" s="29">
        <f t="shared" si="8"/>
        <v>0</v>
      </c>
      <c r="G203" s="30">
        <f>'MOQ Annual'!G203</f>
        <v>576.04</v>
      </c>
      <c r="H203" s="31">
        <f t="shared" si="5"/>
        <v>0</v>
      </c>
      <c r="I203" s="57"/>
      <c r="J203" s="57"/>
    </row>
    <row r="204" spans="2:10" hidden="1" x14ac:dyDescent="0.25">
      <c r="B204" s="27" t="s">
        <v>414</v>
      </c>
      <c r="C204" s="27" t="s">
        <v>354</v>
      </c>
      <c r="D204" s="28">
        <v>0</v>
      </c>
      <c r="E204" s="29">
        <v>9.8000000000000007</v>
      </c>
      <c r="F204" s="29">
        <f t="shared" ref="F204:F266" si="9">D204*E204</f>
        <v>0</v>
      </c>
      <c r="G204" s="30">
        <f>'MOQ Annual'!G204</f>
        <v>4.9000000000000004</v>
      </c>
      <c r="H204" s="31">
        <f t="shared" ref="H204:H266" si="10">ROUND(D204*G204,2)</f>
        <v>0</v>
      </c>
      <c r="I204" s="57"/>
      <c r="J204" s="57"/>
    </row>
    <row r="205" spans="2:10" hidden="1" x14ac:dyDescent="0.25">
      <c r="B205" s="27" t="s">
        <v>367</v>
      </c>
      <c r="C205" s="27" t="s">
        <v>368</v>
      </c>
      <c r="D205" s="28">
        <v>0</v>
      </c>
      <c r="E205" s="29">
        <v>65.06</v>
      </c>
      <c r="F205" s="29">
        <f t="shared" si="9"/>
        <v>0</v>
      </c>
      <c r="G205" s="30">
        <f>'MOQ Annual'!G205</f>
        <v>45.54</v>
      </c>
      <c r="H205" s="31">
        <f t="shared" si="10"/>
        <v>0</v>
      </c>
      <c r="I205" s="57"/>
      <c r="J205" s="57"/>
    </row>
    <row r="206" spans="2:10" hidden="1" x14ac:dyDescent="0.25">
      <c r="B206" s="27" t="s">
        <v>376</v>
      </c>
      <c r="C206" s="27" t="s">
        <v>370</v>
      </c>
      <c r="D206" s="28">
        <v>0</v>
      </c>
      <c r="E206" s="29">
        <v>77.38</v>
      </c>
      <c r="F206" s="29">
        <f t="shared" si="9"/>
        <v>0</v>
      </c>
      <c r="G206" s="30">
        <f>'MOQ Annual'!G206</f>
        <v>54.17</v>
      </c>
      <c r="H206" s="31">
        <f t="shared" si="10"/>
        <v>0</v>
      </c>
      <c r="I206" s="57"/>
      <c r="J206" s="57"/>
    </row>
    <row r="207" spans="2:10" hidden="1" x14ac:dyDescent="0.25">
      <c r="B207" s="27" t="s">
        <v>377</v>
      </c>
      <c r="C207" s="27" t="s">
        <v>378</v>
      </c>
      <c r="D207" s="28">
        <v>0</v>
      </c>
      <c r="E207" s="29">
        <v>55.11</v>
      </c>
      <c r="F207" s="29">
        <f t="shared" si="9"/>
        <v>0</v>
      </c>
      <c r="G207" s="30">
        <f>'MOQ Annual'!G207</f>
        <v>38.58</v>
      </c>
      <c r="H207" s="31">
        <f t="shared" si="10"/>
        <v>0</v>
      </c>
      <c r="I207" s="57"/>
      <c r="J207" s="57"/>
    </row>
    <row r="208" spans="2:10" hidden="1" x14ac:dyDescent="0.25">
      <c r="B208" s="27" t="s">
        <v>371</v>
      </c>
      <c r="C208" s="27" t="s">
        <v>366</v>
      </c>
      <c r="D208" s="28">
        <v>0</v>
      </c>
      <c r="E208" s="29">
        <v>59.52</v>
      </c>
      <c r="F208" s="29">
        <f t="shared" si="9"/>
        <v>0</v>
      </c>
      <c r="G208" s="30">
        <f>'MOQ Annual'!G208</f>
        <v>41.66</v>
      </c>
      <c r="H208" s="31">
        <f t="shared" si="10"/>
        <v>0</v>
      </c>
      <c r="I208" s="57"/>
      <c r="J208" s="57"/>
    </row>
    <row r="209" spans="2:10" hidden="1" x14ac:dyDescent="0.25">
      <c r="B209" s="27" t="s">
        <v>303</v>
      </c>
      <c r="C209" s="27" t="s">
        <v>304</v>
      </c>
      <c r="D209" s="28">
        <v>0</v>
      </c>
      <c r="E209" s="29">
        <v>1168.92</v>
      </c>
      <c r="F209" s="29">
        <f t="shared" si="9"/>
        <v>0</v>
      </c>
      <c r="G209" s="30">
        <f>'MOQ Annual'!G209</f>
        <v>818.24</v>
      </c>
      <c r="H209" s="31">
        <f t="shared" si="10"/>
        <v>0</v>
      </c>
      <c r="I209" s="57"/>
      <c r="J209" s="57"/>
    </row>
    <row r="210" spans="2:10" hidden="1" x14ac:dyDescent="0.25">
      <c r="B210" s="27" t="s">
        <v>320</v>
      </c>
      <c r="C210" s="27" t="s">
        <v>321</v>
      </c>
      <c r="D210" s="28">
        <v>0</v>
      </c>
      <c r="E210" s="29">
        <v>1196.56</v>
      </c>
      <c r="F210" s="29">
        <f t="shared" si="9"/>
        <v>0</v>
      </c>
      <c r="G210" s="30">
        <f>'MOQ Annual'!G210</f>
        <v>837.59</v>
      </c>
      <c r="H210" s="31">
        <f t="shared" si="10"/>
        <v>0</v>
      </c>
      <c r="I210" s="57"/>
      <c r="J210" s="57"/>
    </row>
    <row r="211" spans="2:10" hidden="1" x14ac:dyDescent="0.25">
      <c r="B211" s="27" t="s">
        <v>285</v>
      </c>
      <c r="C211" s="27" t="s">
        <v>286</v>
      </c>
      <c r="D211" s="28">
        <v>0</v>
      </c>
      <c r="E211" s="29">
        <v>174.57</v>
      </c>
      <c r="F211" s="29">
        <f t="shared" si="9"/>
        <v>0</v>
      </c>
      <c r="G211" s="30">
        <f>'MOQ Annual'!G211</f>
        <v>122.2</v>
      </c>
      <c r="H211" s="31">
        <f t="shared" si="10"/>
        <v>0</v>
      </c>
      <c r="I211" s="57"/>
      <c r="J211" s="57"/>
    </row>
    <row r="212" spans="2:10" hidden="1" x14ac:dyDescent="0.25">
      <c r="B212" s="27" t="s">
        <v>289</v>
      </c>
      <c r="C212" s="27" t="s">
        <v>286</v>
      </c>
      <c r="D212" s="28">
        <v>0</v>
      </c>
      <c r="E212" s="29">
        <v>154.62</v>
      </c>
      <c r="F212" s="29">
        <f t="shared" si="9"/>
        <v>0</v>
      </c>
      <c r="G212" s="30">
        <f>'MOQ Annual'!G212</f>
        <v>108.23</v>
      </c>
      <c r="H212" s="31">
        <f t="shared" si="10"/>
        <v>0</v>
      </c>
      <c r="I212" s="57"/>
      <c r="J212" s="57"/>
    </row>
    <row r="213" spans="2:10" hidden="1" x14ac:dyDescent="0.25">
      <c r="B213" s="27" t="s">
        <v>287</v>
      </c>
      <c r="C213" s="27" t="s">
        <v>288</v>
      </c>
      <c r="D213" s="28">
        <v>0</v>
      </c>
      <c r="E213" s="29">
        <v>200.93</v>
      </c>
      <c r="F213" s="29">
        <f t="shared" si="9"/>
        <v>0</v>
      </c>
      <c r="G213" s="30">
        <f>'MOQ Annual'!G213</f>
        <v>140.65</v>
      </c>
      <c r="H213" s="31">
        <f t="shared" si="10"/>
        <v>0</v>
      </c>
      <c r="I213" s="57"/>
      <c r="J213" s="57"/>
    </row>
    <row r="214" spans="2:10" hidden="1" x14ac:dyDescent="0.25">
      <c r="B214" s="27" t="s">
        <v>362</v>
      </c>
      <c r="C214" s="27" t="s">
        <v>363</v>
      </c>
      <c r="D214" s="28">
        <v>0</v>
      </c>
      <c r="E214" s="29">
        <v>1.82</v>
      </c>
      <c r="F214" s="29">
        <f t="shared" si="9"/>
        <v>0</v>
      </c>
      <c r="G214" s="30">
        <f>'MOQ Annual'!G214</f>
        <v>0.91</v>
      </c>
      <c r="H214" s="31">
        <f t="shared" si="10"/>
        <v>0</v>
      </c>
      <c r="I214" s="57"/>
      <c r="J214" s="57"/>
    </row>
    <row r="215" spans="2:10" hidden="1" x14ac:dyDescent="0.25">
      <c r="B215" s="27" t="s">
        <v>80</v>
      </c>
      <c r="C215" s="27" t="s">
        <v>10</v>
      </c>
      <c r="D215" s="28">
        <v>0</v>
      </c>
      <c r="E215" s="29">
        <v>185.31</v>
      </c>
      <c r="F215" s="29">
        <f t="shared" si="9"/>
        <v>0</v>
      </c>
      <c r="G215" s="30">
        <f>'MOQ Annual'!G215</f>
        <v>92.66</v>
      </c>
      <c r="H215" s="31">
        <f t="shared" si="10"/>
        <v>0</v>
      </c>
      <c r="I215" s="57"/>
      <c r="J215" s="57"/>
    </row>
    <row r="216" spans="2:10" hidden="1" x14ac:dyDescent="0.25">
      <c r="B216" s="27" t="s">
        <v>90</v>
      </c>
      <c r="C216" s="27" t="s">
        <v>10</v>
      </c>
      <c r="D216" s="28">
        <v>0</v>
      </c>
      <c r="E216" s="29">
        <v>14.75</v>
      </c>
      <c r="F216" s="29">
        <f t="shared" si="9"/>
        <v>0</v>
      </c>
      <c r="G216" s="30">
        <f>'MOQ Annual'!G216</f>
        <v>7.38</v>
      </c>
      <c r="H216" s="31">
        <f t="shared" si="10"/>
        <v>0</v>
      </c>
      <c r="I216" s="57"/>
      <c r="J216" s="57"/>
    </row>
    <row r="217" spans="2:10" hidden="1" x14ac:dyDescent="0.25">
      <c r="B217" s="27" t="s">
        <v>207</v>
      </c>
      <c r="C217" s="27" t="s">
        <v>10</v>
      </c>
      <c r="D217" s="28">
        <v>0</v>
      </c>
      <c r="E217" s="29">
        <v>587.66999999999996</v>
      </c>
      <c r="F217" s="29">
        <f t="shared" si="9"/>
        <v>0</v>
      </c>
      <c r="G217" s="30">
        <f>'MOQ Annual'!G217</f>
        <v>293.83999999999997</v>
      </c>
      <c r="H217" s="31">
        <f t="shared" si="10"/>
        <v>0</v>
      </c>
      <c r="I217" s="57"/>
      <c r="J217" s="57"/>
    </row>
    <row r="218" spans="2:10" hidden="1" x14ac:dyDescent="0.25">
      <c r="B218" s="27" t="s">
        <v>51</v>
      </c>
      <c r="C218" s="27" t="s">
        <v>14</v>
      </c>
      <c r="D218" s="28"/>
      <c r="E218" s="29">
        <v>6515.91</v>
      </c>
      <c r="F218" s="29">
        <f t="shared" si="9"/>
        <v>0</v>
      </c>
      <c r="G218" s="30">
        <f>'MOQ Annual'!G218</f>
        <v>3257.96</v>
      </c>
      <c r="H218" s="31">
        <f t="shared" si="10"/>
        <v>0</v>
      </c>
      <c r="I218" s="57"/>
      <c r="J218" s="57"/>
    </row>
    <row r="219" spans="2:10" hidden="1" x14ac:dyDescent="0.25">
      <c r="B219" s="27" t="s">
        <v>63</v>
      </c>
      <c r="C219" s="27" t="s">
        <v>14</v>
      </c>
      <c r="D219" s="28"/>
      <c r="E219" s="29">
        <v>6029.34</v>
      </c>
      <c r="F219" s="29">
        <f t="shared" si="9"/>
        <v>0</v>
      </c>
      <c r="G219" s="30">
        <f>'MOQ Annual'!G219</f>
        <v>3014.67</v>
      </c>
      <c r="H219" s="31">
        <f t="shared" si="10"/>
        <v>0</v>
      </c>
      <c r="I219" s="57"/>
      <c r="J219" s="57"/>
    </row>
    <row r="220" spans="2:10" hidden="1" x14ac:dyDescent="0.25">
      <c r="B220" s="27" t="s">
        <v>94</v>
      </c>
      <c r="C220" s="27" t="s">
        <v>14</v>
      </c>
      <c r="D220" s="28"/>
      <c r="E220" s="29">
        <v>3841.08</v>
      </c>
      <c r="F220" s="29">
        <f t="shared" si="9"/>
        <v>0</v>
      </c>
      <c r="G220" s="30">
        <f>'MOQ Annual'!G220</f>
        <v>1920.54</v>
      </c>
      <c r="H220" s="31">
        <f t="shared" si="10"/>
        <v>0</v>
      </c>
      <c r="I220" s="57"/>
      <c r="J220" s="57"/>
    </row>
    <row r="221" spans="2:10" hidden="1" x14ac:dyDescent="0.25">
      <c r="B221" s="27" t="s">
        <v>83</v>
      </c>
      <c r="C221" s="27" t="s">
        <v>14</v>
      </c>
      <c r="D221" s="28"/>
      <c r="E221" s="29">
        <v>7397.67</v>
      </c>
      <c r="F221" s="29">
        <f t="shared" si="9"/>
        <v>0</v>
      </c>
      <c r="G221" s="30">
        <f>'MOQ Annual'!G221</f>
        <v>3698.84</v>
      </c>
      <c r="H221" s="31">
        <f t="shared" si="10"/>
        <v>0</v>
      </c>
      <c r="I221" s="57"/>
      <c r="J221" s="57"/>
    </row>
    <row r="222" spans="2:10" hidden="1" x14ac:dyDescent="0.25">
      <c r="B222" s="27" t="s">
        <v>13</v>
      </c>
      <c r="C222" s="27" t="s">
        <v>14</v>
      </c>
      <c r="D222" s="28"/>
      <c r="E222" s="29">
        <v>2237.2399999999998</v>
      </c>
      <c r="F222" s="29">
        <f t="shared" si="9"/>
        <v>0</v>
      </c>
      <c r="G222" s="30">
        <f>'MOQ Annual'!G222</f>
        <v>1118.6199999999999</v>
      </c>
      <c r="H222" s="31">
        <f t="shared" si="10"/>
        <v>0</v>
      </c>
      <c r="I222" s="57"/>
      <c r="J222" s="57"/>
    </row>
    <row r="223" spans="2:10" hidden="1" x14ac:dyDescent="0.25">
      <c r="B223" s="27" t="s">
        <v>165</v>
      </c>
      <c r="C223" s="27" t="s">
        <v>14</v>
      </c>
      <c r="D223" s="28"/>
      <c r="E223" s="29">
        <v>6330.05</v>
      </c>
      <c r="F223" s="29">
        <f t="shared" si="9"/>
        <v>0</v>
      </c>
      <c r="G223" s="30">
        <f>'MOQ Annual'!G223</f>
        <v>3165.03</v>
      </c>
      <c r="H223" s="31">
        <f t="shared" si="10"/>
        <v>0</v>
      </c>
      <c r="I223" s="57"/>
      <c r="J223" s="57"/>
    </row>
    <row r="224" spans="2:10" hidden="1" x14ac:dyDescent="0.25">
      <c r="B224" s="27" t="s">
        <v>157</v>
      </c>
      <c r="C224" s="27" t="s">
        <v>14</v>
      </c>
      <c r="D224" s="28"/>
      <c r="E224" s="29">
        <v>6392.3</v>
      </c>
      <c r="F224" s="29">
        <f t="shared" si="9"/>
        <v>0</v>
      </c>
      <c r="G224" s="30">
        <f>'MOQ Annual'!G224</f>
        <v>3260.07</v>
      </c>
      <c r="H224" s="31">
        <f t="shared" si="10"/>
        <v>0</v>
      </c>
      <c r="I224" s="57"/>
      <c r="J224" s="57"/>
    </row>
    <row r="225" spans="2:10" hidden="1" x14ac:dyDescent="0.25">
      <c r="B225" s="27" t="s">
        <v>142</v>
      </c>
      <c r="C225" s="27" t="s">
        <v>14</v>
      </c>
      <c r="D225" s="28"/>
      <c r="E225" s="29">
        <v>6392.3</v>
      </c>
      <c r="F225" s="29">
        <f t="shared" si="9"/>
        <v>0</v>
      </c>
      <c r="G225" s="30">
        <f>'MOQ Annual'!G225</f>
        <v>3260.07</v>
      </c>
      <c r="H225" s="31">
        <f t="shared" si="10"/>
        <v>0</v>
      </c>
      <c r="I225" s="57"/>
      <c r="J225" s="57"/>
    </row>
    <row r="226" spans="2:10" hidden="1" x14ac:dyDescent="0.25">
      <c r="B226" s="27" t="s">
        <v>177</v>
      </c>
      <c r="C226" s="27" t="s">
        <v>14</v>
      </c>
      <c r="D226" s="28"/>
      <c r="E226" s="29">
        <v>6021.32</v>
      </c>
      <c r="F226" s="29">
        <f t="shared" si="9"/>
        <v>0</v>
      </c>
      <c r="G226" s="30">
        <f>'MOQ Annual'!G226</f>
        <v>2017.1422</v>
      </c>
      <c r="H226" s="31">
        <f t="shared" si="10"/>
        <v>0</v>
      </c>
      <c r="I226" s="57"/>
      <c r="J226" s="57"/>
    </row>
    <row r="227" spans="2:10" hidden="1" x14ac:dyDescent="0.25">
      <c r="B227" s="27" t="s">
        <v>33</v>
      </c>
      <c r="C227" s="27" t="s">
        <v>34</v>
      </c>
      <c r="D227" s="28"/>
      <c r="E227" s="29">
        <v>10979.26</v>
      </c>
      <c r="F227" s="29">
        <f t="shared" si="9"/>
        <v>0</v>
      </c>
      <c r="G227" s="30">
        <f>'MOQ Annual'!G227</f>
        <v>5489.63</v>
      </c>
      <c r="H227" s="31">
        <f t="shared" si="10"/>
        <v>0</v>
      </c>
      <c r="I227" s="57"/>
      <c r="J227" s="57"/>
    </row>
    <row r="228" spans="2:10" hidden="1" x14ac:dyDescent="0.25">
      <c r="B228" s="27" t="s">
        <v>290</v>
      </c>
      <c r="C228" s="27" t="s">
        <v>443</v>
      </c>
      <c r="D228" s="28"/>
      <c r="E228" s="29">
        <v>4061.82</v>
      </c>
      <c r="F228" s="29">
        <f>D228*E228</f>
        <v>0</v>
      </c>
      <c r="G228" s="30">
        <f>'MOQ Annual'!G228</f>
        <v>2030.91</v>
      </c>
      <c r="H228" s="31">
        <f>ROUND(D228*G228,2)</f>
        <v>0</v>
      </c>
      <c r="I228" s="57"/>
      <c r="J228" s="57"/>
    </row>
    <row r="229" spans="2:10" hidden="1" x14ac:dyDescent="0.25">
      <c r="B229" s="27" t="s">
        <v>372</v>
      </c>
      <c r="C229" s="27" t="s">
        <v>333</v>
      </c>
      <c r="D229" s="28">
        <v>0</v>
      </c>
      <c r="E229" s="29">
        <v>5.73</v>
      </c>
      <c r="F229" s="29">
        <f t="shared" si="9"/>
        <v>0</v>
      </c>
      <c r="G229" s="30">
        <f>'MOQ Annual'!G229</f>
        <v>4.01</v>
      </c>
      <c r="H229" s="31">
        <f t="shared" si="10"/>
        <v>0</v>
      </c>
      <c r="I229" s="57"/>
      <c r="J229" s="57"/>
    </row>
    <row r="230" spans="2:10" hidden="1" x14ac:dyDescent="0.25">
      <c r="B230" s="27" t="s">
        <v>336</v>
      </c>
      <c r="C230" s="27" t="s">
        <v>333</v>
      </c>
      <c r="D230" s="28">
        <v>0</v>
      </c>
      <c r="E230" s="29">
        <v>465.69</v>
      </c>
      <c r="F230" s="29">
        <f t="shared" si="9"/>
        <v>0</v>
      </c>
      <c r="G230" s="30">
        <f>'MOQ Annual'!G230</f>
        <v>325.98</v>
      </c>
      <c r="H230" s="31">
        <f t="shared" si="10"/>
        <v>0</v>
      </c>
      <c r="I230" s="57"/>
      <c r="J230" s="57"/>
    </row>
    <row r="231" spans="2:10" hidden="1" x14ac:dyDescent="0.25">
      <c r="B231" s="27" t="s">
        <v>337</v>
      </c>
      <c r="C231" s="27" t="s">
        <v>333</v>
      </c>
      <c r="D231" s="28">
        <v>0</v>
      </c>
      <c r="E231" s="29">
        <v>1836.14</v>
      </c>
      <c r="F231" s="29">
        <f t="shared" si="9"/>
        <v>0</v>
      </c>
      <c r="G231" s="30">
        <f>'MOQ Annual'!G231</f>
        <v>1285.3</v>
      </c>
      <c r="H231" s="31">
        <f t="shared" si="10"/>
        <v>0</v>
      </c>
      <c r="I231" s="57"/>
      <c r="J231" s="57"/>
    </row>
    <row r="232" spans="2:10" hidden="1" x14ac:dyDescent="0.25">
      <c r="B232" s="27" t="s">
        <v>338</v>
      </c>
      <c r="C232" s="27" t="s">
        <v>333</v>
      </c>
      <c r="D232" s="28">
        <v>0</v>
      </c>
      <c r="E232" s="29">
        <v>836.13</v>
      </c>
      <c r="F232" s="29">
        <f t="shared" si="9"/>
        <v>0</v>
      </c>
      <c r="G232" s="30">
        <f>'MOQ Annual'!G232</f>
        <v>585.29</v>
      </c>
      <c r="H232" s="31">
        <f t="shared" si="10"/>
        <v>0</v>
      </c>
      <c r="I232" s="57"/>
      <c r="J232" s="57"/>
    </row>
    <row r="233" spans="2:10" hidden="1" x14ac:dyDescent="0.25">
      <c r="B233" s="27" t="s">
        <v>339</v>
      </c>
      <c r="C233" s="27" t="s">
        <v>333</v>
      </c>
      <c r="D233" s="28">
        <v>0</v>
      </c>
      <c r="E233" s="29">
        <v>714.34</v>
      </c>
      <c r="F233" s="29">
        <f t="shared" si="9"/>
        <v>0</v>
      </c>
      <c r="G233" s="30">
        <f>'MOQ Annual'!G233</f>
        <v>500.04</v>
      </c>
      <c r="H233" s="31">
        <f t="shared" si="10"/>
        <v>0</v>
      </c>
      <c r="I233" s="57"/>
      <c r="J233" s="57"/>
    </row>
    <row r="234" spans="2:10" hidden="1" x14ac:dyDescent="0.25">
      <c r="B234" s="27" t="s">
        <v>340</v>
      </c>
      <c r="C234" s="27" t="s">
        <v>333</v>
      </c>
      <c r="D234" s="28">
        <v>0</v>
      </c>
      <c r="E234" s="29">
        <v>1069.32</v>
      </c>
      <c r="F234" s="29">
        <f t="shared" si="9"/>
        <v>0</v>
      </c>
      <c r="G234" s="30">
        <f>'MOQ Annual'!G234</f>
        <v>748.52</v>
      </c>
      <c r="H234" s="31">
        <f t="shared" si="10"/>
        <v>0</v>
      </c>
      <c r="I234" s="57"/>
      <c r="J234" s="57"/>
    </row>
    <row r="235" spans="2:10" hidden="1" x14ac:dyDescent="0.25">
      <c r="B235" s="27" t="s">
        <v>332</v>
      </c>
      <c r="C235" s="27" t="s">
        <v>333</v>
      </c>
      <c r="D235" s="28">
        <v>0</v>
      </c>
      <c r="E235" s="29">
        <v>1435.91</v>
      </c>
      <c r="F235" s="29">
        <f t="shared" si="9"/>
        <v>0</v>
      </c>
      <c r="G235" s="30">
        <f>'MOQ Annual'!G235</f>
        <v>1005.14</v>
      </c>
      <c r="H235" s="31">
        <f t="shared" si="10"/>
        <v>0</v>
      </c>
      <c r="I235" s="57"/>
      <c r="J235" s="57"/>
    </row>
    <row r="236" spans="2:10" hidden="1" x14ac:dyDescent="0.25">
      <c r="B236" s="27" t="s">
        <v>334</v>
      </c>
      <c r="C236" s="27" t="s">
        <v>333</v>
      </c>
      <c r="D236" s="28">
        <v>0</v>
      </c>
      <c r="E236" s="29">
        <v>705.18</v>
      </c>
      <c r="F236" s="29">
        <f t="shared" si="9"/>
        <v>0</v>
      </c>
      <c r="G236" s="30">
        <f>'MOQ Annual'!G236</f>
        <v>493.63</v>
      </c>
      <c r="H236" s="31">
        <f t="shared" si="10"/>
        <v>0</v>
      </c>
      <c r="I236" s="57"/>
      <c r="J236" s="57"/>
    </row>
    <row r="237" spans="2:10" hidden="1" x14ac:dyDescent="0.25">
      <c r="B237" s="27" t="s">
        <v>379</v>
      </c>
      <c r="C237" s="27" t="s">
        <v>333</v>
      </c>
      <c r="D237" s="28">
        <v>0</v>
      </c>
      <c r="E237" s="29">
        <v>1079.42</v>
      </c>
      <c r="F237" s="29">
        <f t="shared" si="9"/>
        <v>0</v>
      </c>
      <c r="G237" s="30">
        <f>'MOQ Annual'!G237</f>
        <v>755.59</v>
      </c>
      <c r="H237" s="31">
        <f t="shared" si="10"/>
        <v>0</v>
      </c>
      <c r="I237" s="57"/>
      <c r="J237" s="57"/>
    </row>
    <row r="238" spans="2:10" hidden="1" x14ac:dyDescent="0.25">
      <c r="B238" s="27" t="s">
        <v>380</v>
      </c>
      <c r="C238" s="27" t="s">
        <v>333</v>
      </c>
      <c r="D238" s="28">
        <v>0</v>
      </c>
      <c r="E238" s="29">
        <v>1107.31</v>
      </c>
      <c r="F238" s="29">
        <f t="shared" si="9"/>
        <v>0</v>
      </c>
      <c r="G238" s="30">
        <f>'MOQ Annual'!G238</f>
        <v>775.12</v>
      </c>
      <c r="H238" s="31">
        <f t="shared" si="10"/>
        <v>0</v>
      </c>
      <c r="I238" s="57"/>
      <c r="J238" s="57"/>
    </row>
    <row r="239" spans="2:10" hidden="1" x14ac:dyDescent="0.25">
      <c r="B239" s="27" t="s">
        <v>291</v>
      </c>
      <c r="C239" s="27" t="s">
        <v>306</v>
      </c>
      <c r="D239" s="28">
        <v>0</v>
      </c>
      <c r="E239" s="29">
        <v>1337.3</v>
      </c>
      <c r="F239" s="29">
        <f t="shared" si="9"/>
        <v>0</v>
      </c>
      <c r="G239" s="30">
        <f>'MOQ Annual'!G239</f>
        <v>936.11</v>
      </c>
      <c r="H239" s="31">
        <f t="shared" si="10"/>
        <v>0</v>
      </c>
      <c r="I239" s="57"/>
      <c r="J239" s="57"/>
    </row>
    <row r="240" spans="2:10" hidden="1" x14ac:dyDescent="0.25">
      <c r="B240" s="27" t="s">
        <v>315</v>
      </c>
      <c r="C240" s="27" t="s">
        <v>306</v>
      </c>
      <c r="D240" s="28">
        <v>0</v>
      </c>
      <c r="E240" s="29">
        <v>827.6</v>
      </c>
      <c r="F240" s="29">
        <f t="shared" si="9"/>
        <v>0</v>
      </c>
      <c r="G240" s="30">
        <f>'MOQ Annual'!G240</f>
        <v>579.32000000000005</v>
      </c>
      <c r="H240" s="31">
        <f t="shared" si="10"/>
        <v>0</v>
      </c>
      <c r="I240" s="57"/>
      <c r="J240" s="57"/>
    </row>
    <row r="241" spans="2:10" hidden="1" x14ac:dyDescent="0.25">
      <c r="B241" s="27" t="s">
        <v>316</v>
      </c>
      <c r="C241" s="27" t="s">
        <v>306</v>
      </c>
      <c r="D241" s="28">
        <v>0</v>
      </c>
      <c r="E241" s="29">
        <v>493.95</v>
      </c>
      <c r="F241" s="29">
        <f t="shared" si="9"/>
        <v>0</v>
      </c>
      <c r="G241" s="30">
        <f>'MOQ Annual'!G241</f>
        <v>345.77</v>
      </c>
      <c r="H241" s="31">
        <f t="shared" si="10"/>
        <v>0</v>
      </c>
      <c r="I241" s="57"/>
      <c r="J241" s="57"/>
    </row>
    <row r="242" spans="2:10" hidden="1" x14ac:dyDescent="0.25">
      <c r="B242" s="27" t="s">
        <v>317</v>
      </c>
      <c r="C242" s="27" t="s">
        <v>306</v>
      </c>
      <c r="D242" s="28">
        <v>0</v>
      </c>
      <c r="E242" s="29">
        <v>1429.98</v>
      </c>
      <c r="F242" s="29">
        <f t="shared" si="9"/>
        <v>0</v>
      </c>
      <c r="G242" s="30">
        <f>'MOQ Annual'!G242</f>
        <v>1000.99</v>
      </c>
      <c r="H242" s="31">
        <f t="shared" si="10"/>
        <v>0</v>
      </c>
      <c r="I242" s="57"/>
      <c r="J242" s="57"/>
    </row>
    <row r="243" spans="2:10" hidden="1" x14ac:dyDescent="0.25">
      <c r="B243" s="27" t="s">
        <v>305</v>
      </c>
      <c r="C243" s="27" t="s">
        <v>306</v>
      </c>
      <c r="D243" s="28">
        <v>0</v>
      </c>
      <c r="E243" s="29">
        <v>7444.66</v>
      </c>
      <c r="F243" s="29">
        <f t="shared" si="9"/>
        <v>0</v>
      </c>
      <c r="G243" s="30">
        <f>'MOQ Annual'!G243</f>
        <v>5211.26</v>
      </c>
      <c r="H243" s="31">
        <f t="shared" si="10"/>
        <v>0</v>
      </c>
      <c r="I243" s="57"/>
      <c r="J243" s="57"/>
    </row>
    <row r="244" spans="2:10" hidden="1" x14ac:dyDescent="0.25">
      <c r="B244" s="27" t="s">
        <v>307</v>
      </c>
      <c r="C244" s="27" t="s">
        <v>306</v>
      </c>
      <c r="D244" s="28">
        <v>0</v>
      </c>
      <c r="E244" s="29">
        <v>7796.38</v>
      </c>
      <c r="F244" s="29">
        <f t="shared" si="9"/>
        <v>0</v>
      </c>
      <c r="G244" s="30">
        <f>'MOQ Annual'!G244</f>
        <v>5457.47</v>
      </c>
      <c r="H244" s="31">
        <f t="shared" si="10"/>
        <v>0</v>
      </c>
      <c r="I244" s="57"/>
      <c r="J244" s="57"/>
    </row>
    <row r="245" spans="2:10" hidden="1" x14ac:dyDescent="0.25">
      <c r="B245" s="27" t="s">
        <v>308</v>
      </c>
      <c r="C245" s="27" t="s">
        <v>306</v>
      </c>
      <c r="D245" s="28">
        <v>0</v>
      </c>
      <c r="E245" s="29">
        <v>2136.15</v>
      </c>
      <c r="F245" s="29">
        <f t="shared" si="9"/>
        <v>0</v>
      </c>
      <c r="G245" s="30">
        <f>'MOQ Annual'!G245</f>
        <v>1495.31</v>
      </c>
      <c r="H245" s="31">
        <f t="shared" si="10"/>
        <v>0</v>
      </c>
      <c r="I245" s="57"/>
      <c r="J245" s="57"/>
    </row>
    <row r="246" spans="2:10" hidden="1" x14ac:dyDescent="0.25">
      <c r="B246" s="27" t="s">
        <v>309</v>
      </c>
      <c r="C246" s="27" t="s">
        <v>306</v>
      </c>
      <c r="D246" s="28">
        <v>0</v>
      </c>
      <c r="E246" s="29">
        <v>3391.95</v>
      </c>
      <c r="F246" s="29">
        <f t="shared" si="9"/>
        <v>0</v>
      </c>
      <c r="G246" s="30">
        <f>'MOQ Annual'!G246</f>
        <v>2374.37</v>
      </c>
      <c r="H246" s="31">
        <f t="shared" si="10"/>
        <v>0</v>
      </c>
      <c r="I246" s="57"/>
      <c r="J246" s="57"/>
    </row>
    <row r="247" spans="2:10" hidden="1" x14ac:dyDescent="0.25">
      <c r="B247" s="27" t="s">
        <v>310</v>
      </c>
      <c r="C247" s="27" t="s">
        <v>306</v>
      </c>
      <c r="D247" s="28">
        <v>0</v>
      </c>
      <c r="E247" s="29">
        <v>12316.23</v>
      </c>
      <c r="F247" s="29">
        <f t="shared" si="9"/>
        <v>0</v>
      </c>
      <c r="G247" s="30">
        <f>'MOQ Annual'!G247</f>
        <v>8621.36</v>
      </c>
      <c r="H247" s="31">
        <f t="shared" si="10"/>
        <v>0</v>
      </c>
      <c r="I247" s="57"/>
      <c r="J247" s="57"/>
    </row>
    <row r="248" spans="2:10" hidden="1" x14ac:dyDescent="0.25">
      <c r="B248" s="27" t="s">
        <v>311</v>
      </c>
      <c r="C248" s="27" t="s">
        <v>306</v>
      </c>
      <c r="D248" s="28">
        <v>0</v>
      </c>
      <c r="E248" s="29">
        <v>2031.78</v>
      </c>
      <c r="F248" s="29">
        <f t="shared" si="9"/>
        <v>0</v>
      </c>
      <c r="G248" s="30">
        <f>'MOQ Annual'!G248</f>
        <v>1422.25</v>
      </c>
      <c r="H248" s="31">
        <f t="shared" si="10"/>
        <v>0</v>
      </c>
      <c r="I248" s="57"/>
      <c r="J248" s="57"/>
    </row>
    <row r="249" spans="2:10" hidden="1" x14ac:dyDescent="0.25">
      <c r="B249" s="27" t="s">
        <v>312</v>
      </c>
      <c r="C249" s="27" t="s">
        <v>306</v>
      </c>
      <c r="D249" s="28">
        <v>0</v>
      </c>
      <c r="E249" s="29">
        <v>2083.86</v>
      </c>
      <c r="F249" s="29">
        <f t="shared" si="9"/>
        <v>0</v>
      </c>
      <c r="G249" s="30">
        <f>'MOQ Annual'!G249</f>
        <v>1458.7</v>
      </c>
      <c r="H249" s="31">
        <f t="shared" si="10"/>
        <v>0</v>
      </c>
      <c r="I249" s="57"/>
      <c r="J249" s="57"/>
    </row>
    <row r="250" spans="2:10" hidden="1" x14ac:dyDescent="0.25">
      <c r="B250" s="27" t="s">
        <v>322</v>
      </c>
      <c r="C250" s="27" t="s">
        <v>306</v>
      </c>
      <c r="D250" s="28">
        <v>0</v>
      </c>
      <c r="E250" s="29">
        <v>800.18</v>
      </c>
      <c r="F250" s="29">
        <f t="shared" si="9"/>
        <v>0</v>
      </c>
      <c r="G250" s="30">
        <f>'MOQ Annual'!G250</f>
        <v>560.13</v>
      </c>
      <c r="H250" s="31">
        <f t="shared" si="10"/>
        <v>0</v>
      </c>
      <c r="I250" s="57"/>
      <c r="J250" s="57"/>
    </row>
    <row r="251" spans="2:10" hidden="1" x14ac:dyDescent="0.25">
      <c r="B251" s="27" t="s">
        <v>323</v>
      </c>
      <c r="C251" s="27" t="s">
        <v>306</v>
      </c>
      <c r="D251" s="28">
        <v>0</v>
      </c>
      <c r="E251" s="29">
        <v>1105.56</v>
      </c>
      <c r="F251" s="29">
        <f t="shared" si="9"/>
        <v>0</v>
      </c>
      <c r="G251" s="30">
        <f>'MOQ Annual'!G251</f>
        <v>773.89</v>
      </c>
      <c r="H251" s="31">
        <f t="shared" si="10"/>
        <v>0</v>
      </c>
      <c r="I251" s="57"/>
      <c r="J251" s="57"/>
    </row>
    <row r="252" spans="2:10" hidden="1" x14ac:dyDescent="0.25">
      <c r="B252" s="27" t="s">
        <v>313</v>
      </c>
      <c r="C252" s="27" t="s">
        <v>306</v>
      </c>
      <c r="D252" s="28">
        <v>0</v>
      </c>
      <c r="E252" s="29">
        <v>1663.08</v>
      </c>
      <c r="F252" s="29">
        <f t="shared" si="9"/>
        <v>0</v>
      </c>
      <c r="G252" s="30">
        <f>'MOQ Annual'!G252</f>
        <v>1164.1600000000001</v>
      </c>
      <c r="H252" s="31">
        <f t="shared" si="10"/>
        <v>0</v>
      </c>
      <c r="I252" s="57"/>
      <c r="J252" s="57"/>
    </row>
    <row r="253" spans="2:10" hidden="1" x14ac:dyDescent="0.25">
      <c r="B253" s="27" t="s">
        <v>314</v>
      </c>
      <c r="C253" s="27" t="s">
        <v>306</v>
      </c>
      <c r="D253" s="28">
        <v>0</v>
      </c>
      <c r="E253" s="29">
        <v>1387.86</v>
      </c>
      <c r="F253" s="29">
        <f t="shared" si="9"/>
        <v>0</v>
      </c>
      <c r="G253" s="30">
        <f>'MOQ Annual'!G253</f>
        <v>971.5</v>
      </c>
      <c r="H253" s="31">
        <f t="shared" si="10"/>
        <v>0</v>
      </c>
      <c r="I253" s="57"/>
      <c r="J253" s="57"/>
    </row>
    <row r="254" spans="2:10" hidden="1" x14ac:dyDescent="0.25">
      <c r="B254" s="27" t="s">
        <v>324</v>
      </c>
      <c r="C254" s="27" t="s">
        <v>306</v>
      </c>
      <c r="D254" s="28">
        <v>0</v>
      </c>
      <c r="E254" s="29">
        <v>771.42</v>
      </c>
      <c r="F254" s="29">
        <f t="shared" si="9"/>
        <v>0</v>
      </c>
      <c r="G254" s="30">
        <f>'MOQ Annual'!G254</f>
        <v>539.99</v>
      </c>
      <c r="H254" s="31">
        <f t="shared" si="10"/>
        <v>0</v>
      </c>
      <c r="I254" s="57"/>
      <c r="J254" s="57"/>
    </row>
    <row r="255" spans="2:10" hidden="1" x14ac:dyDescent="0.25">
      <c r="B255" s="27" t="s">
        <v>373</v>
      </c>
      <c r="C255" s="27" t="s">
        <v>374</v>
      </c>
      <c r="D255" s="28">
        <v>0</v>
      </c>
      <c r="E255" s="29">
        <v>14.83</v>
      </c>
      <c r="F255" s="29">
        <f t="shared" si="9"/>
        <v>0</v>
      </c>
      <c r="G255" s="30">
        <f>'MOQ Annual'!G255</f>
        <v>10.38</v>
      </c>
      <c r="H255" s="31">
        <f t="shared" si="10"/>
        <v>0</v>
      </c>
      <c r="I255" s="57"/>
      <c r="J255" s="57"/>
    </row>
    <row r="256" spans="2:10" hidden="1" x14ac:dyDescent="0.25">
      <c r="B256" s="27" t="s">
        <v>355</v>
      </c>
      <c r="C256" s="27" t="s">
        <v>356</v>
      </c>
      <c r="D256" s="28">
        <v>0</v>
      </c>
      <c r="E256" s="29">
        <v>685.27</v>
      </c>
      <c r="F256" s="29">
        <f t="shared" si="9"/>
        <v>0</v>
      </c>
      <c r="G256" s="30">
        <f>'MOQ Annual'!G256</f>
        <v>342.64</v>
      </c>
      <c r="H256" s="31">
        <f t="shared" si="10"/>
        <v>0</v>
      </c>
      <c r="I256" s="57"/>
      <c r="J256" s="57"/>
    </row>
    <row r="257" spans="2:11" hidden="1" x14ac:dyDescent="0.25">
      <c r="B257" s="27" t="s">
        <v>283</v>
      </c>
      <c r="C257" s="27" t="s">
        <v>284</v>
      </c>
      <c r="D257" s="28">
        <v>0</v>
      </c>
      <c r="E257" s="29">
        <v>175.26</v>
      </c>
      <c r="F257" s="29">
        <f t="shared" si="9"/>
        <v>0</v>
      </c>
      <c r="G257" s="30">
        <f>'MOQ Annual'!G257</f>
        <v>87.63</v>
      </c>
      <c r="H257" s="31">
        <f t="shared" si="10"/>
        <v>0</v>
      </c>
      <c r="I257" s="57"/>
      <c r="J257" s="57"/>
    </row>
    <row r="258" spans="2:11" x14ac:dyDescent="0.25">
      <c r="B258" s="27" t="s">
        <v>103</v>
      </c>
      <c r="C258" s="27" t="s">
        <v>453</v>
      </c>
      <c r="D258" s="28">
        <v>2</v>
      </c>
      <c r="E258" s="29">
        <v>2835.32</v>
      </c>
      <c r="F258" s="29">
        <f>D258*E258</f>
        <v>5670.64</v>
      </c>
      <c r="G258" s="30">
        <f>'MOQ Annual'!G258</f>
        <v>1701.19</v>
      </c>
      <c r="H258" s="31">
        <f>ROUND(D258*G258,2)</f>
        <v>3402.38</v>
      </c>
      <c r="I258" s="57"/>
      <c r="J258" s="57"/>
      <c r="K258" s="49"/>
    </row>
    <row r="259" spans="2:11" x14ac:dyDescent="0.25">
      <c r="B259" s="27" t="s">
        <v>187</v>
      </c>
      <c r="C259" s="27" t="s">
        <v>188</v>
      </c>
      <c r="D259" s="28">
        <v>2</v>
      </c>
      <c r="E259" s="29">
        <v>2575</v>
      </c>
      <c r="F259" s="29">
        <f t="shared" si="9"/>
        <v>5150</v>
      </c>
      <c r="G259" s="30">
        <f>'MOQ Annual'!G259</f>
        <v>1545</v>
      </c>
      <c r="H259" s="31">
        <f t="shared" si="10"/>
        <v>3090</v>
      </c>
      <c r="I259" s="57"/>
      <c r="J259" s="57"/>
      <c r="K259" s="49"/>
    </row>
    <row r="260" spans="2:11" x14ac:dyDescent="0.25">
      <c r="B260" s="27" t="s">
        <v>194</v>
      </c>
      <c r="C260" s="27" t="s">
        <v>188</v>
      </c>
      <c r="D260" s="28">
        <v>2</v>
      </c>
      <c r="E260" s="29">
        <v>2575</v>
      </c>
      <c r="F260" s="29">
        <f t="shared" si="9"/>
        <v>5150</v>
      </c>
      <c r="G260" s="30">
        <f>'MOQ Annual'!G260</f>
        <v>1545</v>
      </c>
      <c r="H260" s="31">
        <f t="shared" si="10"/>
        <v>3090</v>
      </c>
      <c r="I260" s="57"/>
      <c r="J260" s="57"/>
      <c r="K260" s="49"/>
    </row>
    <row r="261" spans="2:11" x14ac:dyDescent="0.25">
      <c r="B261" s="27" t="s">
        <v>8</v>
      </c>
      <c r="C261" s="27" t="s">
        <v>9</v>
      </c>
      <c r="D261" s="28">
        <v>3</v>
      </c>
      <c r="E261" s="29">
        <v>155.76</v>
      </c>
      <c r="F261" s="29">
        <f t="shared" si="9"/>
        <v>467.28</v>
      </c>
      <c r="G261" s="30">
        <f>'MOQ Annual'!G261</f>
        <v>77.88</v>
      </c>
      <c r="H261" s="31">
        <f t="shared" si="10"/>
        <v>233.64</v>
      </c>
      <c r="I261" s="57"/>
      <c r="J261" s="57"/>
    </row>
    <row r="262" spans="2:11" x14ac:dyDescent="0.25">
      <c r="B262" s="27" t="s">
        <v>79</v>
      </c>
      <c r="C262" s="27" t="s">
        <v>9</v>
      </c>
      <c r="D262" s="28">
        <v>10</v>
      </c>
      <c r="E262" s="29">
        <v>31.88</v>
      </c>
      <c r="F262" s="29">
        <f t="shared" si="9"/>
        <v>318.8</v>
      </c>
      <c r="G262" s="30">
        <f>'MOQ Annual'!G262</f>
        <v>15.94</v>
      </c>
      <c r="H262" s="31">
        <f t="shared" si="10"/>
        <v>159.4</v>
      </c>
      <c r="I262" s="57"/>
      <c r="J262" s="57"/>
    </row>
    <row r="263" spans="2:11" hidden="1" x14ac:dyDescent="0.25">
      <c r="B263" s="27" t="s">
        <v>364</v>
      </c>
      <c r="C263" s="27" t="s">
        <v>342</v>
      </c>
      <c r="D263" s="28">
        <v>0</v>
      </c>
      <c r="E263" s="29">
        <v>468.5</v>
      </c>
      <c r="F263" s="29">
        <f t="shared" si="9"/>
        <v>0</v>
      </c>
      <c r="G263" s="30">
        <f>'MOQ Annual'!G263</f>
        <v>234.25</v>
      </c>
      <c r="H263" s="31">
        <f t="shared" si="10"/>
        <v>0</v>
      </c>
      <c r="I263" s="57"/>
      <c r="J263" s="57"/>
    </row>
    <row r="264" spans="2:11" hidden="1" x14ac:dyDescent="0.25">
      <c r="B264" s="27" t="s">
        <v>341</v>
      </c>
      <c r="C264" s="27" t="s">
        <v>342</v>
      </c>
      <c r="D264" s="28">
        <v>0</v>
      </c>
      <c r="E264" s="29">
        <v>621.07000000000005</v>
      </c>
      <c r="F264" s="29">
        <f t="shared" si="9"/>
        <v>0</v>
      </c>
      <c r="G264" s="30">
        <f>'MOQ Annual'!G264</f>
        <v>310.54000000000002</v>
      </c>
      <c r="H264" s="31">
        <f t="shared" si="10"/>
        <v>0</v>
      </c>
      <c r="I264" s="57"/>
      <c r="J264" s="57"/>
    </row>
    <row r="265" spans="2:11" hidden="1" x14ac:dyDescent="0.25">
      <c r="B265" s="27" t="s">
        <v>348</v>
      </c>
      <c r="C265" s="27" t="s">
        <v>342</v>
      </c>
      <c r="D265" s="28">
        <v>0</v>
      </c>
      <c r="E265" s="29">
        <v>549.87</v>
      </c>
      <c r="F265" s="29">
        <f t="shared" si="9"/>
        <v>0</v>
      </c>
      <c r="G265" s="30">
        <f>'MOQ Annual'!G265</f>
        <v>274.94</v>
      </c>
      <c r="H265" s="31">
        <f t="shared" si="10"/>
        <v>0</v>
      </c>
      <c r="I265" s="57"/>
      <c r="J265" s="57"/>
    </row>
    <row r="266" spans="2:11" hidden="1" x14ac:dyDescent="0.25">
      <c r="B266" s="27" t="s">
        <v>415</v>
      </c>
      <c r="C266" s="27" t="s">
        <v>343</v>
      </c>
      <c r="D266" s="28">
        <v>0</v>
      </c>
      <c r="E266" s="29">
        <v>0.51</v>
      </c>
      <c r="F266" s="29">
        <f t="shared" si="9"/>
        <v>0</v>
      </c>
      <c r="G266" s="30">
        <f>'MOQ Annual'!G266</f>
        <v>0.26</v>
      </c>
      <c r="H266" s="31">
        <f t="shared" si="10"/>
        <v>0</v>
      </c>
      <c r="I266" s="57"/>
      <c r="J266" s="57"/>
    </row>
    <row r="267" spans="2:11" hidden="1" x14ac:dyDescent="0.25">
      <c r="B267" s="27" t="s">
        <v>349</v>
      </c>
      <c r="C267" s="27" t="s">
        <v>350</v>
      </c>
      <c r="D267" s="28">
        <v>0</v>
      </c>
      <c r="E267" s="29">
        <v>6.5</v>
      </c>
      <c r="F267" s="29">
        <f t="shared" ref="F267:F300" si="11">D267*E267</f>
        <v>0</v>
      </c>
      <c r="G267" s="30">
        <f>'MOQ Annual'!G267</f>
        <v>3.25</v>
      </c>
      <c r="H267" s="31">
        <f t="shared" ref="H267:H299" si="12">ROUND(D267*G267,2)</f>
        <v>0</v>
      </c>
      <c r="I267" s="57"/>
      <c r="J267" s="57"/>
    </row>
    <row r="268" spans="2:11" hidden="1" x14ac:dyDescent="0.25">
      <c r="B268" s="27" t="s">
        <v>351</v>
      </c>
      <c r="C268" s="27" t="s">
        <v>352</v>
      </c>
      <c r="D268" s="28">
        <v>0</v>
      </c>
      <c r="E268" s="29">
        <v>5.8</v>
      </c>
      <c r="F268" s="29">
        <f t="shared" si="11"/>
        <v>0</v>
      </c>
      <c r="G268" s="30">
        <f>'MOQ Annual'!G268</f>
        <v>2.9</v>
      </c>
      <c r="H268" s="31">
        <f t="shared" si="12"/>
        <v>0</v>
      </c>
      <c r="I268" s="57"/>
      <c r="J268" s="57"/>
    </row>
    <row r="269" spans="2:11" hidden="1" x14ac:dyDescent="0.25">
      <c r="B269" s="27" t="s">
        <v>281</v>
      </c>
      <c r="C269" s="27" t="s">
        <v>282</v>
      </c>
      <c r="D269" s="28">
        <v>0</v>
      </c>
      <c r="E269" s="29">
        <v>212.38</v>
      </c>
      <c r="F269" s="29">
        <f t="shared" si="11"/>
        <v>0</v>
      </c>
      <c r="G269" s="30">
        <f>'MOQ Annual'!G269</f>
        <v>148.66999999999999</v>
      </c>
      <c r="H269" s="31">
        <f t="shared" si="12"/>
        <v>0</v>
      </c>
      <c r="I269" s="57"/>
      <c r="J269" s="57"/>
    </row>
    <row r="270" spans="2:11" hidden="1" x14ac:dyDescent="0.25">
      <c r="B270" s="27" t="s">
        <v>87</v>
      </c>
      <c r="C270" s="27" t="s">
        <v>88</v>
      </c>
      <c r="D270" s="28">
        <v>0</v>
      </c>
      <c r="E270" s="29">
        <v>298.99</v>
      </c>
      <c r="F270" s="29">
        <f t="shared" si="11"/>
        <v>0</v>
      </c>
      <c r="G270" s="30">
        <f>'MOQ Annual'!G270</f>
        <v>149.5</v>
      </c>
      <c r="H270" s="31">
        <f t="shared" si="12"/>
        <v>0</v>
      </c>
      <c r="I270" s="57"/>
      <c r="J270" s="57"/>
    </row>
    <row r="271" spans="2:11" hidden="1" x14ac:dyDescent="0.25">
      <c r="B271" s="27" t="s">
        <v>301</v>
      </c>
      <c r="C271" s="27" t="s">
        <v>302</v>
      </c>
      <c r="D271" s="28">
        <v>0</v>
      </c>
      <c r="E271" s="29">
        <v>826.08</v>
      </c>
      <c r="F271" s="29">
        <f t="shared" si="11"/>
        <v>0</v>
      </c>
      <c r="G271" s="30">
        <f>'MOQ Annual'!G271</f>
        <v>578.26</v>
      </c>
      <c r="H271" s="31">
        <f t="shared" si="12"/>
        <v>0</v>
      </c>
      <c r="I271" s="57"/>
      <c r="J271" s="57"/>
    </row>
    <row r="272" spans="2:11" hidden="1" x14ac:dyDescent="0.25">
      <c r="B272" s="27" t="s">
        <v>153</v>
      </c>
      <c r="C272" s="27" t="s">
        <v>158</v>
      </c>
      <c r="D272" s="28"/>
      <c r="E272" s="29">
        <v>5798</v>
      </c>
      <c r="F272" s="29">
        <f t="shared" si="11"/>
        <v>0</v>
      </c>
      <c r="G272" s="30">
        <f>'MOQ Annual'!G272</f>
        <v>2609.1</v>
      </c>
      <c r="H272" s="31">
        <f t="shared" si="12"/>
        <v>0</v>
      </c>
      <c r="I272" s="57"/>
      <c r="J272" s="57"/>
    </row>
    <row r="273" spans="2:10" hidden="1" x14ac:dyDescent="0.25">
      <c r="B273" s="27" t="s">
        <v>136</v>
      </c>
      <c r="C273" s="27" t="s">
        <v>137</v>
      </c>
      <c r="D273" s="28"/>
      <c r="E273" s="29">
        <v>8390</v>
      </c>
      <c r="F273" s="29">
        <f t="shared" si="11"/>
        <v>0</v>
      </c>
      <c r="G273" s="30">
        <f>'MOQ Annual'!G273</f>
        <v>3775.5</v>
      </c>
      <c r="H273" s="31">
        <f t="shared" si="12"/>
        <v>0</v>
      </c>
      <c r="I273" s="57"/>
      <c r="J273" s="57"/>
    </row>
    <row r="274" spans="2:10" hidden="1" x14ac:dyDescent="0.25">
      <c r="B274" s="27" t="s">
        <v>41</v>
      </c>
      <c r="C274" s="27" t="s">
        <v>52</v>
      </c>
      <c r="D274" s="28"/>
      <c r="E274" s="29">
        <v>6995</v>
      </c>
      <c r="F274" s="29">
        <f t="shared" si="11"/>
        <v>0</v>
      </c>
      <c r="G274" s="30">
        <f>'MOQ Annual'!G274</f>
        <v>3147.75</v>
      </c>
      <c r="H274" s="31">
        <f t="shared" si="12"/>
        <v>0</v>
      </c>
      <c r="I274" s="57"/>
      <c r="J274" s="57"/>
    </row>
    <row r="275" spans="2:10" x14ac:dyDescent="0.25">
      <c r="B275" s="27" t="s">
        <v>48</v>
      </c>
      <c r="C275" s="27" t="s">
        <v>42</v>
      </c>
      <c r="D275" s="28">
        <v>1</v>
      </c>
      <c r="E275" s="29">
        <v>108.25</v>
      </c>
      <c r="F275" s="29">
        <f t="shared" si="11"/>
        <v>108.25</v>
      </c>
      <c r="G275" s="30">
        <f>'MOQ Annual'!G275</f>
        <v>54.13</v>
      </c>
      <c r="H275" s="31">
        <f t="shared" si="12"/>
        <v>54.13</v>
      </c>
      <c r="I275" s="57"/>
      <c r="J275" s="57"/>
    </row>
    <row r="276" spans="2:10" x14ac:dyDescent="0.25">
      <c r="B276" s="27" t="s">
        <v>86</v>
      </c>
      <c r="C276" s="27" t="s">
        <v>42</v>
      </c>
      <c r="D276" s="28">
        <v>16</v>
      </c>
      <c r="E276" s="29">
        <v>25.04</v>
      </c>
      <c r="F276" s="29">
        <f t="shared" si="11"/>
        <v>400.64</v>
      </c>
      <c r="G276" s="30">
        <f>'MOQ Annual'!G276</f>
        <v>12.52</v>
      </c>
      <c r="H276" s="31">
        <f t="shared" si="12"/>
        <v>200.32</v>
      </c>
      <c r="I276" s="57"/>
      <c r="J276" s="57"/>
    </row>
    <row r="277" spans="2:10" x14ac:dyDescent="0.25">
      <c r="B277" s="27" t="s">
        <v>28</v>
      </c>
      <c r="C277" s="27" t="s">
        <v>42</v>
      </c>
      <c r="D277" s="28">
        <v>1</v>
      </c>
      <c r="E277" s="29">
        <v>108.25</v>
      </c>
      <c r="F277" s="29">
        <f t="shared" si="11"/>
        <v>108.25</v>
      </c>
      <c r="G277" s="30">
        <f>'MOQ Annual'!G277</f>
        <v>54.13</v>
      </c>
      <c r="H277" s="31">
        <f t="shared" si="12"/>
        <v>54.13</v>
      </c>
      <c r="I277" s="57"/>
      <c r="J277" s="57"/>
    </row>
    <row r="278" spans="2:10" x14ac:dyDescent="0.25">
      <c r="B278" s="27" t="s">
        <v>89</v>
      </c>
      <c r="C278" s="27" t="s">
        <v>42</v>
      </c>
      <c r="D278" s="28">
        <v>12</v>
      </c>
      <c r="E278" s="29">
        <v>25.04</v>
      </c>
      <c r="F278" s="29">
        <f t="shared" si="11"/>
        <v>300.48</v>
      </c>
      <c r="G278" s="30">
        <f>'MOQ Annual'!G278</f>
        <v>12.52</v>
      </c>
      <c r="H278" s="31">
        <f t="shared" si="12"/>
        <v>150.24</v>
      </c>
      <c r="I278" s="57"/>
      <c r="J278" s="57"/>
    </row>
    <row r="279" spans="2:10" x14ac:dyDescent="0.25">
      <c r="B279" s="27" t="s">
        <v>59</v>
      </c>
      <c r="C279" s="27" t="s">
        <v>42</v>
      </c>
      <c r="D279" s="28">
        <v>1</v>
      </c>
      <c r="E279" s="29">
        <v>108.25</v>
      </c>
      <c r="F279" s="29">
        <f t="shared" si="11"/>
        <v>108.25</v>
      </c>
      <c r="G279" s="30">
        <f>'MOQ Annual'!G279</f>
        <v>54.13</v>
      </c>
      <c r="H279" s="31">
        <f t="shared" si="12"/>
        <v>54.13</v>
      </c>
      <c r="I279" s="57"/>
      <c r="J279" s="57"/>
    </row>
    <row r="280" spans="2:10" hidden="1" x14ac:dyDescent="0.25">
      <c r="B280" s="27" t="s">
        <v>144</v>
      </c>
      <c r="C280" s="27" t="s">
        <v>42</v>
      </c>
      <c r="D280" s="28">
        <v>0</v>
      </c>
      <c r="E280" s="29">
        <v>79.739999999999995</v>
      </c>
      <c r="F280" s="29">
        <f t="shared" si="11"/>
        <v>0</v>
      </c>
      <c r="G280" s="30">
        <f>'MOQ Annual'!G280</f>
        <v>39.869999999999997</v>
      </c>
      <c r="H280" s="31">
        <f t="shared" si="12"/>
        <v>0</v>
      </c>
      <c r="I280" s="57"/>
      <c r="J280" s="57"/>
    </row>
    <row r="281" spans="2:10" hidden="1" x14ac:dyDescent="0.25">
      <c r="B281" s="27" t="s">
        <v>124</v>
      </c>
      <c r="C281" s="27" t="s">
        <v>42</v>
      </c>
      <c r="D281" s="28">
        <v>0</v>
      </c>
      <c r="E281" s="29">
        <v>79.739999999999995</v>
      </c>
      <c r="F281" s="29">
        <f t="shared" si="11"/>
        <v>0</v>
      </c>
      <c r="G281" s="30">
        <f>'MOQ Annual'!G281</f>
        <v>39.869999999999997</v>
      </c>
      <c r="H281" s="31">
        <f t="shared" si="12"/>
        <v>0</v>
      </c>
      <c r="I281" s="57"/>
      <c r="J281" s="57"/>
    </row>
    <row r="282" spans="2:10" hidden="1" x14ac:dyDescent="0.25">
      <c r="B282" s="27" t="s">
        <v>402</v>
      </c>
      <c r="C282" s="27" t="s">
        <v>384</v>
      </c>
      <c r="D282" s="28"/>
      <c r="E282" s="29">
        <v>4158.34</v>
      </c>
      <c r="F282" s="29">
        <f t="shared" si="11"/>
        <v>0</v>
      </c>
      <c r="G282" s="30">
        <f>'MOQ Annual'!G282</f>
        <v>2079.17</v>
      </c>
      <c r="H282" s="31">
        <f t="shared" si="12"/>
        <v>0</v>
      </c>
      <c r="I282" s="57"/>
      <c r="J282" s="57"/>
    </row>
    <row r="283" spans="2:10" hidden="1" x14ac:dyDescent="0.25">
      <c r="B283" s="27" t="s">
        <v>409</v>
      </c>
      <c r="C283" s="27" t="s">
        <v>384</v>
      </c>
      <c r="D283" s="28"/>
      <c r="E283" s="29">
        <v>12528.45</v>
      </c>
      <c r="F283" s="29">
        <f t="shared" si="11"/>
        <v>0</v>
      </c>
      <c r="G283" s="30">
        <f>'MOQ Annual'!G283</f>
        <v>6264.23</v>
      </c>
      <c r="H283" s="31">
        <f t="shared" si="12"/>
        <v>0</v>
      </c>
      <c r="I283" s="57"/>
      <c r="J283" s="57"/>
    </row>
    <row r="284" spans="2:10" hidden="1" x14ac:dyDescent="0.25">
      <c r="B284" s="27" t="s">
        <v>410</v>
      </c>
      <c r="C284" s="27" t="s">
        <v>384</v>
      </c>
      <c r="D284" s="28"/>
      <c r="E284" s="29">
        <v>7182.29</v>
      </c>
      <c r="F284" s="29">
        <f t="shared" si="11"/>
        <v>0</v>
      </c>
      <c r="G284" s="30">
        <f>'MOQ Annual'!G284</f>
        <v>3591.15</v>
      </c>
      <c r="H284" s="31">
        <f t="shared" si="12"/>
        <v>0</v>
      </c>
      <c r="I284" s="57"/>
      <c r="J284" s="57"/>
    </row>
    <row r="285" spans="2:10" hidden="1" x14ac:dyDescent="0.25">
      <c r="B285" s="27" t="s">
        <v>406</v>
      </c>
      <c r="C285" s="27" t="s">
        <v>384</v>
      </c>
      <c r="D285" s="28"/>
      <c r="E285" s="29">
        <v>4770.49</v>
      </c>
      <c r="F285" s="29">
        <f t="shared" si="11"/>
        <v>0</v>
      </c>
      <c r="G285" s="30">
        <f>'MOQ Annual'!G285</f>
        <v>2385.25</v>
      </c>
      <c r="H285" s="31">
        <f t="shared" si="12"/>
        <v>0</v>
      </c>
      <c r="I285" s="57"/>
      <c r="J285" s="57"/>
    </row>
    <row r="286" spans="2:10" hidden="1" x14ac:dyDescent="0.25">
      <c r="B286" s="27" t="s">
        <v>412</v>
      </c>
      <c r="C286" s="27" t="s">
        <v>384</v>
      </c>
      <c r="D286" s="28"/>
      <c r="E286" s="29">
        <v>10021</v>
      </c>
      <c r="F286" s="29">
        <f t="shared" si="11"/>
        <v>0</v>
      </c>
      <c r="G286" s="30">
        <f>'MOQ Annual'!G286</f>
        <v>5010.5</v>
      </c>
      <c r="H286" s="31">
        <f t="shared" si="12"/>
        <v>0</v>
      </c>
      <c r="I286" s="57"/>
      <c r="J286" s="57"/>
    </row>
    <row r="287" spans="2:10" hidden="1" x14ac:dyDescent="0.25">
      <c r="B287" s="27" t="s">
        <v>403</v>
      </c>
      <c r="C287" s="27" t="s">
        <v>384</v>
      </c>
      <c r="D287" s="28"/>
      <c r="E287" s="29">
        <v>9607.81</v>
      </c>
      <c r="F287" s="29">
        <f t="shared" si="11"/>
        <v>0</v>
      </c>
      <c r="G287" s="30">
        <f>'MOQ Annual'!G287</f>
        <v>4803.91</v>
      </c>
      <c r="H287" s="31">
        <f t="shared" si="12"/>
        <v>0</v>
      </c>
      <c r="I287" s="57"/>
      <c r="J287" s="57"/>
    </row>
    <row r="288" spans="2:10" hidden="1" x14ac:dyDescent="0.25">
      <c r="B288" s="27" t="s">
        <v>404</v>
      </c>
      <c r="C288" s="27" t="s">
        <v>384</v>
      </c>
      <c r="D288" s="28"/>
      <c r="E288" s="29">
        <v>14591.93</v>
      </c>
      <c r="F288" s="29">
        <f t="shared" si="11"/>
        <v>0</v>
      </c>
      <c r="G288" s="30">
        <f>'MOQ Annual'!G288</f>
        <v>7295.97</v>
      </c>
      <c r="H288" s="31">
        <f t="shared" si="12"/>
        <v>0</v>
      </c>
      <c r="I288" s="57"/>
      <c r="J288" s="57"/>
    </row>
    <row r="289" spans="2:10" hidden="1" x14ac:dyDescent="0.25">
      <c r="B289" s="27" t="s">
        <v>393</v>
      </c>
      <c r="C289" s="27" t="s">
        <v>384</v>
      </c>
      <c r="D289" s="28"/>
      <c r="E289" s="29">
        <v>5391.58</v>
      </c>
      <c r="F289" s="29">
        <f t="shared" si="11"/>
        <v>0</v>
      </c>
      <c r="G289" s="30">
        <f>'MOQ Annual'!G289</f>
        <v>2695.79</v>
      </c>
      <c r="H289" s="31">
        <f t="shared" si="12"/>
        <v>0</v>
      </c>
      <c r="I289" s="57"/>
      <c r="J289" s="57"/>
    </row>
    <row r="290" spans="2:10" hidden="1" x14ac:dyDescent="0.25">
      <c r="B290" s="27" t="s">
        <v>392</v>
      </c>
      <c r="C290" s="27" t="s">
        <v>384</v>
      </c>
      <c r="D290" s="28"/>
      <c r="E290" s="29">
        <v>5402.37</v>
      </c>
      <c r="F290" s="29">
        <f t="shared" si="11"/>
        <v>0</v>
      </c>
      <c r="G290" s="30">
        <f>'MOQ Annual'!G290</f>
        <v>2701.19</v>
      </c>
      <c r="H290" s="31">
        <f t="shared" si="12"/>
        <v>0</v>
      </c>
      <c r="I290" s="57"/>
      <c r="J290" s="57"/>
    </row>
    <row r="291" spans="2:10" hidden="1" x14ac:dyDescent="0.25">
      <c r="B291" s="27" t="s">
        <v>390</v>
      </c>
      <c r="C291" s="27" t="s">
        <v>384</v>
      </c>
      <c r="D291" s="28"/>
      <c r="E291" s="29">
        <v>2642.53</v>
      </c>
      <c r="F291" s="29">
        <f t="shared" si="11"/>
        <v>0</v>
      </c>
      <c r="G291" s="30">
        <f>'MOQ Annual'!G291</f>
        <v>1321.27</v>
      </c>
      <c r="H291" s="31">
        <f t="shared" si="12"/>
        <v>0</v>
      </c>
      <c r="I291" s="57"/>
      <c r="J291" s="57"/>
    </row>
    <row r="292" spans="2:10" hidden="1" x14ac:dyDescent="0.25">
      <c r="B292" s="27" t="s">
        <v>388</v>
      </c>
      <c r="C292" s="27" t="s">
        <v>384</v>
      </c>
      <c r="D292" s="28"/>
      <c r="E292" s="29">
        <v>2725.97</v>
      </c>
      <c r="F292" s="29">
        <f t="shared" si="11"/>
        <v>0</v>
      </c>
      <c r="G292" s="30">
        <f>'MOQ Annual'!G292</f>
        <v>1362.99</v>
      </c>
      <c r="H292" s="31">
        <f t="shared" si="12"/>
        <v>0</v>
      </c>
      <c r="I292" s="57"/>
      <c r="J292" s="57"/>
    </row>
    <row r="293" spans="2:10" hidden="1" x14ac:dyDescent="0.25">
      <c r="B293" s="27" t="s">
        <v>383</v>
      </c>
      <c r="C293" s="27" t="s">
        <v>384</v>
      </c>
      <c r="D293" s="28"/>
      <c r="E293" s="29">
        <v>4666.6000000000004</v>
      </c>
      <c r="F293" s="29">
        <f t="shared" si="11"/>
        <v>0</v>
      </c>
      <c r="G293" s="30">
        <f>'MOQ Annual'!G293</f>
        <v>2333.3000000000002</v>
      </c>
      <c r="H293" s="31">
        <f t="shared" si="12"/>
        <v>0</v>
      </c>
      <c r="I293" s="57"/>
      <c r="J293" s="57"/>
    </row>
    <row r="294" spans="2:10" hidden="1" x14ac:dyDescent="0.25">
      <c r="B294" s="27" t="s">
        <v>385</v>
      </c>
      <c r="C294" s="27" t="s">
        <v>384</v>
      </c>
      <c r="D294" s="28"/>
      <c r="E294" s="29">
        <v>1512.61</v>
      </c>
      <c r="F294" s="29">
        <f t="shared" si="11"/>
        <v>0</v>
      </c>
      <c r="G294" s="30">
        <f>'MOQ Annual'!G294</f>
        <v>756.31</v>
      </c>
      <c r="H294" s="31">
        <f t="shared" si="12"/>
        <v>0</v>
      </c>
      <c r="I294" s="57"/>
      <c r="J294" s="57"/>
    </row>
    <row r="295" spans="2:10" hidden="1" x14ac:dyDescent="0.25">
      <c r="B295" s="27" t="s">
        <v>398</v>
      </c>
      <c r="C295" s="27" t="s">
        <v>446</v>
      </c>
      <c r="D295" s="28"/>
      <c r="E295" s="29">
        <v>5801.77</v>
      </c>
      <c r="F295" s="29">
        <f>D295*E295</f>
        <v>0</v>
      </c>
      <c r="G295" s="30">
        <f>'MOQ Annual'!G295</f>
        <v>2900.89</v>
      </c>
      <c r="H295" s="31">
        <f>ROUND(D295*G295,2)</f>
        <v>0</v>
      </c>
      <c r="I295" s="57"/>
      <c r="J295" s="57"/>
    </row>
    <row r="296" spans="2:10" hidden="1" x14ac:dyDescent="0.25">
      <c r="B296" s="27" t="s">
        <v>396</v>
      </c>
      <c r="C296" s="27" t="s">
        <v>446</v>
      </c>
      <c r="D296" s="28"/>
      <c r="E296" s="29">
        <v>5355.65</v>
      </c>
      <c r="F296" s="29">
        <f>D296*E296</f>
        <v>0</v>
      </c>
      <c r="G296" s="30">
        <f>'MOQ Annual'!G296</f>
        <v>2677.83</v>
      </c>
      <c r="H296" s="31">
        <f>ROUND(D296*G296,2)</f>
        <v>0</v>
      </c>
      <c r="I296" s="57"/>
      <c r="J296" s="57"/>
    </row>
    <row r="297" spans="2:10" hidden="1" x14ac:dyDescent="0.25">
      <c r="B297" s="27" t="s">
        <v>395</v>
      </c>
      <c r="C297" s="27" t="s">
        <v>447</v>
      </c>
      <c r="D297" s="28"/>
      <c r="E297" s="29">
        <v>4299.66</v>
      </c>
      <c r="F297" s="29">
        <f>D297*E297</f>
        <v>0</v>
      </c>
      <c r="G297" s="30">
        <f>'MOQ Annual'!G297</f>
        <v>2149.83</v>
      </c>
      <c r="H297" s="31">
        <f>ROUND(D297*G297,2)</f>
        <v>0</v>
      </c>
      <c r="I297" s="57"/>
      <c r="J297" s="57"/>
    </row>
    <row r="298" spans="2:10" hidden="1" x14ac:dyDescent="0.25">
      <c r="B298" s="27" t="s">
        <v>399</v>
      </c>
      <c r="C298" s="27" t="s">
        <v>447</v>
      </c>
      <c r="D298" s="28"/>
      <c r="E298" s="29">
        <v>3917.86</v>
      </c>
      <c r="F298" s="29">
        <f>D298*E298</f>
        <v>0</v>
      </c>
      <c r="G298" s="30">
        <f>'MOQ Annual'!G298</f>
        <v>1958.93</v>
      </c>
      <c r="H298" s="31">
        <f>ROUND(D298*G298,2)</f>
        <v>0</v>
      </c>
      <c r="I298" s="57"/>
      <c r="J298" s="57"/>
    </row>
    <row r="299" spans="2:10" hidden="1" x14ac:dyDescent="0.25">
      <c r="B299" s="27" t="s">
        <v>375</v>
      </c>
      <c r="C299" s="27" t="s">
        <v>369</v>
      </c>
      <c r="D299" s="28">
        <v>0</v>
      </c>
      <c r="E299" s="29">
        <v>60.29</v>
      </c>
      <c r="F299" s="29">
        <f t="shared" si="11"/>
        <v>0</v>
      </c>
      <c r="G299" s="30">
        <f>'MOQ Annual'!G299</f>
        <v>42.2</v>
      </c>
      <c r="H299" s="31">
        <f t="shared" si="12"/>
        <v>0</v>
      </c>
      <c r="I299" s="57"/>
      <c r="J299" s="57"/>
    </row>
    <row r="300" spans="2:10" hidden="1" x14ac:dyDescent="0.25">
      <c r="B300" s="27" t="s">
        <v>358</v>
      </c>
      <c r="C300" s="27" t="s">
        <v>357</v>
      </c>
      <c r="D300" s="28">
        <v>0</v>
      </c>
      <c r="E300" s="29">
        <v>1986.82</v>
      </c>
      <c r="F300" s="29">
        <f t="shared" si="11"/>
        <v>0</v>
      </c>
      <c r="G300" s="30">
        <f>'MOQ Annual'!G300</f>
        <v>1390.77</v>
      </c>
      <c r="H300" s="31">
        <f>ROUND(D300*G300,2)</f>
        <v>0</v>
      </c>
      <c r="I300" s="57"/>
      <c r="J300" s="57"/>
    </row>
    <row r="301" spans="2:10" x14ac:dyDescent="0.25">
      <c r="B301" s="27"/>
      <c r="C301" s="27"/>
      <c r="D301" s="28"/>
      <c r="E301" s="29"/>
      <c r="F301" s="29"/>
      <c r="G301" s="30"/>
      <c r="H301" s="31"/>
    </row>
    <row r="302" spans="2:10" x14ac:dyDescent="0.25">
      <c r="B302" s="89"/>
      <c r="C302" s="90"/>
      <c r="D302" s="90"/>
      <c r="E302" s="91"/>
      <c r="F302" s="32"/>
      <c r="G302" s="33" t="s">
        <v>222</v>
      </c>
      <c r="H302" s="34">
        <f>SUM(H15:H301)</f>
        <v>24570.660000000003</v>
      </c>
    </row>
    <row r="303" spans="2:10" x14ac:dyDescent="0.25">
      <c r="B303" s="35"/>
      <c r="C303" s="36" t="s">
        <v>223</v>
      </c>
      <c r="D303" s="78">
        <f>SUM(F15:F301)</f>
        <v>45946.081200000001</v>
      </c>
      <c r="E303" s="79"/>
      <c r="F303" s="37"/>
      <c r="G303" s="33" t="s">
        <v>224</v>
      </c>
      <c r="H303" s="38">
        <v>0</v>
      </c>
    </row>
    <row r="304" spans="2:10" x14ac:dyDescent="0.25">
      <c r="B304" s="35"/>
      <c r="C304" s="36" t="s">
        <v>225</v>
      </c>
      <c r="D304" s="78">
        <f>SUM(H15:H301)</f>
        <v>24570.660000000003</v>
      </c>
      <c r="E304" s="79"/>
      <c r="F304" s="37"/>
      <c r="G304" s="39" t="s">
        <v>226</v>
      </c>
      <c r="H304" s="38">
        <v>0</v>
      </c>
    </row>
    <row r="305" spans="2:11" x14ac:dyDescent="0.25">
      <c r="B305" s="35"/>
      <c r="C305" s="36" t="s">
        <v>227</v>
      </c>
      <c r="D305" s="80">
        <f>D303-D304</f>
        <v>21375.421199999997</v>
      </c>
      <c r="E305" s="81"/>
      <c r="F305" s="40"/>
      <c r="G305" s="33" t="s">
        <v>228</v>
      </c>
      <c r="H305" s="41">
        <f>SUM(H302:H304)</f>
        <v>24570.660000000003</v>
      </c>
      <c r="K305" s="73"/>
    </row>
    <row r="306" spans="2:11" x14ac:dyDescent="0.25">
      <c r="B306" s="35"/>
      <c r="C306" s="36"/>
      <c r="D306" s="82"/>
      <c r="E306" s="83"/>
      <c r="F306" s="42"/>
      <c r="G306" s="33" t="s">
        <v>229</v>
      </c>
      <c r="H306" s="41">
        <f>H305*0.05</f>
        <v>1228.5330000000004</v>
      </c>
    </row>
    <row r="307" spans="2:11" x14ac:dyDescent="0.25">
      <c r="B307" s="35"/>
      <c r="C307" s="43"/>
      <c r="D307" s="43"/>
      <c r="E307" s="44"/>
      <c r="F307" s="44"/>
      <c r="G307" s="33" t="s">
        <v>230</v>
      </c>
      <c r="H307" s="38"/>
    </row>
    <row r="308" spans="2:11" ht="15.75" x14ac:dyDescent="0.25">
      <c r="B308" s="84" t="s">
        <v>231</v>
      </c>
      <c r="C308" s="85"/>
      <c r="D308" s="85"/>
      <c r="E308" s="86"/>
      <c r="F308" s="45"/>
      <c r="G308" s="46" t="s">
        <v>232</v>
      </c>
      <c r="H308" s="47">
        <f>SUM(H305:H307)</f>
        <v>25799.193000000003</v>
      </c>
    </row>
    <row r="310" spans="2:11" x14ac:dyDescent="0.25">
      <c r="E310" s="67"/>
    </row>
  </sheetData>
  <autoFilter ref="B14:H300" xr:uid="{3DB22CEF-0FC0-400E-936E-D7D8914AF1A0}">
    <filterColumn colId="2">
      <filters>
        <filter val="1"/>
        <filter val="10"/>
        <filter val="11"/>
        <filter val="12"/>
        <filter val="14"/>
        <filter val="16"/>
        <filter val="17"/>
        <filter val="2"/>
        <filter val="27"/>
        <filter val="3"/>
        <filter val="4"/>
        <filter val="5"/>
        <filter val="6"/>
        <filter val="7"/>
        <filter val="8"/>
        <filter val="9"/>
      </filters>
    </filterColumn>
    <sortState xmlns:xlrd2="http://schemas.microsoft.com/office/spreadsheetml/2017/richdata2" ref="B15:H188">
      <sortCondition ref="C14"/>
    </sortState>
  </autoFilter>
  <sortState xmlns:xlrd2="http://schemas.microsoft.com/office/spreadsheetml/2017/richdata2" ref="B15:H188">
    <sortCondition ref="C15:C188"/>
  </sortState>
  <mergeCells count="19">
    <mergeCell ref="D9:E9"/>
    <mergeCell ref="D1:G5"/>
    <mergeCell ref="H1:H5"/>
    <mergeCell ref="D8:E8"/>
    <mergeCell ref="G8:H8"/>
    <mergeCell ref="G9:H9"/>
    <mergeCell ref="E13:H13"/>
    <mergeCell ref="D10:E10"/>
    <mergeCell ref="D11:E11"/>
    <mergeCell ref="D12:E12"/>
    <mergeCell ref="G10:H10"/>
    <mergeCell ref="G11:H11"/>
    <mergeCell ref="G12:H12"/>
    <mergeCell ref="B308:E308"/>
    <mergeCell ref="B302:E302"/>
    <mergeCell ref="D303:E303"/>
    <mergeCell ref="D304:E304"/>
    <mergeCell ref="D305:E305"/>
    <mergeCell ref="D306:E306"/>
  </mergeCells>
  <pageMargins left="0.7" right="0.7" top="0.75" bottom="0.75" header="0.3" footer="0.3"/>
  <pageSetup scale="81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BF7-28D9-49B2-B91F-B20C5A72200A}">
  <sheetPr filterMode="1">
    <pageSetUpPr fitToPage="1"/>
  </sheetPr>
  <dimension ref="B1:H310"/>
  <sheetViews>
    <sheetView topLeftCell="A169" workbookViewId="0">
      <selection activeCell="D15" sqref="D15"/>
    </sheetView>
  </sheetViews>
  <sheetFormatPr defaultRowHeight="15" x14ac:dyDescent="0.25"/>
  <cols>
    <col min="1" max="1" width="2.7109375" customWidth="1"/>
    <col min="2" max="2" width="15.42578125" customWidth="1"/>
    <col min="3" max="3" width="36" customWidth="1"/>
    <col min="4" max="4" width="7.28515625" customWidth="1"/>
    <col min="5" max="5" width="14.7109375" customWidth="1"/>
    <col min="6" max="6" width="14.7109375" hidden="1" customWidth="1"/>
    <col min="7" max="7" width="14.7109375" customWidth="1"/>
    <col min="8" max="8" width="20.42578125" bestFit="1" customWidth="1"/>
  </cols>
  <sheetData>
    <row r="1" spans="2:8" ht="15" customHeight="1" x14ac:dyDescent="0.25">
      <c r="B1" s="4"/>
      <c r="C1" s="5"/>
      <c r="D1" s="92" t="s">
        <v>210</v>
      </c>
      <c r="E1" s="92"/>
      <c r="F1" s="92"/>
      <c r="G1" s="92"/>
      <c r="H1" s="97" t="s">
        <v>234</v>
      </c>
    </row>
    <row r="2" spans="2:8" ht="15" customHeight="1" x14ac:dyDescent="0.25">
      <c r="B2" s="6"/>
      <c r="D2" s="93"/>
      <c r="E2" s="93"/>
      <c r="F2" s="93"/>
      <c r="G2" s="93"/>
      <c r="H2" s="98"/>
    </row>
    <row r="3" spans="2:8" ht="15" customHeight="1" x14ac:dyDescent="0.25">
      <c r="B3" s="6"/>
      <c r="D3" s="93"/>
      <c r="E3" s="93"/>
      <c r="F3" s="93"/>
      <c r="G3" s="93"/>
      <c r="H3" s="98"/>
    </row>
    <row r="4" spans="2:8" ht="15" customHeight="1" x14ac:dyDescent="0.25">
      <c r="B4" s="6"/>
      <c r="D4" s="93"/>
      <c r="E4" s="93"/>
      <c r="F4" s="93"/>
      <c r="G4" s="93"/>
      <c r="H4" s="98"/>
    </row>
    <row r="5" spans="2:8" ht="15" customHeight="1" x14ac:dyDescent="0.25">
      <c r="B5" s="7"/>
      <c r="C5" s="3"/>
      <c r="D5" s="94"/>
      <c r="E5" s="94"/>
      <c r="F5" s="94"/>
      <c r="G5" s="94"/>
      <c r="H5" s="99"/>
    </row>
    <row r="6" spans="2:8" ht="36" x14ac:dyDescent="0.55000000000000004">
      <c r="B6" s="8"/>
      <c r="C6" s="9"/>
      <c r="D6" s="10"/>
      <c r="E6" s="10"/>
      <c r="F6" s="10"/>
      <c r="G6" s="10"/>
      <c r="H6" s="10"/>
    </row>
    <row r="7" spans="2:8" x14ac:dyDescent="0.25">
      <c r="B7" s="11" t="s">
        <v>212</v>
      </c>
      <c r="C7" s="12" t="s">
        <v>19</v>
      </c>
      <c r="D7" s="13" t="s">
        <v>213</v>
      </c>
      <c r="E7" s="14">
        <v>45420</v>
      </c>
      <c r="F7" s="14"/>
      <c r="G7" s="15" t="s">
        <v>214</v>
      </c>
      <c r="H7" s="16"/>
    </row>
    <row r="8" spans="2:8" x14ac:dyDescent="0.25">
      <c r="B8" s="17" t="s">
        <v>215</v>
      </c>
      <c r="C8" s="12"/>
      <c r="D8" s="88" t="s">
        <v>216</v>
      </c>
      <c r="E8" s="88"/>
      <c r="F8" s="17"/>
      <c r="G8" s="100"/>
      <c r="H8" s="100"/>
    </row>
    <row r="9" spans="2:8" x14ac:dyDescent="0.25">
      <c r="B9" s="17" t="s">
        <v>217</v>
      </c>
      <c r="C9" s="12">
        <v>0</v>
      </c>
      <c r="D9" s="88" t="s">
        <v>218</v>
      </c>
      <c r="E9" s="88"/>
      <c r="F9" s="17"/>
      <c r="G9" s="101"/>
      <c r="H9" s="101"/>
    </row>
    <row r="10" spans="2:8" x14ac:dyDescent="0.25">
      <c r="B10" s="17"/>
      <c r="C10" s="18"/>
      <c r="D10" s="88" t="s">
        <v>219</v>
      </c>
      <c r="E10" s="88"/>
      <c r="F10" s="17"/>
      <c r="G10" s="102"/>
      <c r="H10" s="102"/>
    </row>
    <row r="11" spans="2:8" x14ac:dyDescent="0.25">
      <c r="B11" s="17"/>
      <c r="C11" s="18"/>
      <c r="D11" s="88" t="s">
        <v>441</v>
      </c>
      <c r="E11" s="88"/>
      <c r="F11" s="17"/>
      <c r="G11" s="102"/>
      <c r="H11" s="102"/>
    </row>
    <row r="12" spans="2:8" x14ac:dyDescent="0.25">
      <c r="B12" s="19"/>
      <c r="C12" s="18" t="s">
        <v>239</v>
      </c>
      <c r="D12" s="87" t="s">
        <v>442</v>
      </c>
      <c r="E12" s="87"/>
      <c r="F12" s="20"/>
      <c r="G12" s="95"/>
      <c r="H12" s="95"/>
    </row>
    <row r="13" spans="2:8" ht="15.75" thickBot="1" x14ac:dyDescent="0.3">
      <c r="B13" s="21"/>
      <c r="C13" s="22"/>
      <c r="D13" s="22"/>
      <c r="E13" s="96" t="s">
        <v>3</v>
      </c>
      <c r="F13" s="96"/>
      <c r="G13" s="96"/>
      <c r="H13" s="96"/>
    </row>
    <row r="14" spans="2:8" ht="15.75" thickBot="1" x14ac:dyDescent="0.3">
      <c r="B14" s="23" t="s">
        <v>0</v>
      </c>
      <c r="C14" s="24" t="s">
        <v>1</v>
      </c>
      <c r="D14" s="25" t="s">
        <v>2</v>
      </c>
      <c r="E14" s="25" t="s">
        <v>4</v>
      </c>
      <c r="F14" s="25"/>
      <c r="G14" s="25" t="s">
        <v>220</v>
      </c>
      <c r="H14" s="26" t="s">
        <v>221</v>
      </c>
    </row>
    <row r="15" spans="2:8" hidden="1" x14ac:dyDescent="0.25">
      <c r="B15" s="27" t="s">
        <v>20</v>
      </c>
      <c r="C15" s="27" t="s">
        <v>15</v>
      </c>
      <c r="D15" s="28">
        <v>0</v>
      </c>
      <c r="E15" s="29">
        <v>178.65</v>
      </c>
      <c r="F15" s="29">
        <f t="shared" ref="F15:F77" si="0">D15*E15</f>
        <v>0</v>
      </c>
      <c r="G15" s="30">
        <f>'MOQ Annual'!G15</f>
        <v>89.33</v>
      </c>
      <c r="H15" s="31">
        <f t="shared" ref="H15:H77" si="1">ROUND(D15*G15,2)</f>
        <v>0</v>
      </c>
    </row>
    <row r="16" spans="2:8" x14ac:dyDescent="0.25">
      <c r="B16" s="27" t="s">
        <v>97</v>
      </c>
      <c r="C16" s="27" t="s">
        <v>15</v>
      </c>
      <c r="D16" s="28">
        <v>1</v>
      </c>
      <c r="E16" s="29">
        <v>63.35</v>
      </c>
      <c r="F16" s="29">
        <f>D16*E16</f>
        <v>63.35</v>
      </c>
      <c r="G16" s="30">
        <f>'MOQ Annual'!G16</f>
        <v>31.68</v>
      </c>
      <c r="H16" s="31">
        <f>ROUND(D16*G16,2)</f>
        <v>31.68</v>
      </c>
    </row>
    <row r="17" spans="2:8" hidden="1" x14ac:dyDescent="0.25">
      <c r="B17" s="27" t="s">
        <v>53</v>
      </c>
      <c r="C17" s="27" t="s">
        <v>15</v>
      </c>
      <c r="D17" s="28">
        <v>0</v>
      </c>
      <c r="E17" s="29">
        <v>163.96</v>
      </c>
      <c r="F17" s="29">
        <f t="shared" si="0"/>
        <v>0</v>
      </c>
      <c r="G17" s="30">
        <f>'MOQ Annual'!G17</f>
        <v>81.98</v>
      </c>
      <c r="H17" s="31">
        <f t="shared" si="1"/>
        <v>0</v>
      </c>
    </row>
    <row r="18" spans="2:8" x14ac:dyDescent="0.25">
      <c r="B18" s="27" t="s">
        <v>5</v>
      </c>
      <c r="C18" s="27" t="s">
        <v>15</v>
      </c>
      <c r="D18" s="28">
        <v>3</v>
      </c>
      <c r="E18" s="29">
        <v>241.39</v>
      </c>
      <c r="F18" s="29">
        <f t="shared" si="0"/>
        <v>724.17</v>
      </c>
      <c r="G18" s="30">
        <f>'MOQ Annual'!G18</f>
        <v>120.7</v>
      </c>
      <c r="H18" s="31">
        <f t="shared" si="1"/>
        <v>362.1</v>
      </c>
    </row>
    <row r="19" spans="2:8" hidden="1" x14ac:dyDescent="0.25">
      <c r="B19" s="27" t="s">
        <v>74</v>
      </c>
      <c r="C19" s="27" t="s">
        <v>15</v>
      </c>
      <c r="D19" s="28">
        <v>0</v>
      </c>
      <c r="E19" s="29">
        <v>124.93</v>
      </c>
      <c r="F19" s="29">
        <f t="shared" si="0"/>
        <v>0</v>
      </c>
      <c r="G19" s="30">
        <f>'MOQ Annual'!G19</f>
        <v>62.47</v>
      </c>
      <c r="H19" s="31">
        <f t="shared" si="1"/>
        <v>0</v>
      </c>
    </row>
    <row r="20" spans="2:8" hidden="1" x14ac:dyDescent="0.25">
      <c r="B20" s="27" t="s">
        <v>44</v>
      </c>
      <c r="C20" s="27" t="s">
        <v>15</v>
      </c>
      <c r="D20" s="28">
        <v>0</v>
      </c>
      <c r="E20" s="29">
        <v>145.22</v>
      </c>
      <c r="F20" s="29">
        <f t="shared" si="0"/>
        <v>0</v>
      </c>
      <c r="G20" s="30">
        <f>'MOQ Annual'!G20</f>
        <v>72.61</v>
      </c>
      <c r="H20" s="31">
        <f t="shared" si="1"/>
        <v>0</v>
      </c>
    </row>
    <row r="21" spans="2:8" x14ac:dyDescent="0.25">
      <c r="B21" s="27" t="s">
        <v>84</v>
      </c>
      <c r="C21" s="27" t="s">
        <v>15</v>
      </c>
      <c r="D21" s="28">
        <v>6</v>
      </c>
      <c r="E21" s="29">
        <v>105.91</v>
      </c>
      <c r="F21" s="29">
        <f t="shared" si="0"/>
        <v>635.46</v>
      </c>
      <c r="G21" s="30">
        <f>'MOQ Annual'!G21</f>
        <v>52.96</v>
      </c>
      <c r="H21" s="31">
        <f t="shared" si="1"/>
        <v>317.76</v>
      </c>
    </row>
    <row r="22" spans="2:8" hidden="1" x14ac:dyDescent="0.25">
      <c r="B22" s="27" t="s">
        <v>146</v>
      </c>
      <c r="C22" s="27" t="s">
        <v>15</v>
      </c>
      <c r="D22" s="28">
        <v>0</v>
      </c>
      <c r="E22" s="29">
        <v>141.82</v>
      </c>
      <c r="F22" s="29">
        <f t="shared" si="0"/>
        <v>0</v>
      </c>
      <c r="G22" s="30">
        <f>'MOQ Annual'!G22</f>
        <v>70.91</v>
      </c>
      <c r="H22" s="31">
        <f t="shared" si="1"/>
        <v>0</v>
      </c>
    </row>
    <row r="23" spans="2:8" hidden="1" x14ac:dyDescent="0.25">
      <c r="B23" s="27" t="s">
        <v>159</v>
      </c>
      <c r="C23" s="27" t="s">
        <v>15</v>
      </c>
      <c r="D23" s="28">
        <v>0</v>
      </c>
      <c r="E23" s="29">
        <v>131.38</v>
      </c>
      <c r="F23" s="29">
        <f t="shared" si="0"/>
        <v>0</v>
      </c>
      <c r="G23" s="30">
        <f>'MOQ Annual'!G23</f>
        <v>65.69</v>
      </c>
      <c r="H23" s="31">
        <f t="shared" si="1"/>
        <v>0</v>
      </c>
    </row>
    <row r="24" spans="2:8" hidden="1" x14ac:dyDescent="0.25">
      <c r="B24" s="27" t="s">
        <v>119</v>
      </c>
      <c r="C24" s="27" t="s">
        <v>15</v>
      </c>
      <c r="D24" s="28">
        <v>0</v>
      </c>
      <c r="E24" s="29">
        <v>212.98</v>
      </c>
      <c r="F24" s="29">
        <f t="shared" si="0"/>
        <v>0</v>
      </c>
      <c r="G24" s="30">
        <f>'MOQ Annual'!G24</f>
        <v>106.49</v>
      </c>
      <c r="H24" s="31">
        <f t="shared" si="1"/>
        <v>0</v>
      </c>
    </row>
    <row r="25" spans="2:8" hidden="1" x14ac:dyDescent="0.25">
      <c r="B25" s="27" t="s">
        <v>169</v>
      </c>
      <c r="C25" s="27" t="s">
        <v>15</v>
      </c>
      <c r="D25" s="28">
        <v>0</v>
      </c>
      <c r="E25" s="29">
        <v>152.24</v>
      </c>
      <c r="F25" s="29">
        <f t="shared" si="0"/>
        <v>0</v>
      </c>
      <c r="G25" s="30">
        <f>'MOQ Annual'!G25</f>
        <v>76.12</v>
      </c>
      <c r="H25" s="31">
        <f t="shared" si="1"/>
        <v>0</v>
      </c>
    </row>
    <row r="26" spans="2:8" x14ac:dyDescent="0.25">
      <c r="B26" s="27" t="s">
        <v>190</v>
      </c>
      <c r="C26" s="27" t="s">
        <v>15</v>
      </c>
      <c r="D26" s="28">
        <v>1</v>
      </c>
      <c r="E26" s="29">
        <v>57.94</v>
      </c>
      <c r="F26" s="29">
        <f t="shared" si="0"/>
        <v>57.94</v>
      </c>
      <c r="G26" s="30">
        <f>'MOQ Annual'!G26</f>
        <v>28.97</v>
      </c>
      <c r="H26" s="31">
        <f t="shared" si="1"/>
        <v>28.97</v>
      </c>
    </row>
    <row r="27" spans="2:8" x14ac:dyDescent="0.25">
      <c r="B27" s="27" t="s">
        <v>178</v>
      </c>
      <c r="C27" s="27" t="s">
        <v>15</v>
      </c>
      <c r="D27" s="28">
        <v>1</v>
      </c>
      <c r="E27" s="29">
        <v>81.94</v>
      </c>
      <c r="F27" s="29">
        <f t="shared" si="0"/>
        <v>81.94</v>
      </c>
      <c r="G27" s="30">
        <f>'MOQ Annual'!G27</f>
        <v>40.97</v>
      </c>
      <c r="H27" s="31">
        <f t="shared" si="1"/>
        <v>40.97</v>
      </c>
    </row>
    <row r="28" spans="2:8" hidden="1" x14ac:dyDescent="0.25">
      <c r="B28" s="27" t="s">
        <v>104</v>
      </c>
      <c r="C28" s="27" t="s">
        <v>15</v>
      </c>
      <c r="D28" s="28">
        <v>0</v>
      </c>
      <c r="E28" s="29">
        <v>317.77999999999997</v>
      </c>
      <c r="F28" s="29">
        <f t="shared" si="0"/>
        <v>0</v>
      </c>
      <c r="G28" s="30">
        <f>'MOQ Annual'!G28</f>
        <v>158.88999999999999</v>
      </c>
      <c r="H28" s="31">
        <f t="shared" si="1"/>
        <v>0</v>
      </c>
    </row>
    <row r="29" spans="2:8" hidden="1" x14ac:dyDescent="0.25">
      <c r="B29" s="27" t="s">
        <v>195</v>
      </c>
      <c r="C29" s="27" t="s">
        <v>15</v>
      </c>
      <c r="D29" s="28">
        <v>0</v>
      </c>
      <c r="E29" s="29">
        <v>68.489999999999995</v>
      </c>
      <c r="F29" s="29">
        <f t="shared" si="0"/>
        <v>0</v>
      </c>
      <c r="G29" s="30">
        <f>'MOQ Annual'!G29</f>
        <v>34.24</v>
      </c>
      <c r="H29" s="31">
        <f t="shared" si="1"/>
        <v>0</v>
      </c>
    </row>
    <row r="30" spans="2:8" hidden="1" x14ac:dyDescent="0.25">
      <c r="B30" s="27" t="s">
        <v>21</v>
      </c>
      <c r="C30" s="27" t="s">
        <v>16</v>
      </c>
      <c r="D30" s="28">
        <v>0</v>
      </c>
      <c r="E30" s="29">
        <v>124.27</v>
      </c>
      <c r="F30" s="29">
        <f t="shared" si="0"/>
        <v>0</v>
      </c>
      <c r="G30" s="30">
        <f>'MOQ Annual'!G30</f>
        <v>62.14</v>
      </c>
      <c r="H30" s="31">
        <f t="shared" si="1"/>
        <v>0</v>
      </c>
    </row>
    <row r="31" spans="2:8" x14ac:dyDescent="0.25">
      <c r="B31" s="27" t="s">
        <v>98</v>
      </c>
      <c r="C31" s="27" t="s">
        <v>16</v>
      </c>
      <c r="D31" s="28">
        <v>1</v>
      </c>
      <c r="E31" s="29">
        <v>45.14</v>
      </c>
      <c r="F31" s="29">
        <f>D31*E31</f>
        <v>45.14</v>
      </c>
      <c r="G31" s="30">
        <f>'MOQ Annual'!G31</f>
        <v>22.57</v>
      </c>
      <c r="H31" s="31">
        <f>ROUND(D31*G31,2)</f>
        <v>22.57</v>
      </c>
    </row>
    <row r="32" spans="2:8" x14ac:dyDescent="0.25">
      <c r="B32" s="27" t="s">
        <v>85</v>
      </c>
      <c r="C32" s="27" t="s">
        <v>16</v>
      </c>
      <c r="D32" s="28">
        <v>6</v>
      </c>
      <c r="E32" s="29">
        <v>106.2</v>
      </c>
      <c r="F32" s="29">
        <f t="shared" si="0"/>
        <v>637.20000000000005</v>
      </c>
      <c r="G32" s="30">
        <f>'MOQ Annual'!G32</f>
        <v>53.1</v>
      </c>
      <c r="H32" s="31">
        <f t="shared" si="1"/>
        <v>318.60000000000002</v>
      </c>
    </row>
    <row r="33" spans="2:8" x14ac:dyDescent="0.25">
      <c r="B33" s="27" t="s">
        <v>67</v>
      </c>
      <c r="C33" s="27" t="s">
        <v>16</v>
      </c>
      <c r="D33" s="28">
        <v>2</v>
      </c>
      <c r="E33" s="29">
        <v>140.88</v>
      </c>
      <c r="F33" s="29">
        <f t="shared" si="0"/>
        <v>281.76</v>
      </c>
      <c r="G33" s="30">
        <f>'MOQ Annual'!G33</f>
        <v>70.44</v>
      </c>
      <c r="H33" s="31">
        <f t="shared" si="1"/>
        <v>140.88</v>
      </c>
    </row>
    <row r="34" spans="2:8" hidden="1" x14ac:dyDescent="0.25">
      <c r="B34" s="27" t="s">
        <v>54</v>
      </c>
      <c r="C34" s="27" t="s">
        <v>16</v>
      </c>
      <c r="D34" s="28">
        <v>0</v>
      </c>
      <c r="E34" s="29">
        <v>68.8</v>
      </c>
      <c r="F34" s="29">
        <f t="shared" si="0"/>
        <v>0</v>
      </c>
      <c r="G34" s="30">
        <f>'MOQ Annual'!G34</f>
        <v>34.4</v>
      </c>
      <c r="H34" s="31">
        <f t="shared" si="1"/>
        <v>0</v>
      </c>
    </row>
    <row r="35" spans="2:8" x14ac:dyDescent="0.25">
      <c r="B35" s="27" t="s">
        <v>6</v>
      </c>
      <c r="C35" s="27" t="s">
        <v>16</v>
      </c>
      <c r="D35" s="28">
        <v>3</v>
      </c>
      <c r="E35" s="29">
        <v>176.45</v>
      </c>
      <c r="F35" s="29">
        <f t="shared" si="0"/>
        <v>529.34999999999991</v>
      </c>
      <c r="G35" s="30">
        <f>'MOQ Annual'!G35</f>
        <v>88.23</v>
      </c>
      <c r="H35" s="31">
        <f t="shared" si="1"/>
        <v>264.69</v>
      </c>
    </row>
    <row r="36" spans="2:8" hidden="1" x14ac:dyDescent="0.25">
      <c r="B36" s="27" t="s">
        <v>75</v>
      </c>
      <c r="C36" s="27" t="s">
        <v>16</v>
      </c>
      <c r="D36" s="28">
        <v>0</v>
      </c>
      <c r="E36" s="29">
        <v>110.82</v>
      </c>
      <c r="F36" s="29">
        <f t="shared" si="0"/>
        <v>0</v>
      </c>
      <c r="G36" s="30">
        <f>'MOQ Annual'!G36</f>
        <v>55.41</v>
      </c>
      <c r="H36" s="31">
        <f t="shared" si="1"/>
        <v>0</v>
      </c>
    </row>
    <row r="37" spans="2:8" hidden="1" x14ac:dyDescent="0.25">
      <c r="B37" s="27" t="s">
        <v>45</v>
      </c>
      <c r="C37" s="27" t="s">
        <v>16</v>
      </c>
      <c r="D37" s="28">
        <v>0</v>
      </c>
      <c r="E37" s="29">
        <v>118.02</v>
      </c>
      <c r="F37" s="29">
        <f t="shared" si="0"/>
        <v>0</v>
      </c>
      <c r="G37" s="30">
        <f>'MOQ Annual'!G37</f>
        <v>59.01</v>
      </c>
      <c r="H37" s="31">
        <f t="shared" si="1"/>
        <v>0</v>
      </c>
    </row>
    <row r="38" spans="2:8" hidden="1" x14ac:dyDescent="0.25">
      <c r="B38" s="27" t="s">
        <v>196</v>
      </c>
      <c r="C38" s="27" t="s">
        <v>16</v>
      </c>
      <c r="D38" s="28">
        <v>0</v>
      </c>
      <c r="E38" s="29">
        <v>39.340000000000003</v>
      </c>
      <c r="F38" s="29">
        <f t="shared" si="0"/>
        <v>0</v>
      </c>
      <c r="G38" s="30">
        <f>'MOQ Annual'!G38</f>
        <v>19.670000000000002</v>
      </c>
      <c r="H38" s="31">
        <f t="shared" si="1"/>
        <v>0</v>
      </c>
    </row>
    <row r="39" spans="2:8" hidden="1" x14ac:dyDescent="0.25">
      <c r="B39" s="27" t="s">
        <v>147</v>
      </c>
      <c r="C39" s="27" t="s">
        <v>16</v>
      </c>
      <c r="D39" s="28">
        <v>0</v>
      </c>
      <c r="E39" s="29">
        <v>80.12</v>
      </c>
      <c r="F39" s="29">
        <f t="shared" si="0"/>
        <v>0</v>
      </c>
      <c r="G39" s="30">
        <f>'MOQ Annual'!G39</f>
        <v>40.06</v>
      </c>
      <c r="H39" s="31">
        <f t="shared" si="1"/>
        <v>0</v>
      </c>
    </row>
    <row r="40" spans="2:8" hidden="1" x14ac:dyDescent="0.25">
      <c r="B40" s="27" t="s">
        <v>120</v>
      </c>
      <c r="C40" s="27" t="s">
        <v>16</v>
      </c>
      <c r="D40" s="28">
        <v>0</v>
      </c>
      <c r="E40" s="29">
        <v>106.01</v>
      </c>
      <c r="F40" s="29">
        <f t="shared" si="0"/>
        <v>0</v>
      </c>
      <c r="G40" s="30">
        <f>'MOQ Annual'!G40</f>
        <v>53.01</v>
      </c>
      <c r="H40" s="31">
        <f t="shared" si="1"/>
        <v>0</v>
      </c>
    </row>
    <row r="41" spans="2:8" hidden="1" x14ac:dyDescent="0.25">
      <c r="B41" s="27" t="s">
        <v>160</v>
      </c>
      <c r="C41" s="27" t="s">
        <v>16</v>
      </c>
      <c r="D41" s="28">
        <v>0</v>
      </c>
      <c r="E41" s="29">
        <v>82.36</v>
      </c>
      <c r="F41" s="29">
        <f t="shared" si="0"/>
        <v>0</v>
      </c>
      <c r="G41" s="30">
        <f>'MOQ Annual'!G41</f>
        <v>41.18</v>
      </c>
      <c r="H41" s="31">
        <f t="shared" si="1"/>
        <v>0</v>
      </c>
    </row>
    <row r="42" spans="2:8" hidden="1" x14ac:dyDescent="0.25">
      <c r="B42" s="27" t="s">
        <v>170</v>
      </c>
      <c r="C42" s="27" t="s">
        <v>16</v>
      </c>
      <c r="D42" s="28">
        <v>0</v>
      </c>
      <c r="E42" s="29">
        <v>82.18</v>
      </c>
      <c r="F42" s="29">
        <f t="shared" si="0"/>
        <v>0</v>
      </c>
      <c r="G42" s="30">
        <f>'MOQ Annual'!G42</f>
        <v>41.09</v>
      </c>
      <c r="H42" s="31">
        <f t="shared" si="1"/>
        <v>0</v>
      </c>
    </row>
    <row r="43" spans="2:8" x14ac:dyDescent="0.25">
      <c r="B43" s="27" t="s">
        <v>179</v>
      </c>
      <c r="C43" s="27" t="s">
        <v>16</v>
      </c>
      <c r="D43" s="28">
        <v>2</v>
      </c>
      <c r="E43" s="29">
        <v>40.11</v>
      </c>
      <c r="F43" s="29">
        <f t="shared" si="0"/>
        <v>80.22</v>
      </c>
      <c r="G43" s="30">
        <f>'MOQ Annual'!G43</f>
        <v>20.05</v>
      </c>
      <c r="H43" s="31">
        <f t="shared" si="1"/>
        <v>40.1</v>
      </c>
    </row>
    <row r="44" spans="2:8" hidden="1" x14ac:dyDescent="0.25">
      <c r="B44" s="27" t="s">
        <v>105</v>
      </c>
      <c r="C44" s="27" t="s">
        <v>16</v>
      </c>
      <c r="D44" s="28">
        <v>0</v>
      </c>
      <c r="E44" s="29">
        <v>180.87</v>
      </c>
      <c r="F44" s="29">
        <f t="shared" si="0"/>
        <v>0</v>
      </c>
      <c r="G44" s="30">
        <f>'MOQ Annual'!G44</f>
        <v>90.43</v>
      </c>
      <c r="H44" s="31">
        <f t="shared" si="1"/>
        <v>0</v>
      </c>
    </row>
    <row r="45" spans="2:8" hidden="1" x14ac:dyDescent="0.25">
      <c r="B45" s="27" t="s">
        <v>50</v>
      </c>
      <c r="C45" s="27" t="s">
        <v>36</v>
      </c>
      <c r="D45" s="28">
        <v>0</v>
      </c>
      <c r="E45" s="29">
        <v>3405.53</v>
      </c>
      <c r="F45" s="29">
        <f t="shared" si="0"/>
        <v>0</v>
      </c>
      <c r="G45" s="30">
        <f>'MOQ Annual'!G45</f>
        <v>2383.87</v>
      </c>
      <c r="H45" s="31">
        <f t="shared" si="1"/>
        <v>0</v>
      </c>
    </row>
    <row r="46" spans="2:8" hidden="1" x14ac:dyDescent="0.25">
      <c r="B46" s="27" t="s">
        <v>35</v>
      </c>
      <c r="C46" s="27" t="s">
        <v>36</v>
      </c>
      <c r="D46" s="28">
        <v>0</v>
      </c>
      <c r="E46" s="29">
        <v>5068.4799999999996</v>
      </c>
      <c r="F46" s="29">
        <f t="shared" si="0"/>
        <v>0</v>
      </c>
      <c r="G46" s="30">
        <f>'MOQ Annual'!G46</f>
        <v>3547.94</v>
      </c>
      <c r="H46" s="31">
        <f t="shared" si="1"/>
        <v>0</v>
      </c>
    </row>
    <row r="47" spans="2:8" hidden="1" x14ac:dyDescent="0.25">
      <c r="B47" s="27" t="s">
        <v>32</v>
      </c>
      <c r="C47" s="27" t="s">
        <v>12</v>
      </c>
      <c r="D47" s="28">
        <v>0</v>
      </c>
      <c r="E47" s="29">
        <v>328.76</v>
      </c>
      <c r="F47" s="29">
        <f t="shared" si="0"/>
        <v>0</v>
      </c>
      <c r="G47" s="30">
        <f>'MOQ Annual'!G47</f>
        <v>164.38</v>
      </c>
      <c r="H47" s="31">
        <f t="shared" si="1"/>
        <v>0</v>
      </c>
    </row>
    <row r="48" spans="2:8" hidden="1" x14ac:dyDescent="0.25">
      <c r="B48" s="27" t="s">
        <v>62</v>
      </c>
      <c r="C48" s="27" t="s">
        <v>12</v>
      </c>
      <c r="D48" s="28">
        <v>0</v>
      </c>
      <c r="E48" s="29">
        <v>510.12</v>
      </c>
      <c r="F48" s="29">
        <f t="shared" si="0"/>
        <v>0</v>
      </c>
      <c r="G48" s="30">
        <f>'MOQ Annual'!G48</f>
        <v>255.06</v>
      </c>
      <c r="H48" s="31">
        <f t="shared" si="1"/>
        <v>0</v>
      </c>
    </row>
    <row r="49" spans="2:8" hidden="1" x14ac:dyDescent="0.25">
      <c r="B49" s="27" t="s">
        <v>93</v>
      </c>
      <c r="C49" s="27" t="s">
        <v>12</v>
      </c>
      <c r="D49" s="28">
        <v>0</v>
      </c>
      <c r="E49" s="29">
        <v>535.67999999999995</v>
      </c>
      <c r="F49" s="29">
        <f t="shared" si="0"/>
        <v>0</v>
      </c>
      <c r="G49" s="30">
        <f>'MOQ Annual'!G49</f>
        <v>267.83999999999997</v>
      </c>
      <c r="H49" s="31">
        <f t="shared" si="1"/>
        <v>0</v>
      </c>
    </row>
    <row r="50" spans="2:8" hidden="1" x14ac:dyDescent="0.25">
      <c r="B50" s="27" t="s">
        <v>49</v>
      </c>
      <c r="C50" s="27" t="s">
        <v>12</v>
      </c>
      <c r="D50" s="28">
        <v>0</v>
      </c>
      <c r="E50" s="29">
        <v>284</v>
      </c>
      <c r="F50" s="29">
        <f t="shared" si="0"/>
        <v>0</v>
      </c>
      <c r="G50" s="30">
        <f>'MOQ Annual'!G50</f>
        <v>142</v>
      </c>
      <c r="H50" s="31">
        <f t="shared" si="1"/>
        <v>0</v>
      </c>
    </row>
    <row r="51" spans="2:8" hidden="1" x14ac:dyDescent="0.25">
      <c r="B51" s="27" t="s">
        <v>11</v>
      </c>
      <c r="C51" s="27" t="s">
        <v>12</v>
      </c>
      <c r="D51" s="28">
        <v>0</v>
      </c>
      <c r="E51" s="29">
        <v>234</v>
      </c>
      <c r="F51" s="29">
        <f t="shared" si="0"/>
        <v>0</v>
      </c>
      <c r="G51" s="30">
        <f>'MOQ Annual'!G51</f>
        <v>117</v>
      </c>
      <c r="H51" s="31">
        <f t="shared" si="1"/>
        <v>0</v>
      </c>
    </row>
    <row r="52" spans="2:8" hidden="1" x14ac:dyDescent="0.25">
      <c r="B52" s="27" t="s">
        <v>131</v>
      </c>
      <c r="C52" s="27" t="s">
        <v>12</v>
      </c>
      <c r="D52" s="28">
        <v>0</v>
      </c>
      <c r="E52" s="29">
        <v>733.99</v>
      </c>
      <c r="F52" s="29">
        <f t="shared" si="0"/>
        <v>0</v>
      </c>
      <c r="G52" s="30">
        <f>'MOQ Annual'!G52</f>
        <v>367</v>
      </c>
      <c r="H52" s="31">
        <f t="shared" si="1"/>
        <v>0</v>
      </c>
    </row>
    <row r="53" spans="2:8" hidden="1" x14ac:dyDescent="0.25">
      <c r="B53" s="27" t="s">
        <v>202</v>
      </c>
      <c r="C53" s="27" t="s">
        <v>12</v>
      </c>
      <c r="D53" s="28">
        <v>0</v>
      </c>
      <c r="E53" s="29">
        <v>339.85</v>
      </c>
      <c r="F53" s="29">
        <f t="shared" si="0"/>
        <v>0</v>
      </c>
      <c r="G53" s="30">
        <f>'MOQ Annual'!G53</f>
        <v>169.93</v>
      </c>
      <c r="H53" s="31">
        <f t="shared" si="1"/>
        <v>0</v>
      </c>
    </row>
    <row r="54" spans="2:8" hidden="1" x14ac:dyDescent="0.25">
      <c r="B54" s="27" t="s">
        <v>164</v>
      </c>
      <c r="C54" s="27" t="s">
        <v>12</v>
      </c>
      <c r="D54" s="28">
        <v>0</v>
      </c>
      <c r="E54" s="29">
        <v>294.89999999999998</v>
      </c>
      <c r="F54" s="29">
        <f t="shared" si="0"/>
        <v>0</v>
      </c>
      <c r="G54" s="30">
        <f>'MOQ Annual'!G54</f>
        <v>147.44999999999999</v>
      </c>
      <c r="H54" s="31">
        <f t="shared" si="1"/>
        <v>0</v>
      </c>
    </row>
    <row r="55" spans="2:8" hidden="1" x14ac:dyDescent="0.25">
      <c r="B55" s="27" t="s">
        <v>361</v>
      </c>
      <c r="C55" s="27" t="s">
        <v>448</v>
      </c>
      <c r="D55" s="28">
        <v>0</v>
      </c>
      <c r="E55" s="29">
        <v>1.53</v>
      </c>
      <c r="F55" s="29">
        <f>D55*E55</f>
        <v>0</v>
      </c>
      <c r="G55" s="30">
        <f>'MOQ Annual'!G55</f>
        <v>1.07</v>
      </c>
      <c r="H55" s="31">
        <f>ROUND(D55*G55,2)</f>
        <v>0</v>
      </c>
    </row>
    <row r="56" spans="2:8" hidden="1" x14ac:dyDescent="0.25">
      <c r="B56" s="27" t="s">
        <v>359</v>
      </c>
      <c r="C56" s="27" t="s">
        <v>360</v>
      </c>
      <c r="D56" s="28">
        <v>0</v>
      </c>
      <c r="E56" s="29">
        <v>2039.3</v>
      </c>
      <c r="F56" s="29">
        <f t="shared" si="0"/>
        <v>0</v>
      </c>
      <c r="G56" s="30">
        <f>'MOQ Annual'!G56</f>
        <v>1427.51</v>
      </c>
      <c r="H56" s="31">
        <f t="shared" si="1"/>
        <v>0</v>
      </c>
    </row>
    <row r="57" spans="2:8" hidden="1" x14ac:dyDescent="0.25">
      <c r="B57" s="27" t="s">
        <v>297</v>
      </c>
      <c r="C57" s="27" t="s">
        <v>298</v>
      </c>
      <c r="D57" s="28">
        <v>0</v>
      </c>
      <c r="E57" s="29">
        <v>235.99</v>
      </c>
      <c r="F57" s="29">
        <f t="shared" si="0"/>
        <v>0</v>
      </c>
      <c r="G57" s="30">
        <f>'MOQ Annual'!G57</f>
        <v>165.19</v>
      </c>
      <c r="H57" s="31">
        <f t="shared" si="1"/>
        <v>0</v>
      </c>
    </row>
    <row r="58" spans="2:8" hidden="1" x14ac:dyDescent="0.25">
      <c r="B58" s="27" t="s">
        <v>279</v>
      </c>
      <c r="C58" s="27" t="s">
        <v>280</v>
      </c>
      <c r="D58" s="28">
        <v>0</v>
      </c>
      <c r="E58" s="29">
        <v>110.61</v>
      </c>
      <c r="F58" s="29">
        <f t="shared" si="0"/>
        <v>0</v>
      </c>
      <c r="G58" s="30">
        <f>'MOQ Annual'!G58</f>
        <v>77.430000000000007</v>
      </c>
      <c r="H58" s="31">
        <f t="shared" si="1"/>
        <v>0</v>
      </c>
    </row>
    <row r="59" spans="2:8" hidden="1" x14ac:dyDescent="0.25">
      <c r="B59" s="27" t="s">
        <v>294</v>
      </c>
      <c r="C59" s="27" t="s">
        <v>295</v>
      </c>
      <c r="D59" s="28">
        <v>0</v>
      </c>
      <c r="E59" s="29">
        <v>820.73</v>
      </c>
      <c r="F59" s="29">
        <f t="shared" si="0"/>
        <v>0</v>
      </c>
      <c r="G59" s="30">
        <f>'MOQ Annual'!G59</f>
        <v>574.51</v>
      </c>
      <c r="H59" s="31">
        <f t="shared" si="1"/>
        <v>0</v>
      </c>
    </row>
    <row r="60" spans="2:8" hidden="1" x14ac:dyDescent="0.25">
      <c r="B60" s="27" t="s">
        <v>296</v>
      </c>
      <c r="C60" s="27" t="s">
        <v>295</v>
      </c>
      <c r="D60" s="28">
        <v>0</v>
      </c>
      <c r="E60" s="29">
        <v>571.65</v>
      </c>
      <c r="F60" s="29">
        <f t="shared" si="0"/>
        <v>0</v>
      </c>
      <c r="G60" s="30">
        <f>'MOQ Annual'!G60</f>
        <v>400.16</v>
      </c>
      <c r="H60" s="31">
        <f t="shared" si="1"/>
        <v>0</v>
      </c>
    </row>
    <row r="61" spans="2:8" hidden="1" x14ac:dyDescent="0.25">
      <c r="B61" s="27" t="s">
        <v>299</v>
      </c>
      <c r="C61" s="27" t="s">
        <v>300</v>
      </c>
      <c r="D61" s="28">
        <v>0</v>
      </c>
      <c r="E61" s="29">
        <v>2247.0100000000002</v>
      </c>
      <c r="F61" s="29">
        <f t="shared" si="0"/>
        <v>0</v>
      </c>
      <c r="G61" s="30">
        <f>'MOQ Annual'!G61</f>
        <v>1572.91</v>
      </c>
      <c r="H61" s="31">
        <f t="shared" si="1"/>
        <v>0</v>
      </c>
    </row>
    <row r="62" spans="2:8" hidden="1" x14ac:dyDescent="0.25">
      <c r="B62" s="27" t="s">
        <v>344</v>
      </c>
      <c r="C62" s="27" t="s">
        <v>345</v>
      </c>
      <c r="D62" s="28">
        <v>0</v>
      </c>
      <c r="E62" s="29">
        <v>734.26</v>
      </c>
      <c r="F62" s="29">
        <f t="shared" si="0"/>
        <v>0</v>
      </c>
      <c r="G62" s="30">
        <f>'MOQ Annual'!G62</f>
        <v>513.98</v>
      </c>
      <c r="H62" s="31">
        <f t="shared" si="1"/>
        <v>0</v>
      </c>
    </row>
    <row r="63" spans="2:8" hidden="1" x14ac:dyDescent="0.25">
      <c r="B63" s="27" t="s">
        <v>318</v>
      </c>
      <c r="C63" s="27" t="s">
        <v>319</v>
      </c>
      <c r="D63" s="28">
        <v>0</v>
      </c>
      <c r="E63" s="29">
        <v>1490.24</v>
      </c>
      <c r="F63" s="29">
        <f t="shared" si="0"/>
        <v>0</v>
      </c>
      <c r="G63" s="30">
        <f>'MOQ Annual'!G63</f>
        <v>1043.17</v>
      </c>
      <c r="H63" s="31">
        <f t="shared" si="1"/>
        <v>0</v>
      </c>
    </row>
    <row r="64" spans="2:8" hidden="1" x14ac:dyDescent="0.25">
      <c r="B64" s="27" t="s">
        <v>39</v>
      </c>
      <c r="C64" s="27" t="s">
        <v>40</v>
      </c>
      <c r="D64" s="28">
        <v>0</v>
      </c>
      <c r="E64" s="29">
        <v>284.61</v>
      </c>
      <c r="F64" s="29">
        <f t="shared" si="0"/>
        <v>0</v>
      </c>
      <c r="G64" s="30">
        <f>'MOQ Annual'!G64</f>
        <v>199.23</v>
      </c>
      <c r="H64" s="31">
        <f t="shared" si="1"/>
        <v>0</v>
      </c>
    </row>
    <row r="65" spans="2:8" hidden="1" x14ac:dyDescent="0.25">
      <c r="B65" s="27" t="s">
        <v>37</v>
      </c>
      <c r="C65" s="27" t="s">
        <v>38</v>
      </c>
      <c r="D65" s="28">
        <v>0</v>
      </c>
      <c r="E65" s="29">
        <v>284.61</v>
      </c>
      <c r="F65" s="29">
        <f t="shared" si="0"/>
        <v>0</v>
      </c>
      <c r="G65" s="30">
        <f>'MOQ Annual'!G65</f>
        <v>199.23</v>
      </c>
      <c r="H65" s="31">
        <f t="shared" si="1"/>
        <v>0</v>
      </c>
    </row>
    <row r="66" spans="2:8" hidden="1" x14ac:dyDescent="0.25">
      <c r="B66" s="27" t="s">
        <v>277</v>
      </c>
      <c r="C66" s="27" t="s">
        <v>278</v>
      </c>
      <c r="D66" s="28">
        <v>0</v>
      </c>
      <c r="E66" s="29">
        <v>152.02000000000001</v>
      </c>
      <c r="F66" s="29">
        <f t="shared" si="0"/>
        <v>0</v>
      </c>
      <c r="G66" s="30">
        <f>'MOQ Annual'!G66</f>
        <v>106.41</v>
      </c>
      <c r="H66" s="31">
        <f t="shared" si="1"/>
        <v>0</v>
      </c>
    </row>
    <row r="67" spans="2:8" hidden="1" x14ac:dyDescent="0.25">
      <c r="B67" s="27" t="s">
        <v>275</v>
      </c>
      <c r="C67" s="27" t="s">
        <v>276</v>
      </c>
      <c r="D67" s="28">
        <v>0</v>
      </c>
      <c r="E67" s="29">
        <v>142.80000000000001</v>
      </c>
      <c r="F67" s="29">
        <f t="shared" si="0"/>
        <v>0</v>
      </c>
      <c r="G67" s="30">
        <f>'MOQ Annual'!G67</f>
        <v>99.96</v>
      </c>
      <c r="H67" s="31">
        <f t="shared" si="1"/>
        <v>0</v>
      </c>
    </row>
    <row r="68" spans="2:8" hidden="1" x14ac:dyDescent="0.25">
      <c r="B68" s="27" t="s">
        <v>167</v>
      </c>
      <c r="C68" s="27" t="s">
        <v>151</v>
      </c>
      <c r="D68" s="28">
        <v>0</v>
      </c>
      <c r="E68" s="29">
        <v>238.25</v>
      </c>
      <c r="F68" s="29">
        <f t="shared" si="0"/>
        <v>0</v>
      </c>
      <c r="G68" s="30">
        <f>'MOQ Annual'!G68</f>
        <v>166.78</v>
      </c>
      <c r="H68" s="31">
        <f t="shared" si="1"/>
        <v>0</v>
      </c>
    </row>
    <row r="69" spans="2:8" hidden="1" x14ac:dyDescent="0.25">
      <c r="B69" s="27" t="s">
        <v>150</v>
      </c>
      <c r="C69" s="27" t="s">
        <v>452</v>
      </c>
      <c r="D69" s="28">
        <v>0</v>
      </c>
      <c r="E69" s="29">
        <v>260.81</v>
      </c>
      <c r="F69" s="29">
        <f t="shared" si="0"/>
        <v>0</v>
      </c>
      <c r="G69" s="30">
        <f>'MOQ Annual'!G69</f>
        <v>182.57</v>
      </c>
      <c r="H69" s="31">
        <f t="shared" si="1"/>
        <v>0</v>
      </c>
    </row>
    <row r="70" spans="2:8" hidden="1" x14ac:dyDescent="0.25">
      <c r="B70" s="27" t="s">
        <v>66</v>
      </c>
      <c r="C70" s="27" t="s">
        <v>451</v>
      </c>
      <c r="D70" s="28">
        <v>0</v>
      </c>
      <c r="E70" s="29">
        <v>223.21</v>
      </c>
      <c r="F70" s="29">
        <f>D70*E70</f>
        <v>0</v>
      </c>
      <c r="G70" s="30">
        <f>'MOQ Annual'!G70</f>
        <v>156.25</v>
      </c>
      <c r="H70" s="31">
        <f>ROUND(D70*G70,2)</f>
        <v>0</v>
      </c>
    </row>
    <row r="71" spans="2:8" hidden="1" x14ac:dyDescent="0.25">
      <c r="B71" s="27" t="s">
        <v>133</v>
      </c>
      <c r="C71" s="27" t="s">
        <v>143</v>
      </c>
      <c r="D71" s="28">
        <v>0</v>
      </c>
      <c r="E71" s="29">
        <v>552.04</v>
      </c>
      <c r="F71" s="29">
        <f t="shared" si="0"/>
        <v>0</v>
      </c>
      <c r="G71" s="30">
        <f>'MOQ Annual'!G71</f>
        <v>386.43</v>
      </c>
      <c r="H71" s="31">
        <f t="shared" si="1"/>
        <v>0</v>
      </c>
    </row>
    <row r="72" spans="2:8" hidden="1" x14ac:dyDescent="0.25">
      <c r="B72" s="27" t="s">
        <v>152</v>
      </c>
      <c r="C72" s="27" t="s">
        <v>135</v>
      </c>
      <c r="D72" s="28">
        <v>0</v>
      </c>
      <c r="E72" s="29">
        <v>530.78</v>
      </c>
      <c r="F72" s="29">
        <f t="shared" si="0"/>
        <v>0</v>
      </c>
      <c r="G72" s="30">
        <f>'MOQ Annual'!G72</f>
        <v>371.55</v>
      </c>
      <c r="H72" s="31">
        <f t="shared" si="1"/>
        <v>0</v>
      </c>
    </row>
    <row r="73" spans="2:8" hidden="1" x14ac:dyDescent="0.25">
      <c r="B73" s="27" t="s">
        <v>168</v>
      </c>
      <c r="C73" s="27" t="s">
        <v>135</v>
      </c>
      <c r="D73" s="28">
        <v>0</v>
      </c>
      <c r="E73" s="29">
        <v>550.23</v>
      </c>
      <c r="F73" s="29">
        <f t="shared" si="0"/>
        <v>0</v>
      </c>
      <c r="G73" s="30">
        <f>'MOQ Annual'!G73</f>
        <v>385.16</v>
      </c>
      <c r="H73" s="31">
        <f t="shared" si="1"/>
        <v>0</v>
      </c>
    </row>
    <row r="74" spans="2:8" hidden="1" x14ac:dyDescent="0.25">
      <c r="B74" s="27" t="s">
        <v>134</v>
      </c>
      <c r="C74" s="27" t="s">
        <v>135</v>
      </c>
      <c r="D74" s="28">
        <v>0</v>
      </c>
      <c r="E74" s="29">
        <v>530.1</v>
      </c>
      <c r="F74" s="29">
        <f t="shared" si="0"/>
        <v>0</v>
      </c>
      <c r="G74" s="30">
        <f>'MOQ Annual'!G74</f>
        <v>371.07</v>
      </c>
      <c r="H74" s="31">
        <f t="shared" si="1"/>
        <v>0</v>
      </c>
    </row>
    <row r="75" spans="2:8" hidden="1" x14ac:dyDescent="0.25">
      <c r="B75" s="27">
        <v>4381855</v>
      </c>
      <c r="C75" s="27" t="s">
        <v>326</v>
      </c>
      <c r="D75" s="28">
        <v>0</v>
      </c>
      <c r="E75" s="29">
        <v>174.42</v>
      </c>
      <c r="F75" s="29">
        <f t="shared" si="0"/>
        <v>0</v>
      </c>
      <c r="G75" s="30">
        <f>'MOQ Annual'!G75</f>
        <v>122.09</v>
      </c>
      <c r="H75" s="31">
        <f t="shared" si="1"/>
        <v>0</v>
      </c>
    </row>
    <row r="76" spans="2:8" hidden="1" x14ac:dyDescent="0.25">
      <c r="B76" s="27">
        <v>4381857</v>
      </c>
      <c r="C76" s="27" t="s">
        <v>326</v>
      </c>
      <c r="D76" s="28">
        <v>0</v>
      </c>
      <c r="E76" s="29">
        <v>222.22</v>
      </c>
      <c r="F76" s="29">
        <f t="shared" si="0"/>
        <v>0</v>
      </c>
      <c r="G76" s="30">
        <f>'MOQ Annual'!G76</f>
        <v>155.55000000000001</v>
      </c>
      <c r="H76" s="31">
        <f t="shared" si="1"/>
        <v>0</v>
      </c>
    </row>
    <row r="77" spans="2:8" hidden="1" x14ac:dyDescent="0.25">
      <c r="B77" s="27">
        <v>4443884</v>
      </c>
      <c r="C77" s="27" t="s">
        <v>326</v>
      </c>
      <c r="D77" s="28">
        <v>0</v>
      </c>
      <c r="E77" s="29">
        <v>225.77</v>
      </c>
      <c r="F77" s="29">
        <f t="shared" si="0"/>
        <v>0</v>
      </c>
      <c r="G77" s="30">
        <f>'MOQ Annual'!G77</f>
        <v>158.04</v>
      </c>
      <c r="H77" s="31">
        <f t="shared" si="1"/>
        <v>0</v>
      </c>
    </row>
    <row r="78" spans="2:8" hidden="1" x14ac:dyDescent="0.25">
      <c r="B78" s="27">
        <v>4443885</v>
      </c>
      <c r="C78" s="27" t="s">
        <v>326</v>
      </c>
      <c r="D78" s="28">
        <v>0</v>
      </c>
      <c r="E78" s="29">
        <v>218.54</v>
      </c>
      <c r="F78" s="29">
        <f t="shared" ref="F78:F131" si="2">D78*E78</f>
        <v>0</v>
      </c>
      <c r="G78" s="30">
        <f>'MOQ Annual'!G78</f>
        <v>152.97999999999999</v>
      </c>
      <c r="H78" s="31">
        <f t="shared" ref="H78:H131" si="3">ROUND(D78*G78,2)</f>
        <v>0</v>
      </c>
    </row>
    <row r="79" spans="2:8" hidden="1" x14ac:dyDescent="0.25">
      <c r="B79" s="27" t="s">
        <v>328</v>
      </c>
      <c r="C79" s="27" t="s">
        <v>326</v>
      </c>
      <c r="D79" s="28">
        <v>0</v>
      </c>
      <c r="E79" s="29">
        <v>3766.15</v>
      </c>
      <c r="F79" s="29">
        <f t="shared" si="2"/>
        <v>0</v>
      </c>
      <c r="G79" s="30">
        <f>'MOQ Annual'!G79</f>
        <v>2636.31</v>
      </c>
      <c r="H79" s="31">
        <f t="shared" si="3"/>
        <v>0</v>
      </c>
    </row>
    <row r="80" spans="2:8" hidden="1" x14ac:dyDescent="0.25">
      <c r="B80" s="27" t="s">
        <v>331</v>
      </c>
      <c r="C80" s="27" t="s">
        <v>326</v>
      </c>
      <c r="D80" s="28">
        <v>0</v>
      </c>
      <c r="E80" s="29">
        <v>800.4</v>
      </c>
      <c r="F80" s="29">
        <f t="shared" si="2"/>
        <v>0</v>
      </c>
      <c r="G80" s="30">
        <f>'MOQ Annual'!G80</f>
        <v>560.28</v>
      </c>
      <c r="H80" s="31">
        <f t="shared" si="3"/>
        <v>0</v>
      </c>
    </row>
    <row r="81" spans="2:8" hidden="1" x14ac:dyDescent="0.25">
      <c r="B81" s="27" t="s">
        <v>335</v>
      </c>
      <c r="C81" s="27" t="s">
        <v>326</v>
      </c>
      <c r="D81" s="28">
        <v>0</v>
      </c>
      <c r="E81" s="29">
        <v>516.51</v>
      </c>
      <c r="F81" s="29">
        <f t="shared" si="2"/>
        <v>0</v>
      </c>
      <c r="G81" s="30">
        <f>'MOQ Annual'!G81</f>
        <v>361.56</v>
      </c>
      <c r="H81" s="31">
        <f t="shared" si="3"/>
        <v>0</v>
      </c>
    </row>
    <row r="82" spans="2:8" hidden="1" x14ac:dyDescent="0.25">
      <c r="B82" s="27" t="s">
        <v>329</v>
      </c>
      <c r="C82" s="27" t="s">
        <v>326</v>
      </c>
      <c r="D82" s="28">
        <v>0</v>
      </c>
      <c r="E82" s="29">
        <v>255.2</v>
      </c>
      <c r="F82" s="29">
        <f t="shared" si="2"/>
        <v>0</v>
      </c>
      <c r="G82" s="30">
        <f>'MOQ Annual'!G82</f>
        <v>178.64</v>
      </c>
      <c r="H82" s="31">
        <f t="shared" si="3"/>
        <v>0</v>
      </c>
    </row>
    <row r="83" spans="2:8" hidden="1" x14ac:dyDescent="0.25">
      <c r="B83" s="27" t="s">
        <v>330</v>
      </c>
      <c r="C83" s="27" t="s">
        <v>326</v>
      </c>
      <c r="D83" s="28">
        <v>0</v>
      </c>
      <c r="E83" s="29">
        <v>237.48</v>
      </c>
      <c r="F83" s="29">
        <f t="shared" si="2"/>
        <v>0</v>
      </c>
      <c r="G83" s="30">
        <f>'MOQ Annual'!G83</f>
        <v>166.24</v>
      </c>
      <c r="H83" s="31">
        <f t="shared" si="3"/>
        <v>0</v>
      </c>
    </row>
    <row r="84" spans="2:8" hidden="1" x14ac:dyDescent="0.25">
      <c r="B84" s="27" t="s">
        <v>327</v>
      </c>
      <c r="C84" s="27" t="s">
        <v>326</v>
      </c>
      <c r="D84" s="28">
        <v>0</v>
      </c>
      <c r="E84" s="29">
        <v>1598.75</v>
      </c>
      <c r="F84" s="29">
        <f t="shared" si="2"/>
        <v>0</v>
      </c>
      <c r="G84" s="30">
        <f>'MOQ Annual'!G84</f>
        <v>1119.1300000000001</v>
      </c>
      <c r="H84" s="31">
        <f t="shared" si="3"/>
        <v>0</v>
      </c>
    </row>
    <row r="85" spans="2:8" hidden="1" x14ac:dyDescent="0.25">
      <c r="B85" s="27" t="s">
        <v>325</v>
      </c>
      <c r="C85" s="27" t="s">
        <v>326</v>
      </c>
      <c r="D85" s="28">
        <v>0</v>
      </c>
      <c r="E85" s="29">
        <v>337.76</v>
      </c>
      <c r="F85" s="29">
        <f t="shared" si="2"/>
        <v>0</v>
      </c>
      <c r="G85" s="30">
        <f>'MOQ Annual'!G85</f>
        <v>236.43</v>
      </c>
      <c r="H85" s="31">
        <f t="shared" si="3"/>
        <v>0</v>
      </c>
    </row>
    <row r="86" spans="2:8" hidden="1" x14ac:dyDescent="0.25">
      <c r="B86" s="27" t="s">
        <v>29</v>
      </c>
      <c r="C86" s="27" t="s">
        <v>30</v>
      </c>
      <c r="D86" s="28">
        <v>0</v>
      </c>
      <c r="E86" s="29">
        <v>46.07</v>
      </c>
      <c r="F86" s="29">
        <f t="shared" si="2"/>
        <v>0</v>
      </c>
      <c r="G86" s="30">
        <f>'MOQ Annual'!G86</f>
        <v>23.04</v>
      </c>
      <c r="H86" s="31">
        <f t="shared" si="3"/>
        <v>0</v>
      </c>
    </row>
    <row r="87" spans="2:8" hidden="1" x14ac:dyDescent="0.25">
      <c r="B87" s="27" t="s">
        <v>31</v>
      </c>
      <c r="C87" s="27" t="s">
        <v>30</v>
      </c>
      <c r="D87" s="28">
        <v>0</v>
      </c>
      <c r="E87" s="29">
        <v>27.37</v>
      </c>
      <c r="F87" s="29">
        <f t="shared" si="2"/>
        <v>0</v>
      </c>
      <c r="G87" s="30">
        <f>'MOQ Annual'!G87</f>
        <v>13.69</v>
      </c>
      <c r="H87" s="31">
        <f t="shared" si="3"/>
        <v>0</v>
      </c>
    </row>
    <row r="88" spans="2:8" hidden="1" x14ac:dyDescent="0.25">
      <c r="B88" s="27" t="s">
        <v>101</v>
      </c>
      <c r="C88" s="27" t="s">
        <v>30</v>
      </c>
      <c r="D88" s="28">
        <v>0</v>
      </c>
      <c r="E88" s="29">
        <v>3.1</v>
      </c>
      <c r="F88" s="29">
        <f t="shared" si="2"/>
        <v>0</v>
      </c>
      <c r="G88" s="30">
        <f>'MOQ Annual'!G88</f>
        <v>1.55</v>
      </c>
      <c r="H88" s="31">
        <f t="shared" si="3"/>
        <v>0</v>
      </c>
    </row>
    <row r="89" spans="2:8" hidden="1" x14ac:dyDescent="0.25">
      <c r="B89" s="27" t="s">
        <v>102</v>
      </c>
      <c r="C89" s="27" t="s">
        <v>30</v>
      </c>
      <c r="D89" s="28">
        <v>0</v>
      </c>
      <c r="E89" s="29">
        <v>58.55</v>
      </c>
      <c r="F89" s="29">
        <f t="shared" si="2"/>
        <v>0</v>
      </c>
      <c r="G89" s="30">
        <f>'MOQ Annual'!G89</f>
        <v>29.28</v>
      </c>
      <c r="H89" s="31">
        <f t="shared" si="3"/>
        <v>0</v>
      </c>
    </row>
    <row r="90" spans="2:8" hidden="1" x14ac:dyDescent="0.25">
      <c r="B90" s="27" t="s">
        <v>61</v>
      </c>
      <c r="C90" s="27" t="s">
        <v>30</v>
      </c>
      <c r="D90" s="28">
        <v>0</v>
      </c>
      <c r="E90" s="29">
        <v>81.89</v>
      </c>
      <c r="F90" s="29">
        <f t="shared" si="2"/>
        <v>0</v>
      </c>
      <c r="G90" s="30">
        <f>'MOQ Annual'!G90</f>
        <v>40.950000000000003</v>
      </c>
      <c r="H90" s="31">
        <f t="shared" si="3"/>
        <v>0</v>
      </c>
    </row>
    <row r="91" spans="2:8" hidden="1" x14ac:dyDescent="0.25">
      <c r="B91" s="27" t="s">
        <v>60</v>
      </c>
      <c r="C91" s="27" t="s">
        <v>30</v>
      </c>
      <c r="D91" s="28">
        <v>0</v>
      </c>
      <c r="E91" s="29">
        <v>180.19</v>
      </c>
      <c r="F91" s="29">
        <f t="shared" si="2"/>
        <v>0</v>
      </c>
      <c r="G91" s="30">
        <f>'MOQ Annual'!G91</f>
        <v>90.1</v>
      </c>
      <c r="H91" s="31">
        <f t="shared" si="3"/>
        <v>0</v>
      </c>
    </row>
    <row r="92" spans="2:8" hidden="1" x14ac:dyDescent="0.25">
      <c r="B92" s="27" t="s">
        <v>81</v>
      </c>
      <c r="C92" s="27" t="s">
        <v>95</v>
      </c>
      <c r="D92" s="28">
        <v>0</v>
      </c>
      <c r="E92" s="29">
        <v>52.25</v>
      </c>
      <c r="F92" s="29">
        <f t="shared" si="2"/>
        <v>0</v>
      </c>
      <c r="G92" s="30">
        <f>'MOQ Annual'!G92</f>
        <v>26.13</v>
      </c>
      <c r="H92" s="31">
        <f t="shared" si="3"/>
        <v>0</v>
      </c>
    </row>
    <row r="93" spans="2:8" hidden="1" x14ac:dyDescent="0.25">
      <c r="B93" s="27" t="s">
        <v>176</v>
      </c>
      <c r="C93" s="27" t="s">
        <v>95</v>
      </c>
      <c r="D93" s="28">
        <v>0</v>
      </c>
      <c r="E93" s="29">
        <v>99.8</v>
      </c>
      <c r="F93" s="29">
        <f t="shared" si="2"/>
        <v>0</v>
      </c>
      <c r="G93" s="30">
        <f>'MOQ Annual'!G93</f>
        <v>49.9</v>
      </c>
      <c r="H93" s="31">
        <f t="shared" si="3"/>
        <v>0</v>
      </c>
    </row>
    <row r="94" spans="2:8" hidden="1" x14ac:dyDescent="0.25">
      <c r="B94" s="27" t="s">
        <v>91</v>
      </c>
      <c r="C94" s="27" t="s">
        <v>95</v>
      </c>
      <c r="D94" s="28">
        <v>0</v>
      </c>
      <c r="E94" s="29">
        <v>47.71</v>
      </c>
      <c r="F94" s="29">
        <f t="shared" si="2"/>
        <v>0</v>
      </c>
      <c r="G94" s="30">
        <f>'MOQ Annual'!G94</f>
        <v>23.86</v>
      </c>
      <c r="H94" s="31">
        <f t="shared" si="3"/>
        <v>0</v>
      </c>
    </row>
    <row r="95" spans="2:8" hidden="1" x14ac:dyDescent="0.25">
      <c r="B95" s="27" t="s">
        <v>113</v>
      </c>
      <c r="C95" s="27" t="s">
        <v>95</v>
      </c>
      <c r="D95" s="28">
        <v>0</v>
      </c>
      <c r="E95" s="29">
        <v>23.53</v>
      </c>
      <c r="F95" s="29">
        <f t="shared" si="2"/>
        <v>0</v>
      </c>
      <c r="G95" s="30">
        <f>'MOQ Annual'!G95</f>
        <v>11.76</v>
      </c>
      <c r="H95" s="31">
        <f t="shared" si="3"/>
        <v>0</v>
      </c>
    </row>
    <row r="96" spans="2:8" hidden="1" x14ac:dyDescent="0.25">
      <c r="B96" s="27" t="s">
        <v>82</v>
      </c>
      <c r="C96" s="27" t="s">
        <v>96</v>
      </c>
      <c r="D96" s="28">
        <v>0</v>
      </c>
      <c r="E96" s="29">
        <v>53.75</v>
      </c>
      <c r="F96" s="29">
        <f t="shared" si="2"/>
        <v>0</v>
      </c>
      <c r="G96" s="30">
        <f>'MOQ Annual'!G96</f>
        <v>26.88</v>
      </c>
      <c r="H96" s="31">
        <f t="shared" si="3"/>
        <v>0</v>
      </c>
    </row>
    <row r="97" spans="2:8" hidden="1" x14ac:dyDescent="0.25">
      <c r="B97" s="27" t="s">
        <v>92</v>
      </c>
      <c r="C97" s="27" t="s">
        <v>96</v>
      </c>
      <c r="D97" s="28">
        <v>0</v>
      </c>
      <c r="E97" s="29">
        <v>95.06</v>
      </c>
      <c r="F97" s="29">
        <f t="shared" si="2"/>
        <v>0</v>
      </c>
      <c r="G97" s="30">
        <f>'MOQ Annual'!G97</f>
        <v>47.53</v>
      </c>
      <c r="H97" s="31">
        <f t="shared" si="3"/>
        <v>0</v>
      </c>
    </row>
    <row r="98" spans="2:8" hidden="1" x14ac:dyDescent="0.25">
      <c r="B98" s="27" t="s">
        <v>125</v>
      </c>
      <c r="C98" s="27" t="s">
        <v>96</v>
      </c>
      <c r="D98" s="28">
        <v>0</v>
      </c>
      <c r="E98" s="29">
        <v>19.37</v>
      </c>
      <c r="F98" s="29">
        <f t="shared" si="2"/>
        <v>0</v>
      </c>
      <c r="G98" s="30">
        <f>'MOQ Annual'!G98</f>
        <v>9.68</v>
      </c>
      <c r="H98" s="31">
        <f t="shared" si="3"/>
        <v>0</v>
      </c>
    </row>
    <row r="99" spans="2:8" hidden="1" x14ac:dyDescent="0.25">
      <c r="B99" s="27" t="s">
        <v>112</v>
      </c>
      <c r="C99" s="27" t="s">
        <v>96</v>
      </c>
      <c r="D99" s="28">
        <v>0</v>
      </c>
      <c r="E99" s="29">
        <v>91.77</v>
      </c>
      <c r="F99" s="29">
        <f t="shared" si="2"/>
        <v>0</v>
      </c>
      <c r="G99" s="30">
        <f>'MOQ Annual'!G99</f>
        <v>45.89</v>
      </c>
      <c r="H99" s="31">
        <f t="shared" si="3"/>
        <v>0</v>
      </c>
    </row>
    <row r="100" spans="2:8" hidden="1" x14ac:dyDescent="0.25">
      <c r="B100" s="27" t="s">
        <v>186</v>
      </c>
      <c r="C100" s="27" t="s">
        <v>96</v>
      </c>
      <c r="D100" s="28">
        <v>0</v>
      </c>
      <c r="E100" s="29">
        <v>25.96</v>
      </c>
      <c r="F100" s="29">
        <f t="shared" si="2"/>
        <v>0</v>
      </c>
      <c r="G100" s="30">
        <f>'MOQ Annual'!G100</f>
        <v>12.98</v>
      </c>
      <c r="H100" s="31">
        <f t="shared" si="3"/>
        <v>0</v>
      </c>
    </row>
    <row r="101" spans="2:8" hidden="1" x14ac:dyDescent="0.25">
      <c r="B101" s="27" t="s">
        <v>175</v>
      </c>
      <c r="C101" s="27" t="s">
        <v>96</v>
      </c>
      <c r="D101" s="28">
        <v>0</v>
      </c>
      <c r="E101" s="29">
        <v>65.040000000000006</v>
      </c>
      <c r="F101" s="29">
        <f t="shared" si="2"/>
        <v>0</v>
      </c>
      <c r="G101" s="30">
        <f>'MOQ Annual'!G101</f>
        <v>32.520000000000003</v>
      </c>
      <c r="H101" s="31">
        <f t="shared" si="3"/>
        <v>0</v>
      </c>
    </row>
    <row r="102" spans="2:8" hidden="1" x14ac:dyDescent="0.25">
      <c r="B102" s="27" t="s">
        <v>200</v>
      </c>
      <c r="C102" s="27" t="s">
        <v>96</v>
      </c>
      <c r="D102" s="28">
        <v>0</v>
      </c>
      <c r="E102" s="29">
        <v>81.64</v>
      </c>
      <c r="F102" s="29">
        <f t="shared" si="2"/>
        <v>0</v>
      </c>
      <c r="G102" s="30">
        <f>'MOQ Annual'!G102</f>
        <v>40.82</v>
      </c>
      <c r="H102" s="31">
        <f t="shared" si="3"/>
        <v>0</v>
      </c>
    </row>
    <row r="103" spans="2:8" hidden="1" x14ac:dyDescent="0.25">
      <c r="B103" s="27" t="s">
        <v>292</v>
      </c>
      <c r="C103" s="27" t="s">
        <v>293</v>
      </c>
      <c r="D103" s="28">
        <v>0</v>
      </c>
      <c r="E103" s="29">
        <v>51.75</v>
      </c>
      <c r="F103" s="29">
        <f t="shared" si="2"/>
        <v>0</v>
      </c>
      <c r="G103" s="30">
        <f>'MOQ Annual'!G103</f>
        <v>36.229999999999997</v>
      </c>
      <c r="H103" s="31">
        <f t="shared" si="3"/>
        <v>0</v>
      </c>
    </row>
    <row r="104" spans="2:8" hidden="1" x14ac:dyDescent="0.25">
      <c r="B104" s="27" t="s">
        <v>64</v>
      </c>
      <c r="C104" s="27" t="s">
        <v>65</v>
      </c>
      <c r="D104" s="28">
        <v>0</v>
      </c>
      <c r="E104" s="29">
        <v>553.63</v>
      </c>
      <c r="F104" s="29">
        <f t="shared" si="2"/>
        <v>0</v>
      </c>
      <c r="G104" s="30">
        <f>'MOQ Annual'!G104</f>
        <v>387.54</v>
      </c>
      <c r="H104" s="31">
        <f t="shared" si="3"/>
        <v>0</v>
      </c>
    </row>
    <row r="105" spans="2:8" hidden="1" x14ac:dyDescent="0.25">
      <c r="B105" s="27" t="s">
        <v>365</v>
      </c>
      <c r="C105" s="27" t="s">
        <v>65</v>
      </c>
      <c r="D105" s="28">
        <v>0</v>
      </c>
      <c r="E105" s="29">
        <v>519.36</v>
      </c>
      <c r="F105" s="29">
        <f>D105*E105</f>
        <v>0</v>
      </c>
      <c r="G105" s="30">
        <f>'MOQ Annual'!G105</f>
        <v>363.55</v>
      </c>
      <c r="H105" s="71">
        <f>ROUND(D105*G105,2)</f>
        <v>0</v>
      </c>
    </row>
    <row r="106" spans="2:8" hidden="1" x14ac:dyDescent="0.25">
      <c r="B106" s="27" t="s">
        <v>203</v>
      </c>
      <c r="C106" s="27" t="s">
        <v>65</v>
      </c>
      <c r="D106" s="28">
        <v>0</v>
      </c>
      <c r="E106" s="29">
        <v>681.55</v>
      </c>
      <c r="F106" s="29">
        <f t="shared" si="2"/>
        <v>0</v>
      </c>
      <c r="G106" s="30">
        <f>'MOQ Annual'!G106</f>
        <v>477.09</v>
      </c>
      <c r="H106" s="31">
        <f t="shared" si="3"/>
        <v>0</v>
      </c>
    </row>
    <row r="107" spans="2:8" hidden="1" x14ac:dyDescent="0.25">
      <c r="B107" s="27" t="s">
        <v>189</v>
      </c>
      <c r="C107" s="27" t="s">
        <v>65</v>
      </c>
      <c r="D107" s="28">
        <v>0</v>
      </c>
      <c r="E107" s="29">
        <v>874.22</v>
      </c>
      <c r="F107" s="29">
        <f>D107*E107</f>
        <v>0</v>
      </c>
      <c r="G107" s="30">
        <f>'MOQ Annual'!G107</f>
        <v>611.95000000000005</v>
      </c>
      <c r="H107" s="31">
        <f>ROUND(D107*G107,2)</f>
        <v>0</v>
      </c>
    </row>
    <row r="108" spans="2:8" hidden="1" x14ac:dyDescent="0.25">
      <c r="B108" s="27" t="s">
        <v>149</v>
      </c>
      <c r="C108" s="27" t="s">
        <v>65</v>
      </c>
      <c r="D108" s="28">
        <v>0</v>
      </c>
      <c r="E108" s="29">
        <v>3690.6</v>
      </c>
      <c r="F108" s="29">
        <f t="shared" si="2"/>
        <v>0</v>
      </c>
      <c r="G108" s="30">
        <f>'MOQ Annual'!G108</f>
        <v>2583.42</v>
      </c>
      <c r="H108" s="31">
        <f t="shared" si="3"/>
        <v>0</v>
      </c>
    </row>
    <row r="109" spans="2:8" hidden="1" x14ac:dyDescent="0.25">
      <c r="B109" s="27" t="s">
        <v>166</v>
      </c>
      <c r="C109" s="27" t="s">
        <v>65</v>
      </c>
      <c r="D109" s="28">
        <v>0</v>
      </c>
      <c r="E109" s="29">
        <v>1649.46</v>
      </c>
      <c r="F109" s="29">
        <f t="shared" si="2"/>
        <v>0</v>
      </c>
      <c r="G109" s="30">
        <f>'MOQ Annual'!G109</f>
        <v>1154.6199999999999</v>
      </c>
      <c r="H109" s="31">
        <f t="shared" si="3"/>
        <v>0</v>
      </c>
    </row>
    <row r="110" spans="2:8" hidden="1" x14ac:dyDescent="0.25">
      <c r="B110" s="27" t="s">
        <v>132</v>
      </c>
      <c r="C110" s="27" t="s">
        <v>65</v>
      </c>
      <c r="D110" s="28">
        <v>0</v>
      </c>
      <c r="E110" s="29">
        <v>3358.3</v>
      </c>
      <c r="F110" s="29">
        <f t="shared" si="2"/>
        <v>0</v>
      </c>
      <c r="G110" s="30">
        <f>'MOQ Annual'!G110</f>
        <v>2350.81</v>
      </c>
      <c r="H110" s="31">
        <f t="shared" si="3"/>
        <v>0</v>
      </c>
    </row>
    <row r="111" spans="2:8" hidden="1" x14ac:dyDescent="0.25">
      <c r="B111" s="27" t="s">
        <v>140</v>
      </c>
      <c r="C111" s="27" t="s">
        <v>126</v>
      </c>
      <c r="D111" s="28">
        <v>0</v>
      </c>
      <c r="E111" s="29">
        <v>168.25</v>
      </c>
      <c r="F111" s="29">
        <f t="shared" si="2"/>
        <v>0</v>
      </c>
      <c r="G111" s="30">
        <f>'MOQ Annual'!G111</f>
        <v>84.12</v>
      </c>
      <c r="H111" s="31">
        <f t="shared" si="3"/>
        <v>0</v>
      </c>
    </row>
    <row r="112" spans="2:8" hidden="1" x14ac:dyDescent="0.25">
      <c r="B112" s="27" t="s">
        <v>127</v>
      </c>
      <c r="C112" s="27" t="s">
        <v>128</v>
      </c>
      <c r="D112" s="28">
        <v>0</v>
      </c>
      <c r="E112" s="29">
        <v>103.9</v>
      </c>
      <c r="F112" s="29">
        <f t="shared" si="2"/>
        <v>0</v>
      </c>
      <c r="G112" s="30">
        <f>'MOQ Annual'!G112</f>
        <v>51.95</v>
      </c>
      <c r="H112" s="31">
        <f t="shared" si="3"/>
        <v>0</v>
      </c>
    </row>
    <row r="113" spans="2:8" hidden="1" x14ac:dyDescent="0.25">
      <c r="B113" s="27" t="s">
        <v>141</v>
      </c>
      <c r="C113" s="27" t="s">
        <v>145</v>
      </c>
      <c r="D113" s="28">
        <v>0</v>
      </c>
      <c r="E113" s="29">
        <v>40.6</v>
      </c>
      <c r="F113" s="29">
        <f t="shared" si="2"/>
        <v>0</v>
      </c>
      <c r="G113" s="30">
        <f>'MOQ Annual'!G113</f>
        <v>20.3</v>
      </c>
      <c r="H113" s="31">
        <f t="shared" si="3"/>
        <v>0</v>
      </c>
    </row>
    <row r="114" spans="2:8" hidden="1" x14ac:dyDescent="0.25">
      <c r="B114" s="27" t="s">
        <v>115</v>
      </c>
      <c r="C114" s="27" t="s">
        <v>449</v>
      </c>
      <c r="D114" s="28">
        <v>0</v>
      </c>
      <c r="E114" s="29">
        <v>31.73</v>
      </c>
      <c r="F114" s="29">
        <f t="shared" si="2"/>
        <v>0</v>
      </c>
      <c r="G114" s="30">
        <f>'MOQ Annual'!G114</f>
        <v>15.86</v>
      </c>
      <c r="H114" s="31">
        <f t="shared" si="3"/>
        <v>0</v>
      </c>
    </row>
    <row r="115" spans="2:8" hidden="1" x14ac:dyDescent="0.25">
      <c r="B115" s="27" t="s">
        <v>114</v>
      </c>
      <c r="C115" s="27" t="s">
        <v>450</v>
      </c>
      <c r="D115" s="28">
        <v>0</v>
      </c>
      <c r="E115" s="29">
        <v>168.25</v>
      </c>
      <c r="F115" s="29">
        <f t="shared" si="2"/>
        <v>0</v>
      </c>
      <c r="G115" s="30">
        <f>'MOQ Annual'!G115</f>
        <v>84.12</v>
      </c>
      <c r="H115" s="31">
        <f t="shared" si="3"/>
        <v>0</v>
      </c>
    </row>
    <row r="116" spans="2:8" hidden="1" x14ac:dyDescent="0.25">
      <c r="B116" s="27" t="s">
        <v>440</v>
      </c>
      <c r="C116" s="27" t="s">
        <v>117</v>
      </c>
      <c r="D116" s="28">
        <v>0</v>
      </c>
      <c r="E116" s="29">
        <v>11275.17</v>
      </c>
      <c r="F116" s="29">
        <f t="shared" si="2"/>
        <v>0</v>
      </c>
      <c r="G116" s="30">
        <f>'MOQ Annual'!G116</f>
        <v>5637.59</v>
      </c>
      <c r="H116" s="31">
        <f t="shared" si="3"/>
        <v>0</v>
      </c>
    </row>
    <row r="117" spans="2:8" hidden="1" x14ac:dyDescent="0.25">
      <c r="B117" s="27" t="s">
        <v>129</v>
      </c>
      <c r="C117" s="27" t="s">
        <v>117</v>
      </c>
      <c r="D117" s="28">
        <v>0</v>
      </c>
      <c r="E117" s="29">
        <v>10973.27</v>
      </c>
      <c r="F117" s="29">
        <f t="shared" si="2"/>
        <v>0</v>
      </c>
      <c r="G117" s="30">
        <f>'MOQ Annual'!G117</f>
        <v>5486.64</v>
      </c>
      <c r="H117" s="31">
        <f t="shared" si="3"/>
        <v>0</v>
      </c>
    </row>
    <row r="118" spans="2:8" hidden="1" x14ac:dyDescent="0.25">
      <c r="B118" s="27" t="s">
        <v>185</v>
      </c>
      <c r="C118" s="27" t="s">
        <v>117</v>
      </c>
      <c r="D118" s="28">
        <v>0</v>
      </c>
      <c r="E118" s="29">
        <v>2082.46</v>
      </c>
      <c r="F118" s="29">
        <f t="shared" si="2"/>
        <v>0</v>
      </c>
      <c r="G118" s="30">
        <f>'MOQ Annual'!G118</f>
        <v>1041.23</v>
      </c>
      <c r="H118" s="31">
        <f t="shared" si="3"/>
        <v>0</v>
      </c>
    </row>
    <row r="119" spans="2:8" hidden="1" x14ac:dyDescent="0.25">
      <c r="B119" s="27" t="s">
        <v>201</v>
      </c>
      <c r="C119" s="27" t="s">
        <v>117</v>
      </c>
      <c r="D119" s="28">
        <v>0</v>
      </c>
      <c r="E119" s="29">
        <v>2082.31</v>
      </c>
      <c r="F119" s="29">
        <f t="shared" si="2"/>
        <v>0</v>
      </c>
      <c r="G119" s="30">
        <f>'MOQ Annual'!G119</f>
        <v>1041.1500000000001</v>
      </c>
      <c r="H119" s="31">
        <f t="shared" si="3"/>
        <v>0</v>
      </c>
    </row>
    <row r="120" spans="2:8" hidden="1" x14ac:dyDescent="0.25">
      <c r="B120" s="27" t="s">
        <v>116</v>
      </c>
      <c r="C120" s="27" t="s">
        <v>117</v>
      </c>
      <c r="D120" s="28">
        <v>0</v>
      </c>
      <c r="E120" s="29">
        <v>12177.02</v>
      </c>
      <c r="F120" s="29">
        <f t="shared" si="2"/>
        <v>0</v>
      </c>
      <c r="G120" s="30">
        <f>'MOQ Annual'!G120</f>
        <v>6088.51</v>
      </c>
      <c r="H120" s="31">
        <f t="shared" si="3"/>
        <v>0</v>
      </c>
    </row>
    <row r="121" spans="2:8" x14ac:dyDescent="0.25">
      <c r="B121" s="27" t="s">
        <v>77</v>
      </c>
      <c r="C121" s="27" t="s">
        <v>17</v>
      </c>
      <c r="D121" s="28">
        <v>10</v>
      </c>
      <c r="E121" s="29">
        <v>38.880000000000003</v>
      </c>
      <c r="F121" s="29">
        <f t="shared" si="2"/>
        <v>388.8</v>
      </c>
      <c r="G121" s="30">
        <f>'MOQ Annual'!G121</f>
        <v>19.440000000000001</v>
      </c>
      <c r="H121" s="31">
        <f t="shared" si="3"/>
        <v>194.4</v>
      </c>
    </row>
    <row r="122" spans="2:8" x14ac:dyDescent="0.25">
      <c r="B122" s="27" t="s">
        <v>206</v>
      </c>
      <c r="C122" s="27" t="s">
        <v>17</v>
      </c>
      <c r="D122" s="28">
        <v>14</v>
      </c>
      <c r="E122" s="29">
        <v>30.44</v>
      </c>
      <c r="F122" s="29">
        <f t="shared" si="2"/>
        <v>426.16</v>
      </c>
      <c r="G122" s="30">
        <f>'MOQ Annual'!G122</f>
        <v>15.22</v>
      </c>
      <c r="H122" s="31">
        <f t="shared" si="3"/>
        <v>213.08</v>
      </c>
    </row>
    <row r="123" spans="2:8" x14ac:dyDescent="0.25">
      <c r="B123" s="27" t="s">
        <v>100</v>
      </c>
      <c r="C123" s="27" t="s">
        <v>17</v>
      </c>
      <c r="D123" s="28">
        <v>1</v>
      </c>
      <c r="E123" s="29">
        <v>15.15</v>
      </c>
      <c r="F123" s="29">
        <f t="shared" si="2"/>
        <v>15.15</v>
      </c>
      <c r="G123" s="30">
        <f>'MOQ Annual'!G123</f>
        <v>7.58</v>
      </c>
      <c r="H123" s="31">
        <f t="shared" si="3"/>
        <v>7.58</v>
      </c>
    </row>
    <row r="124" spans="2:8" x14ac:dyDescent="0.25">
      <c r="B124" s="27" t="s">
        <v>24</v>
      </c>
      <c r="C124" s="27" t="s">
        <v>17</v>
      </c>
      <c r="D124" s="28">
        <v>5</v>
      </c>
      <c r="E124" s="29">
        <v>51.8</v>
      </c>
      <c r="F124" s="29">
        <f t="shared" si="2"/>
        <v>259</v>
      </c>
      <c r="G124" s="30">
        <f>'MOQ Annual'!G124</f>
        <v>25.9</v>
      </c>
      <c r="H124" s="31">
        <f t="shared" si="3"/>
        <v>129.5</v>
      </c>
    </row>
    <row r="125" spans="2:8" x14ac:dyDescent="0.25">
      <c r="B125" s="27" t="s">
        <v>68</v>
      </c>
      <c r="C125" s="27" t="s">
        <v>17</v>
      </c>
      <c r="D125" s="28">
        <v>16</v>
      </c>
      <c r="E125" s="29">
        <v>27.14</v>
      </c>
      <c r="F125" s="29">
        <f t="shared" si="2"/>
        <v>434.24</v>
      </c>
      <c r="G125" s="30">
        <f>'MOQ Annual'!G125</f>
        <v>13.57</v>
      </c>
      <c r="H125" s="31">
        <f t="shared" si="3"/>
        <v>217.12</v>
      </c>
    </row>
    <row r="126" spans="2:8" x14ac:dyDescent="0.25">
      <c r="B126" s="27" t="s">
        <v>182</v>
      </c>
      <c r="C126" s="27" t="s">
        <v>17</v>
      </c>
      <c r="D126" s="28">
        <v>3</v>
      </c>
      <c r="E126" s="29">
        <v>24.21</v>
      </c>
      <c r="F126" s="29">
        <f t="shared" si="2"/>
        <v>72.63</v>
      </c>
      <c r="G126" s="30">
        <f>'MOQ Annual'!G126</f>
        <v>12.11</v>
      </c>
      <c r="H126" s="31">
        <f t="shared" si="3"/>
        <v>36.33</v>
      </c>
    </row>
    <row r="127" spans="2:8" x14ac:dyDescent="0.25">
      <c r="B127" s="27" t="s">
        <v>163</v>
      </c>
      <c r="C127" s="27" t="s">
        <v>17</v>
      </c>
      <c r="D127" s="28">
        <v>2</v>
      </c>
      <c r="E127" s="29">
        <v>40.17</v>
      </c>
      <c r="F127" s="29">
        <f t="shared" si="2"/>
        <v>80.34</v>
      </c>
      <c r="G127" s="30">
        <f>'MOQ Annual'!G127</f>
        <v>20.09</v>
      </c>
      <c r="H127" s="31">
        <f t="shared" si="3"/>
        <v>40.18</v>
      </c>
    </row>
    <row r="128" spans="2:8" x14ac:dyDescent="0.25">
      <c r="B128" s="27" t="s">
        <v>193</v>
      </c>
      <c r="C128" s="27" t="s">
        <v>17</v>
      </c>
      <c r="D128" s="28">
        <v>2</v>
      </c>
      <c r="E128" s="29">
        <v>19.03</v>
      </c>
      <c r="F128" s="29">
        <f t="shared" si="2"/>
        <v>38.06</v>
      </c>
      <c r="G128" s="30">
        <f>'MOQ Annual'!G128</f>
        <v>9.51</v>
      </c>
      <c r="H128" s="31">
        <f t="shared" si="3"/>
        <v>19.02</v>
      </c>
    </row>
    <row r="129" spans="2:8" x14ac:dyDescent="0.25">
      <c r="B129" s="27" t="s">
        <v>173</v>
      </c>
      <c r="C129" s="27" t="s">
        <v>17</v>
      </c>
      <c r="D129" s="28">
        <v>2</v>
      </c>
      <c r="E129" s="29">
        <v>32.22</v>
      </c>
      <c r="F129" s="29">
        <f t="shared" si="2"/>
        <v>64.44</v>
      </c>
      <c r="G129" s="30">
        <f>'MOQ Annual'!G129</f>
        <v>16.11</v>
      </c>
      <c r="H129" s="31">
        <f t="shared" si="3"/>
        <v>32.22</v>
      </c>
    </row>
    <row r="130" spans="2:8" x14ac:dyDescent="0.25">
      <c r="B130" s="27" t="s">
        <v>156</v>
      </c>
      <c r="C130" s="27" t="s">
        <v>17</v>
      </c>
      <c r="D130" s="28">
        <v>4</v>
      </c>
      <c r="E130" s="29">
        <v>51.52</v>
      </c>
      <c r="F130" s="29">
        <f t="shared" si="2"/>
        <v>206.08</v>
      </c>
      <c r="G130" s="30">
        <f>'MOQ Annual'!G130</f>
        <v>25.76</v>
      </c>
      <c r="H130" s="31">
        <f t="shared" si="3"/>
        <v>103.04</v>
      </c>
    </row>
    <row r="131" spans="2:8" x14ac:dyDescent="0.25">
      <c r="B131" s="27" t="s">
        <v>108</v>
      </c>
      <c r="C131" s="27" t="s">
        <v>17</v>
      </c>
      <c r="D131" s="28">
        <v>5</v>
      </c>
      <c r="E131" s="29">
        <v>110.96</v>
      </c>
      <c r="F131" s="29">
        <f t="shared" si="2"/>
        <v>554.79999999999995</v>
      </c>
      <c r="G131" s="30">
        <f>'MOQ Annual'!G131</f>
        <v>55.48</v>
      </c>
      <c r="H131" s="31">
        <f t="shared" si="3"/>
        <v>277.39999999999998</v>
      </c>
    </row>
    <row r="132" spans="2:8" hidden="1" x14ac:dyDescent="0.25">
      <c r="B132" s="27" t="s">
        <v>408</v>
      </c>
      <c r="C132" s="27" t="s">
        <v>382</v>
      </c>
      <c r="D132" s="28"/>
      <c r="E132" s="29">
        <v>2301.33</v>
      </c>
      <c r="F132" s="29">
        <f t="shared" ref="F132:F203" si="4">D132*E132</f>
        <v>0</v>
      </c>
      <c r="G132" s="30">
        <f>'MOQ Annual'!G132</f>
        <v>1610.93</v>
      </c>
      <c r="H132" s="31">
        <f t="shared" ref="H132:H203" si="5">ROUND(D132*G132,2)</f>
        <v>0</v>
      </c>
    </row>
    <row r="133" spans="2:8" hidden="1" x14ac:dyDescent="0.25">
      <c r="B133" s="27" t="s">
        <v>401</v>
      </c>
      <c r="C133" s="27" t="s">
        <v>382</v>
      </c>
      <c r="D133" s="28"/>
      <c r="E133" s="29">
        <v>323.51</v>
      </c>
      <c r="F133" s="29">
        <f t="shared" si="4"/>
        <v>0</v>
      </c>
      <c r="G133" s="30">
        <f>'MOQ Annual'!G133</f>
        <v>226.46</v>
      </c>
      <c r="H133" s="31">
        <f t="shared" si="5"/>
        <v>0</v>
      </c>
    </row>
    <row r="134" spans="2:8" hidden="1" x14ac:dyDescent="0.25">
      <c r="B134" s="27" t="s">
        <v>407</v>
      </c>
      <c r="C134" s="27" t="s">
        <v>382</v>
      </c>
      <c r="D134" s="28"/>
      <c r="E134" s="29">
        <v>1606.8</v>
      </c>
      <c r="F134" s="29">
        <f t="shared" si="4"/>
        <v>0</v>
      </c>
      <c r="G134" s="30">
        <f>'MOQ Annual'!G134</f>
        <v>1124.76</v>
      </c>
      <c r="H134" s="31">
        <f t="shared" si="5"/>
        <v>0</v>
      </c>
    </row>
    <row r="135" spans="2:8" hidden="1" x14ac:dyDescent="0.25">
      <c r="B135" s="27" t="s">
        <v>411</v>
      </c>
      <c r="C135" s="27" t="s">
        <v>382</v>
      </c>
      <c r="D135" s="28"/>
      <c r="E135" s="29">
        <v>2077.89</v>
      </c>
      <c r="F135" s="29">
        <f t="shared" si="4"/>
        <v>0</v>
      </c>
      <c r="G135" s="30">
        <f>'MOQ Annual'!G135</f>
        <v>1454.52</v>
      </c>
      <c r="H135" s="31">
        <f t="shared" si="5"/>
        <v>0</v>
      </c>
    </row>
    <row r="136" spans="2:8" hidden="1" x14ac:dyDescent="0.25">
      <c r="B136" s="27" t="s">
        <v>413</v>
      </c>
      <c r="C136" s="27" t="s">
        <v>382</v>
      </c>
      <c r="D136" s="28"/>
      <c r="E136" s="29">
        <v>1975.25</v>
      </c>
      <c r="F136" s="29">
        <f t="shared" si="4"/>
        <v>0</v>
      </c>
      <c r="G136" s="30">
        <f>'MOQ Annual'!G136</f>
        <v>1382.68</v>
      </c>
      <c r="H136" s="31">
        <f t="shared" si="5"/>
        <v>0</v>
      </c>
    </row>
    <row r="137" spans="2:8" hidden="1" x14ac:dyDescent="0.25">
      <c r="B137" s="27" t="s">
        <v>405</v>
      </c>
      <c r="C137" s="27" t="s">
        <v>382</v>
      </c>
      <c r="D137" s="28"/>
      <c r="E137" s="29">
        <v>132.76</v>
      </c>
      <c r="F137" s="29">
        <f t="shared" si="4"/>
        <v>0</v>
      </c>
      <c r="G137" s="30">
        <f>'MOQ Annual'!G137</f>
        <v>92.93</v>
      </c>
      <c r="H137" s="31">
        <f t="shared" si="5"/>
        <v>0</v>
      </c>
    </row>
    <row r="138" spans="2:8" hidden="1" x14ac:dyDescent="0.25">
      <c r="B138" s="27" t="s">
        <v>391</v>
      </c>
      <c r="C138" s="27" t="s">
        <v>382</v>
      </c>
      <c r="D138" s="28"/>
      <c r="E138" s="29">
        <v>840.14</v>
      </c>
      <c r="F138" s="29">
        <f t="shared" si="4"/>
        <v>0</v>
      </c>
      <c r="G138" s="30">
        <f>'MOQ Annual'!G138</f>
        <v>588.1</v>
      </c>
      <c r="H138" s="31">
        <f t="shared" si="5"/>
        <v>0</v>
      </c>
    </row>
    <row r="139" spans="2:8" hidden="1" x14ac:dyDescent="0.25">
      <c r="B139" s="27" t="s">
        <v>389</v>
      </c>
      <c r="C139" s="27" t="s">
        <v>382</v>
      </c>
      <c r="D139" s="28"/>
      <c r="E139" s="29">
        <v>524.79</v>
      </c>
      <c r="F139" s="29">
        <f t="shared" si="4"/>
        <v>0</v>
      </c>
      <c r="G139" s="30">
        <f>'MOQ Annual'!G139</f>
        <v>367.35</v>
      </c>
      <c r="H139" s="31">
        <f t="shared" si="5"/>
        <v>0</v>
      </c>
    </row>
    <row r="140" spans="2:8" hidden="1" x14ac:dyDescent="0.25">
      <c r="B140" s="27" t="s">
        <v>387</v>
      </c>
      <c r="C140" s="27" t="s">
        <v>382</v>
      </c>
      <c r="D140" s="28"/>
      <c r="E140" s="29">
        <v>1620.51</v>
      </c>
      <c r="F140" s="29">
        <f t="shared" si="4"/>
        <v>0</v>
      </c>
      <c r="G140" s="30">
        <f>'MOQ Annual'!G140</f>
        <v>1134.3599999999999</v>
      </c>
      <c r="H140" s="31">
        <f t="shared" si="5"/>
        <v>0</v>
      </c>
    </row>
    <row r="141" spans="2:8" hidden="1" x14ac:dyDescent="0.25">
      <c r="B141" s="27" t="s">
        <v>381</v>
      </c>
      <c r="C141" s="27" t="s">
        <v>382</v>
      </c>
      <c r="D141" s="28"/>
      <c r="E141" s="29">
        <v>1031.0999999999999</v>
      </c>
      <c r="F141" s="29">
        <f t="shared" si="4"/>
        <v>0</v>
      </c>
      <c r="G141" s="30">
        <f>'MOQ Annual'!G141</f>
        <v>721.77</v>
      </c>
      <c r="H141" s="31">
        <f t="shared" si="5"/>
        <v>0</v>
      </c>
    </row>
    <row r="142" spans="2:8" hidden="1" x14ac:dyDescent="0.25">
      <c r="B142" s="27" t="s">
        <v>400</v>
      </c>
      <c r="C142" s="27" t="s">
        <v>382</v>
      </c>
      <c r="D142" s="28"/>
      <c r="E142" s="29">
        <v>2430.38</v>
      </c>
      <c r="F142" s="29">
        <f t="shared" si="4"/>
        <v>0</v>
      </c>
      <c r="G142" s="30">
        <f>'MOQ Annual'!G142</f>
        <v>1701.27</v>
      </c>
      <c r="H142" s="31">
        <f t="shared" si="5"/>
        <v>0</v>
      </c>
    </row>
    <row r="143" spans="2:8" hidden="1" x14ac:dyDescent="0.25">
      <c r="B143" s="27" t="s">
        <v>394</v>
      </c>
      <c r="C143" s="27" t="s">
        <v>382</v>
      </c>
      <c r="D143" s="28"/>
      <c r="E143" s="29">
        <v>838.75</v>
      </c>
      <c r="F143" s="29">
        <f t="shared" si="4"/>
        <v>0</v>
      </c>
      <c r="G143" s="30">
        <f>'MOQ Annual'!G143</f>
        <v>587.13</v>
      </c>
      <c r="H143" s="31">
        <f t="shared" si="5"/>
        <v>0</v>
      </c>
    </row>
    <row r="144" spans="2:8" hidden="1" x14ac:dyDescent="0.25">
      <c r="B144" s="27" t="s">
        <v>397</v>
      </c>
      <c r="C144" s="27" t="s">
        <v>382</v>
      </c>
      <c r="D144" s="28"/>
      <c r="E144" s="29">
        <v>2002.72</v>
      </c>
      <c r="F144" s="29">
        <f t="shared" si="4"/>
        <v>0</v>
      </c>
      <c r="G144" s="30">
        <f>'MOQ Annual'!G144</f>
        <v>1401.9</v>
      </c>
      <c r="H144" s="31">
        <f t="shared" si="5"/>
        <v>0</v>
      </c>
    </row>
    <row r="145" spans="2:8" hidden="1" x14ac:dyDescent="0.25">
      <c r="B145" s="27" t="s">
        <v>386</v>
      </c>
      <c r="C145" s="27" t="s">
        <v>382</v>
      </c>
      <c r="D145" s="28"/>
      <c r="E145" s="29">
        <v>4998.6000000000004</v>
      </c>
      <c r="F145" s="29">
        <f t="shared" si="4"/>
        <v>0</v>
      </c>
      <c r="G145" s="30">
        <f>'MOQ Annual'!G145</f>
        <v>3499.02</v>
      </c>
      <c r="H145" s="31">
        <f t="shared" si="5"/>
        <v>0</v>
      </c>
    </row>
    <row r="146" spans="2:8" x14ac:dyDescent="0.25">
      <c r="B146" s="27" t="s">
        <v>46</v>
      </c>
      <c r="C146" s="27" t="s">
        <v>445</v>
      </c>
      <c r="D146" s="28">
        <v>1</v>
      </c>
      <c r="E146" s="29">
        <v>65.680000000000007</v>
      </c>
      <c r="F146" s="29">
        <f t="shared" si="4"/>
        <v>65.680000000000007</v>
      </c>
      <c r="G146" s="30">
        <f>'MOQ Annual'!G146</f>
        <v>32.840000000000003</v>
      </c>
      <c r="H146" s="31">
        <f t="shared" si="5"/>
        <v>32.840000000000003</v>
      </c>
    </row>
    <row r="147" spans="2:8" x14ac:dyDescent="0.25">
      <c r="B147" s="27" t="s">
        <v>99</v>
      </c>
      <c r="C147" s="27" t="s">
        <v>445</v>
      </c>
      <c r="D147" s="28">
        <v>1</v>
      </c>
      <c r="E147" s="29">
        <v>34.950000000000003</v>
      </c>
      <c r="F147" s="29">
        <f t="shared" si="4"/>
        <v>34.950000000000003</v>
      </c>
      <c r="G147" s="30">
        <f>'MOQ Annual'!G147</f>
        <v>17.48</v>
      </c>
      <c r="H147" s="31">
        <f t="shared" si="5"/>
        <v>17.48</v>
      </c>
    </row>
    <row r="148" spans="2:8" x14ac:dyDescent="0.25">
      <c r="B148" s="27" t="s">
        <v>55</v>
      </c>
      <c r="C148" s="27" t="s">
        <v>445</v>
      </c>
      <c r="D148" s="28">
        <v>1</v>
      </c>
      <c r="E148" s="29">
        <v>66.17</v>
      </c>
      <c r="F148" s="29">
        <f t="shared" si="4"/>
        <v>66.17</v>
      </c>
      <c r="G148" s="30">
        <f>'MOQ Annual'!G148</f>
        <v>33.090000000000003</v>
      </c>
      <c r="H148" s="31">
        <f t="shared" si="5"/>
        <v>33.090000000000003</v>
      </c>
    </row>
    <row r="149" spans="2:8" x14ac:dyDescent="0.25">
      <c r="B149" s="27" t="s">
        <v>76</v>
      </c>
      <c r="C149" s="27" t="s">
        <v>445</v>
      </c>
      <c r="D149" s="28">
        <v>10</v>
      </c>
      <c r="E149" s="29">
        <v>54.1</v>
      </c>
      <c r="F149" s="29">
        <f t="shared" si="4"/>
        <v>541</v>
      </c>
      <c r="G149" s="30">
        <f>'MOQ Annual'!G149</f>
        <v>27.05</v>
      </c>
      <c r="H149" s="31">
        <f t="shared" si="5"/>
        <v>270.5</v>
      </c>
    </row>
    <row r="150" spans="2:8" x14ac:dyDescent="0.25">
      <c r="B150" s="27" t="s">
        <v>22</v>
      </c>
      <c r="C150" s="27" t="s">
        <v>445</v>
      </c>
      <c r="D150" s="28">
        <v>1</v>
      </c>
      <c r="E150" s="29">
        <v>55.96</v>
      </c>
      <c r="F150" s="29">
        <f t="shared" si="4"/>
        <v>55.96</v>
      </c>
      <c r="G150" s="30">
        <f>'MOQ Annual'!G150</f>
        <v>27.98</v>
      </c>
      <c r="H150" s="31">
        <f t="shared" si="5"/>
        <v>27.98</v>
      </c>
    </row>
    <row r="151" spans="2:8" x14ac:dyDescent="0.25">
      <c r="B151" s="27" t="s">
        <v>7</v>
      </c>
      <c r="C151" s="27" t="s">
        <v>445</v>
      </c>
      <c r="D151" s="28">
        <v>17</v>
      </c>
      <c r="E151" s="29">
        <v>19.75</v>
      </c>
      <c r="F151" s="29">
        <f t="shared" si="4"/>
        <v>335.75</v>
      </c>
      <c r="G151" s="30">
        <f>'MOQ Annual'!G151</f>
        <v>9.8800000000000008</v>
      </c>
      <c r="H151" s="31">
        <f t="shared" si="5"/>
        <v>167.96</v>
      </c>
    </row>
    <row r="152" spans="2:8" x14ac:dyDescent="0.25">
      <c r="B152" s="27" t="s">
        <v>197</v>
      </c>
      <c r="C152" s="27" t="s">
        <v>445</v>
      </c>
      <c r="D152" s="28">
        <v>1</v>
      </c>
      <c r="E152" s="29">
        <v>47.15</v>
      </c>
      <c r="F152" s="29">
        <f t="shared" si="4"/>
        <v>47.15</v>
      </c>
      <c r="G152" s="30">
        <f>'MOQ Annual'!G152</f>
        <v>23.58</v>
      </c>
      <c r="H152" s="31">
        <f t="shared" si="5"/>
        <v>23.58</v>
      </c>
    </row>
    <row r="153" spans="2:8" x14ac:dyDescent="0.25">
      <c r="B153" s="27" t="s">
        <v>180</v>
      </c>
      <c r="C153" s="27" t="s">
        <v>445</v>
      </c>
      <c r="D153" s="28">
        <v>1</v>
      </c>
      <c r="E153" s="29">
        <v>47.151200000000003</v>
      </c>
      <c r="F153" s="29">
        <f t="shared" si="4"/>
        <v>47.151200000000003</v>
      </c>
      <c r="G153" s="30">
        <f>'MOQ Annual'!G153</f>
        <v>23.58</v>
      </c>
      <c r="H153" s="31">
        <f t="shared" si="5"/>
        <v>23.58</v>
      </c>
    </row>
    <row r="154" spans="2:8" x14ac:dyDescent="0.25">
      <c r="B154" s="27" t="s">
        <v>171</v>
      </c>
      <c r="C154" s="27" t="s">
        <v>445</v>
      </c>
      <c r="D154" s="28">
        <v>1</v>
      </c>
      <c r="E154" s="29">
        <v>66.44</v>
      </c>
      <c r="F154" s="29">
        <f t="shared" si="4"/>
        <v>66.44</v>
      </c>
      <c r="G154" s="30">
        <f>'MOQ Annual'!G154</f>
        <v>33.22</v>
      </c>
      <c r="H154" s="31">
        <f t="shared" si="5"/>
        <v>33.22</v>
      </c>
    </row>
    <row r="155" spans="2:8" x14ac:dyDescent="0.25">
      <c r="B155" s="27" t="s">
        <v>154</v>
      </c>
      <c r="C155" s="27" t="s">
        <v>445</v>
      </c>
      <c r="D155" s="28">
        <v>2</v>
      </c>
      <c r="E155" s="29">
        <v>136.78</v>
      </c>
      <c r="F155" s="29">
        <f t="shared" si="4"/>
        <v>273.56</v>
      </c>
      <c r="G155" s="30">
        <f>'MOQ Annual'!G155</f>
        <v>68.39</v>
      </c>
      <c r="H155" s="31">
        <f t="shared" si="5"/>
        <v>136.78</v>
      </c>
    </row>
    <row r="156" spans="2:8" x14ac:dyDescent="0.25">
      <c r="B156" s="27" t="s">
        <v>161</v>
      </c>
      <c r="C156" s="27" t="s">
        <v>445</v>
      </c>
      <c r="D156" s="28">
        <v>1</v>
      </c>
      <c r="E156" s="29">
        <v>401.06</v>
      </c>
      <c r="F156" s="29">
        <f t="shared" si="4"/>
        <v>401.06</v>
      </c>
      <c r="G156" s="30">
        <f>'MOQ Annual'!G156</f>
        <v>200.53</v>
      </c>
      <c r="H156" s="31">
        <f t="shared" si="5"/>
        <v>200.53</v>
      </c>
    </row>
    <row r="157" spans="2:8" x14ac:dyDescent="0.25">
      <c r="B157" s="27" t="s">
        <v>191</v>
      </c>
      <c r="C157" s="27" t="s">
        <v>445</v>
      </c>
      <c r="D157" s="28">
        <v>1</v>
      </c>
      <c r="E157" s="29">
        <v>36.24</v>
      </c>
      <c r="F157" s="29">
        <f t="shared" si="4"/>
        <v>36.24</v>
      </c>
      <c r="G157" s="30">
        <f>'MOQ Annual'!G157</f>
        <v>18.12</v>
      </c>
      <c r="H157" s="31">
        <f t="shared" si="5"/>
        <v>18.12</v>
      </c>
    </row>
    <row r="158" spans="2:8" x14ac:dyDescent="0.25">
      <c r="B158" s="27" t="s">
        <v>106</v>
      </c>
      <c r="C158" s="27" t="s">
        <v>445</v>
      </c>
      <c r="D158" s="28">
        <v>5</v>
      </c>
      <c r="E158" s="29">
        <v>137.52000000000001</v>
      </c>
      <c r="F158" s="29">
        <f t="shared" si="4"/>
        <v>687.6</v>
      </c>
      <c r="G158" s="30">
        <f>'MOQ Annual'!G158</f>
        <v>68.760000000000005</v>
      </c>
      <c r="H158" s="31">
        <f t="shared" si="5"/>
        <v>343.8</v>
      </c>
    </row>
    <row r="159" spans="2:8" x14ac:dyDescent="0.25">
      <c r="B159" s="27" t="s">
        <v>47</v>
      </c>
      <c r="C159" s="27" t="s">
        <v>444</v>
      </c>
      <c r="D159" s="28">
        <v>1</v>
      </c>
      <c r="E159" s="29">
        <v>32.51</v>
      </c>
      <c r="F159" s="29">
        <f t="shared" ref="F159:F170" si="6">D159*E159</f>
        <v>32.51</v>
      </c>
      <c r="G159" s="30">
        <f>'MOQ Annual'!G159</f>
        <v>16.260000000000002</v>
      </c>
      <c r="H159" s="31">
        <f t="shared" ref="H159:H170" si="7">ROUND(D159*G159,2)</f>
        <v>16.260000000000002</v>
      </c>
    </row>
    <row r="160" spans="2:8" x14ac:dyDescent="0.25">
      <c r="B160" s="27" t="s">
        <v>72</v>
      </c>
      <c r="C160" s="27" t="s">
        <v>444</v>
      </c>
      <c r="D160" s="28">
        <v>27</v>
      </c>
      <c r="E160" s="29">
        <v>26.94</v>
      </c>
      <c r="F160" s="29">
        <f t="shared" si="6"/>
        <v>727.38</v>
      </c>
      <c r="G160" s="30">
        <f>'MOQ Annual'!G160</f>
        <v>13.47</v>
      </c>
      <c r="H160" s="31">
        <f t="shared" si="7"/>
        <v>363.69</v>
      </c>
    </row>
    <row r="161" spans="2:8" x14ac:dyDescent="0.25">
      <c r="B161" s="27" t="s">
        <v>23</v>
      </c>
      <c r="C161" s="27" t="s">
        <v>444</v>
      </c>
      <c r="D161" s="28">
        <v>11</v>
      </c>
      <c r="E161" s="29">
        <v>42.56</v>
      </c>
      <c r="F161" s="29">
        <f t="shared" si="6"/>
        <v>468.16</v>
      </c>
      <c r="G161" s="30">
        <f>'MOQ Annual'!G161</f>
        <v>21.28</v>
      </c>
      <c r="H161" s="31">
        <f t="shared" si="7"/>
        <v>234.08</v>
      </c>
    </row>
    <row r="162" spans="2:8" x14ac:dyDescent="0.25">
      <c r="B162" s="27" t="s">
        <v>56</v>
      </c>
      <c r="C162" s="27" t="s">
        <v>444</v>
      </c>
      <c r="D162" s="28">
        <v>2</v>
      </c>
      <c r="E162" s="29">
        <v>41.22</v>
      </c>
      <c r="F162" s="29">
        <f t="shared" si="6"/>
        <v>82.44</v>
      </c>
      <c r="G162" s="30">
        <f>'MOQ Annual'!G162</f>
        <v>20.61</v>
      </c>
      <c r="H162" s="31">
        <f t="shared" si="7"/>
        <v>41.22</v>
      </c>
    </row>
    <row r="163" spans="2:8" x14ac:dyDescent="0.25">
      <c r="B163" s="27" t="s">
        <v>155</v>
      </c>
      <c r="C163" s="27" t="s">
        <v>444</v>
      </c>
      <c r="D163" s="28">
        <v>4</v>
      </c>
      <c r="E163" s="29">
        <v>78.62</v>
      </c>
      <c r="F163" s="29">
        <f t="shared" si="6"/>
        <v>314.48</v>
      </c>
      <c r="G163" s="30">
        <f>'MOQ Annual'!G163</f>
        <v>39.31</v>
      </c>
      <c r="H163" s="31">
        <f t="shared" si="7"/>
        <v>157.24</v>
      </c>
    </row>
    <row r="164" spans="2:8" x14ac:dyDescent="0.25">
      <c r="B164" s="27" t="s">
        <v>107</v>
      </c>
      <c r="C164" s="27" t="s">
        <v>444</v>
      </c>
      <c r="D164" s="28">
        <v>2</v>
      </c>
      <c r="E164" s="29">
        <v>172.84</v>
      </c>
      <c r="F164" s="29">
        <f t="shared" si="6"/>
        <v>345.68</v>
      </c>
      <c r="G164" s="30">
        <f>'MOQ Annual'!G164</f>
        <v>86.42</v>
      </c>
      <c r="H164" s="31">
        <f t="shared" si="7"/>
        <v>172.84</v>
      </c>
    </row>
    <row r="165" spans="2:8" x14ac:dyDescent="0.25">
      <c r="B165" s="27" t="s">
        <v>181</v>
      </c>
      <c r="C165" s="27" t="s">
        <v>444</v>
      </c>
      <c r="D165" s="28">
        <v>1</v>
      </c>
      <c r="E165" s="29">
        <v>87.07</v>
      </c>
      <c r="F165" s="29">
        <f t="shared" si="6"/>
        <v>87.07</v>
      </c>
      <c r="G165" s="30">
        <f>'MOQ Annual'!G165</f>
        <v>43.53</v>
      </c>
      <c r="H165" s="31">
        <f t="shared" si="7"/>
        <v>43.53</v>
      </c>
    </row>
    <row r="166" spans="2:8" x14ac:dyDescent="0.25">
      <c r="B166" s="27" t="s">
        <v>198</v>
      </c>
      <c r="C166" s="27" t="s">
        <v>444</v>
      </c>
      <c r="D166" s="28">
        <v>1</v>
      </c>
      <c r="E166" s="29">
        <v>87.07</v>
      </c>
      <c r="F166" s="29">
        <f t="shared" si="6"/>
        <v>87.07</v>
      </c>
      <c r="G166" s="30">
        <f>'MOQ Annual'!G166</f>
        <v>43.53</v>
      </c>
      <c r="H166" s="31">
        <f t="shared" si="7"/>
        <v>43.53</v>
      </c>
    </row>
    <row r="167" spans="2:8" x14ac:dyDescent="0.25">
      <c r="B167" s="27" t="s">
        <v>162</v>
      </c>
      <c r="C167" s="27" t="s">
        <v>444</v>
      </c>
      <c r="D167" s="28">
        <v>1</v>
      </c>
      <c r="E167" s="29">
        <v>66.59</v>
      </c>
      <c r="F167" s="29">
        <f t="shared" si="6"/>
        <v>66.59</v>
      </c>
      <c r="G167" s="30">
        <f>'MOQ Annual'!G167</f>
        <v>33.29</v>
      </c>
      <c r="H167" s="31">
        <f t="shared" si="7"/>
        <v>33.29</v>
      </c>
    </row>
    <row r="168" spans="2:8" x14ac:dyDescent="0.25">
      <c r="B168" s="27" t="s">
        <v>172</v>
      </c>
      <c r="C168" s="27" t="s">
        <v>444</v>
      </c>
      <c r="D168" s="28">
        <v>1</v>
      </c>
      <c r="E168" s="29">
        <v>136.78</v>
      </c>
      <c r="F168" s="29">
        <f t="shared" si="6"/>
        <v>136.78</v>
      </c>
      <c r="G168" s="30">
        <f>'MOQ Annual'!G168</f>
        <v>68.39</v>
      </c>
      <c r="H168" s="31">
        <f t="shared" si="7"/>
        <v>68.39</v>
      </c>
    </row>
    <row r="169" spans="2:8" x14ac:dyDescent="0.25">
      <c r="B169" s="27" t="s">
        <v>121</v>
      </c>
      <c r="C169" s="27" t="s">
        <v>444</v>
      </c>
      <c r="D169" s="28">
        <v>6</v>
      </c>
      <c r="E169" s="29">
        <v>129.19</v>
      </c>
      <c r="F169" s="29">
        <f t="shared" si="6"/>
        <v>775.14</v>
      </c>
      <c r="G169" s="30">
        <f>'MOQ Annual'!G169</f>
        <v>64.599999999999994</v>
      </c>
      <c r="H169" s="31">
        <f t="shared" si="7"/>
        <v>387.6</v>
      </c>
    </row>
    <row r="170" spans="2:8" x14ac:dyDescent="0.25">
      <c r="B170" s="27" t="s">
        <v>192</v>
      </c>
      <c r="C170" s="27" t="s">
        <v>444</v>
      </c>
      <c r="D170" s="28">
        <v>1</v>
      </c>
      <c r="E170" s="29">
        <v>13.82</v>
      </c>
      <c r="F170" s="29">
        <f t="shared" si="6"/>
        <v>13.82</v>
      </c>
      <c r="G170" s="30">
        <f>'MOQ Annual'!G170</f>
        <v>6.91</v>
      </c>
      <c r="H170" s="31">
        <f t="shared" si="7"/>
        <v>6.91</v>
      </c>
    </row>
    <row r="171" spans="2:8" hidden="1" x14ac:dyDescent="0.25">
      <c r="B171" s="27" t="s">
        <v>246</v>
      </c>
      <c r="C171" s="27" t="s">
        <v>18</v>
      </c>
      <c r="D171" s="28"/>
      <c r="E171" s="29">
        <v>129095.92</v>
      </c>
      <c r="F171" s="29">
        <f t="shared" si="4"/>
        <v>0</v>
      </c>
      <c r="G171" s="30">
        <f>'MOQ Annual'!G171</f>
        <v>42601.65</v>
      </c>
      <c r="H171" s="31">
        <f t="shared" si="5"/>
        <v>0</v>
      </c>
    </row>
    <row r="172" spans="2:8" hidden="1" x14ac:dyDescent="0.25">
      <c r="B172" s="27" t="s">
        <v>249</v>
      </c>
      <c r="C172" s="27" t="s">
        <v>18</v>
      </c>
      <c r="D172" s="28"/>
      <c r="E172" s="29">
        <v>49503.98</v>
      </c>
      <c r="F172" s="29">
        <f t="shared" si="4"/>
        <v>0</v>
      </c>
      <c r="G172" s="30">
        <f>'MOQ Annual'!G172</f>
        <v>29702.39</v>
      </c>
      <c r="H172" s="31">
        <f t="shared" si="5"/>
        <v>0</v>
      </c>
    </row>
    <row r="173" spans="2:8" hidden="1" x14ac:dyDescent="0.25">
      <c r="B173" s="27" t="s">
        <v>247</v>
      </c>
      <c r="C173" s="27" t="s">
        <v>18</v>
      </c>
      <c r="D173" s="28"/>
      <c r="E173" s="29">
        <v>53767.38</v>
      </c>
      <c r="F173" s="29">
        <f t="shared" si="4"/>
        <v>0</v>
      </c>
      <c r="G173" s="30">
        <f>'MOQ Annual'!G173</f>
        <v>43416.82</v>
      </c>
      <c r="H173" s="31">
        <f t="shared" si="5"/>
        <v>0</v>
      </c>
    </row>
    <row r="174" spans="2:8" hidden="1" x14ac:dyDescent="0.25">
      <c r="B174" s="27" t="s">
        <v>248</v>
      </c>
      <c r="C174" s="27" t="s">
        <v>18</v>
      </c>
      <c r="D174" s="28"/>
      <c r="E174" s="29">
        <v>221692.04</v>
      </c>
      <c r="F174" s="29">
        <f t="shared" si="4"/>
        <v>0</v>
      </c>
      <c r="G174" s="30">
        <f>'MOQ Annual'!G174</f>
        <v>53072.14</v>
      </c>
      <c r="H174" s="31">
        <f t="shared" si="5"/>
        <v>0</v>
      </c>
    </row>
    <row r="175" spans="2:8" hidden="1" x14ac:dyDescent="0.25">
      <c r="B175" s="27" t="s">
        <v>250</v>
      </c>
      <c r="C175" s="27" t="s">
        <v>18</v>
      </c>
      <c r="D175" s="28"/>
      <c r="E175" s="29">
        <v>122361.84</v>
      </c>
      <c r="F175" s="29">
        <f t="shared" si="4"/>
        <v>0</v>
      </c>
      <c r="G175" s="30">
        <f>'MOQ Annual'!G175</f>
        <v>79535.199999999997</v>
      </c>
      <c r="H175" s="31">
        <f t="shared" si="5"/>
        <v>0</v>
      </c>
    </row>
    <row r="176" spans="2:8" hidden="1" x14ac:dyDescent="0.25">
      <c r="B176" s="27" t="s">
        <v>251</v>
      </c>
      <c r="C176" s="27" t="s">
        <v>18</v>
      </c>
      <c r="D176" s="28"/>
      <c r="E176" s="29">
        <v>75701.3</v>
      </c>
      <c r="F176" s="29">
        <f t="shared" si="4"/>
        <v>0</v>
      </c>
      <c r="G176" s="30">
        <f>'MOQ Annual'!G176</f>
        <v>24981.43</v>
      </c>
      <c r="H176" s="31">
        <f t="shared" si="5"/>
        <v>0</v>
      </c>
    </row>
    <row r="177" spans="2:8" hidden="1" x14ac:dyDescent="0.25">
      <c r="B177" s="27" t="s">
        <v>111</v>
      </c>
      <c r="C177" s="27" t="s">
        <v>118</v>
      </c>
      <c r="D177" s="28">
        <v>0</v>
      </c>
      <c r="E177" s="29">
        <v>237.32</v>
      </c>
      <c r="F177" s="29">
        <f t="shared" si="4"/>
        <v>0</v>
      </c>
      <c r="G177" s="30">
        <f>'MOQ Annual'!G177</f>
        <v>118.66</v>
      </c>
      <c r="H177" s="31">
        <f t="shared" si="5"/>
        <v>0</v>
      </c>
    </row>
    <row r="178" spans="2:8" hidden="1" x14ac:dyDescent="0.25">
      <c r="B178" s="27">
        <v>4630525</v>
      </c>
      <c r="C178" s="27" t="s">
        <v>43</v>
      </c>
      <c r="D178" s="28">
        <v>0</v>
      </c>
      <c r="E178" s="29">
        <v>35.35</v>
      </c>
      <c r="F178" s="29">
        <f t="shared" si="4"/>
        <v>0</v>
      </c>
      <c r="G178" s="30">
        <f>'MOQ Annual'!G178</f>
        <v>17.670000000000002</v>
      </c>
      <c r="H178" s="31">
        <f t="shared" si="5"/>
        <v>0</v>
      </c>
    </row>
    <row r="179" spans="2:8" x14ac:dyDescent="0.25">
      <c r="B179" s="27" t="s">
        <v>25</v>
      </c>
      <c r="C179" s="27" t="s">
        <v>43</v>
      </c>
      <c r="D179" s="28">
        <v>7</v>
      </c>
      <c r="E179" s="29">
        <v>94.95</v>
      </c>
      <c r="F179" s="29">
        <f t="shared" si="4"/>
        <v>664.65</v>
      </c>
      <c r="G179" s="30">
        <f>'MOQ Annual'!G179</f>
        <v>47.48</v>
      </c>
      <c r="H179" s="31">
        <f t="shared" si="5"/>
        <v>332.36</v>
      </c>
    </row>
    <row r="180" spans="2:8" x14ac:dyDescent="0.25">
      <c r="B180" s="27" t="s">
        <v>73</v>
      </c>
      <c r="C180" s="27" t="s">
        <v>43</v>
      </c>
      <c r="D180" s="28">
        <v>2</v>
      </c>
      <c r="E180" s="29">
        <v>30.45</v>
      </c>
      <c r="F180" s="29">
        <f t="shared" si="4"/>
        <v>60.9</v>
      </c>
      <c r="G180" s="30">
        <f>'MOQ Annual'!G180</f>
        <v>15.23</v>
      </c>
      <c r="H180" s="31">
        <f t="shared" si="5"/>
        <v>30.46</v>
      </c>
    </row>
    <row r="181" spans="2:8" x14ac:dyDescent="0.25">
      <c r="B181" s="27" t="s">
        <v>205</v>
      </c>
      <c r="C181" s="27" t="s">
        <v>43</v>
      </c>
      <c r="D181" s="28">
        <v>2</v>
      </c>
      <c r="E181" s="29">
        <v>36.1</v>
      </c>
      <c r="F181" s="29">
        <f t="shared" si="4"/>
        <v>72.2</v>
      </c>
      <c r="G181" s="30">
        <f>'MOQ Annual'!G181</f>
        <v>18.05</v>
      </c>
      <c r="H181" s="31">
        <f t="shared" si="5"/>
        <v>36.1</v>
      </c>
    </row>
    <row r="182" spans="2:8" x14ac:dyDescent="0.25">
      <c r="B182" s="27" t="s">
        <v>27</v>
      </c>
      <c r="C182" s="27" t="s">
        <v>43</v>
      </c>
      <c r="D182" s="28">
        <v>1</v>
      </c>
      <c r="E182" s="29">
        <v>170.99</v>
      </c>
      <c r="F182" s="29">
        <f t="shared" si="4"/>
        <v>170.99</v>
      </c>
      <c r="G182" s="30">
        <f>'MOQ Annual'!G182</f>
        <v>85.5</v>
      </c>
      <c r="H182" s="31">
        <f t="shared" si="5"/>
        <v>85.5</v>
      </c>
    </row>
    <row r="183" spans="2:8" x14ac:dyDescent="0.25">
      <c r="B183" s="27" t="s">
        <v>57</v>
      </c>
      <c r="C183" s="27" t="s">
        <v>43</v>
      </c>
      <c r="D183" s="28">
        <v>2</v>
      </c>
      <c r="E183" s="29">
        <v>83.15</v>
      </c>
      <c r="F183" s="29">
        <f t="shared" si="4"/>
        <v>166.3</v>
      </c>
      <c r="G183" s="30">
        <f>'MOQ Annual'!G183</f>
        <v>41.58</v>
      </c>
      <c r="H183" s="31">
        <f t="shared" si="5"/>
        <v>83.16</v>
      </c>
    </row>
    <row r="184" spans="2:8" x14ac:dyDescent="0.25">
      <c r="B184" s="27" t="s">
        <v>69</v>
      </c>
      <c r="C184" s="27" t="s">
        <v>43</v>
      </c>
      <c r="D184" s="28">
        <v>2</v>
      </c>
      <c r="E184" s="29">
        <v>17.309999999999999</v>
      </c>
      <c r="F184" s="29">
        <f t="shared" si="4"/>
        <v>34.619999999999997</v>
      </c>
      <c r="G184" s="30">
        <f>'MOQ Annual'!G184</f>
        <v>8.66</v>
      </c>
      <c r="H184" s="31">
        <f t="shared" si="5"/>
        <v>17.32</v>
      </c>
    </row>
    <row r="185" spans="2:8" hidden="1" x14ac:dyDescent="0.25">
      <c r="B185" s="27" t="s">
        <v>78</v>
      </c>
      <c r="C185" s="27" t="s">
        <v>43</v>
      </c>
      <c r="D185" s="28">
        <v>0</v>
      </c>
      <c r="E185" s="29">
        <v>128.96</v>
      </c>
      <c r="F185" s="29">
        <f t="shared" si="4"/>
        <v>0</v>
      </c>
      <c r="G185" s="30">
        <f>'MOQ Annual'!G185</f>
        <v>64.48</v>
      </c>
      <c r="H185" s="31">
        <f t="shared" si="5"/>
        <v>0</v>
      </c>
    </row>
    <row r="186" spans="2:8" x14ac:dyDescent="0.25">
      <c r="B186" s="27" t="s">
        <v>58</v>
      </c>
      <c r="C186" s="27" t="s">
        <v>43</v>
      </c>
      <c r="D186" s="28">
        <v>1</v>
      </c>
      <c r="E186" s="29">
        <v>83.15</v>
      </c>
      <c r="F186" s="29">
        <f t="shared" si="4"/>
        <v>83.15</v>
      </c>
      <c r="G186" s="30">
        <f>'MOQ Annual'!G186</f>
        <v>41.58</v>
      </c>
      <c r="H186" s="31">
        <f t="shared" si="5"/>
        <v>41.58</v>
      </c>
    </row>
    <row r="187" spans="2:8" x14ac:dyDescent="0.25">
      <c r="B187" s="27" t="s">
        <v>26</v>
      </c>
      <c r="C187" s="27" t="s">
        <v>43</v>
      </c>
      <c r="D187" s="28">
        <v>2</v>
      </c>
      <c r="E187" s="29">
        <v>111.49</v>
      </c>
      <c r="F187" s="29">
        <f t="shared" si="4"/>
        <v>222.98</v>
      </c>
      <c r="G187" s="30">
        <f>'MOQ Annual'!G187</f>
        <v>55.75</v>
      </c>
      <c r="H187" s="31">
        <f t="shared" si="5"/>
        <v>111.5</v>
      </c>
    </row>
    <row r="188" spans="2:8" x14ac:dyDescent="0.25">
      <c r="B188" s="27" t="s">
        <v>70</v>
      </c>
      <c r="C188" s="27" t="s">
        <v>43</v>
      </c>
      <c r="D188" s="28">
        <v>8</v>
      </c>
      <c r="E188" s="29">
        <v>234.01</v>
      </c>
      <c r="F188" s="29">
        <f t="shared" si="4"/>
        <v>1872.08</v>
      </c>
      <c r="G188" s="30">
        <f>'MOQ Annual'!G188</f>
        <v>117.01</v>
      </c>
      <c r="H188" s="31">
        <f t="shared" si="5"/>
        <v>936.08</v>
      </c>
    </row>
    <row r="189" spans="2:8" x14ac:dyDescent="0.25">
      <c r="B189" s="27" t="s">
        <v>71</v>
      </c>
      <c r="C189" s="27" t="s">
        <v>43</v>
      </c>
      <c r="D189" s="28">
        <v>2</v>
      </c>
      <c r="E189" s="29">
        <v>151.4</v>
      </c>
      <c r="F189" s="29">
        <f t="shared" si="4"/>
        <v>302.8</v>
      </c>
      <c r="G189" s="30">
        <f>'MOQ Annual'!G189</f>
        <v>75.7</v>
      </c>
      <c r="H189" s="31">
        <f t="shared" si="5"/>
        <v>151.4</v>
      </c>
    </row>
    <row r="190" spans="2:8" hidden="1" x14ac:dyDescent="0.25">
      <c r="B190" s="27" t="s">
        <v>183</v>
      </c>
      <c r="C190" s="27" t="s">
        <v>43</v>
      </c>
      <c r="D190" s="28">
        <v>0</v>
      </c>
      <c r="E190" s="29">
        <v>111.64</v>
      </c>
      <c r="F190" s="29">
        <f t="shared" si="4"/>
        <v>0</v>
      </c>
      <c r="G190" s="30">
        <f>'MOQ Annual'!G190</f>
        <v>55.82</v>
      </c>
      <c r="H190" s="31">
        <f t="shared" si="5"/>
        <v>0</v>
      </c>
    </row>
    <row r="191" spans="2:8" hidden="1" x14ac:dyDescent="0.25">
      <c r="B191" s="27" t="s">
        <v>139</v>
      </c>
      <c r="C191" s="27" t="s">
        <v>43</v>
      </c>
      <c r="D191" s="28">
        <v>0</v>
      </c>
      <c r="E191" s="29">
        <v>157.01</v>
      </c>
      <c r="F191" s="29">
        <f t="shared" si="4"/>
        <v>0</v>
      </c>
      <c r="G191" s="30">
        <f>'MOQ Annual'!G191</f>
        <v>78.510000000000005</v>
      </c>
      <c r="H191" s="31">
        <f t="shared" si="5"/>
        <v>0</v>
      </c>
    </row>
    <row r="192" spans="2:8" hidden="1" x14ac:dyDescent="0.25">
      <c r="B192" s="27" t="s">
        <v>123</v>
      </c>
      <c r="C192" s="27" t="s">
        <v>43</v>
      </c>
      <c r="D192" s="28">
        <v>0</v>
      </c>
      <c r="E192" s="29">
        <v>157.01</v>
      </c>
      <c r="F192" s="29">
        <f t="shared" si="4"/>
        <v>0</v>
      </c>
      <c r="G192" s="30">
        <f>'MOQ Annual'!G192</f>
        <v>78.510000000000005</v>
      </c>
      <c r="H192" s="31">
        <f t="shared" si="5"/>
        <v>0</v>
      </c>
    </row>
    <row r="193" spans="2:8" hidden="1" x14ac:dyDescent="0.25">
      <c r="B193" s="27" t="s">
        <v>174</v>
      </c>
      <c r="C193" s="27" t="s">
        <v>43</v>
      </c>
      <c r="D193" s="28">
        <v>0</v>
      </c>
      <c r="E193" s="29">
        <v>108.65</v>
      </c>
      <c r="F193" s="29">
        <f t="shared" si="4"/>
        <v>0</v>
      </c>
      <c r="G193" s="30">
        <f>'MOQ Annual'!G193</f>
        <v>54.33</v>
      </c>
      <c r="H193" s="31">
        <f t="shared" si="5"/>
        <v>0</v>
      </c>
    </row>
    <row r="194" spans="2:8" hidden="1" x14ac:dyDescent="0.25">
      <c r="B194" s="27" t="s">
        <v>199</v>
      </c>
      <c r="C194" s="27" t="s">
        <v>43</v>
      </c>
      <c r="D194" s="28">
        <v>0</v>
      </c>
      <c r="E194" s="29">
        <v>347.75</v>
      </c>
      <c r="F194" s="29">
        <f t="shared" si="4"/>
        <v>0</v>
      </c>
      <c r="G194" s="30">
        <f>'MOQ Annual'!G194</f>
        <v>173.88</v>
      </c>
      <c r="H194" s="31">
        <f t="shared" si="5"/>
        <v>0</v>
      </c>
    </row>
    <row r="195" spans="2:8" hidden="1" x14ac:dyDescent="0.25">
      <c r="B195" s="27" t="s">
        <v>109</v>
      </c>
      <c r="C195" s="27" t="s">
        <v>43</v>
      </c>
      <c r="D195" s="28">
        <v>0</v>
      </c>
      <c r="E195" s="29">
        <v>145.97</v>
      </c>
      <c r="F195" s="29">
        <f t="shared" si="4"/>
        <v>0</v>
      </c>
      <c r="G195" s="30">
        <f>'MOQ Annual'!G195</f>
        <v>72.98</v>
      </c>
      <c r="H195" s="31">
        <f t="shared" si="5"/>
        <v>0</v>
      </c>
    </row>
    <row r="196" spans="2:8" hidden="1" x14ac:dyDescent="0.25">
      <c r="B196" s="27" t="s">
        <v>110</v>
      </c>
      <c r="C196" s="27" t="s">
        <v>43</v>
      </c>
      <c r="D196" s="28">
        <v>0</v>
      </c>
      <c r="E196" s="29">
        <v>86.82</v>
      </c>
      <c r="F196" s="29">
        <f t="shared" si="4"/>
        <v>0</v>
      </c>
      <c r="G196" s="30">
        <f>'MOQ Annual'!G196</f>
        <v>43.41</v>
      </c>
      <c r="H196" s="31">
        <f t="shared" si="5"/>
        <v>0</v>
      </c>
    </row>
    <row r="197" spans="2:8" hidden="1" x14ac:dyDescent="0.25">
      <c r="B197" s="27" t="s">
        <v>148</v>
      </c>
      <c r="C197" s="27" t="s">
        <v>209</v>
      </c>
      <c r="D197" s="28">
        <v>0</v>
      </c>
      <c r="E197" s="29">
        <v>157.01</v>
      </c>
      <c r="F197" s="29">
        <f t="shared" si="4"/>
        <v>0</v>
      </c>
      <c r="G197" s="30">
        <f>'MOQ Annual'!G197</f>
        <v>78.510000000000005</v>
      </c>
      <c r="H197" s="31">
        <f t="shared" si="5"/>
        <v>0</v>
      </c>
    </row>
    <row r="198" spans="2:8" hidden="1" x14ac:dyDescent="0.25">
      <c r="B198" s="27" t="s">
        <v>122</v>
      </c>
      <c r="C198" s="27" t="s">
        <v>208</v>
      </c>
      <c r="D198" s="28">
        <v>0</v>
      </c>
      <c r="E198" s="29">
        <v>258.62</v>
      </c>
      <c r="F198" s="29">
        <f t="shared" si="4"/>
        <v>0</v>
      </c>
      <c r="G198" s="30">
        <f>'MOQ Annual'!G198</f>
        <v>129.31</v>
      </c>
      <c r="H198" s="31">
        <f t="shared" si="5"/>
        <v>0</v>
      </c>
    </row>
    <row r="199" spans="2:8" x14ac:dyDescent="0.25">
      <c r="B199" s="27" t="s">
        <v>130</v>
      </c>
      <c r="C199" s="27" t="s">
        <v>138</v>
      </c>
      <c r="D199" s="28">
        <v>3</v>
      </c>
      <c r="E199" s="29">
        <v>14.77</v>
      </c>
      <c r="F199" s="29">
        <f t="shared" si="4"/>
        <v>44.31</v>
      </c>
      <c r="G199" s="30">
        <f>'MOQ Annual'!G199</f>
        <v>7.38</v>
      </c>
      <c r="H199" s="31">
        <f t="shared" si="5"/>
        <v>22.14</v>
      </c>
    </row>
    <row r="200" spans="2:8" x14ac:dyDescent="0.25">
      <c r="B200" s="27" t="s">
        <v>184</v>
      </c>
      <c r="C200" s="27" t="s">
        <v>138</v>
      </c>
      <c r="D200" s="28">
        <v>2</v>
      </c>
      <c r="E200" s="29">
        <v>8.1199999999999992</v>
      </c>
      <c r="F200" s="29">
        <f t="shared" si="4"/>
        <v>16.239999999999998</v>
      </c>
      <c r="G200" s="30">
        <f>'MOQ Annual'!G200</f>
        <v>4.0599999999999996</v>
      </c>
      <c r="H200" s="31">
        <f t="shared" si="5"/>
        <v>8.1199999999999992</v>
      </c>
    </row>
    <row r="201" spans="2:8" x14ac:dyDescent="0.25">
      <c r="B201" s="27" t="s">
        <v>204</v>
      </c>
      <c r="C201" s="27" t="s">
        <v>138</v>
      </c>
      <c r="D201" s="28">
        <v>1</v>
      </c>
      <c r="E201" s="29">
        <v>157.94</v>
      </c>
      <c r="F201" s="29">
        <f t="shared" si="4"/>
        <v>157.94</v>
      </c>
      <c r="G201" s="30">
        <f>'MOQ Annual'!G201</f>
        <v>78.97</v>
      </c>
      <c r="H201" s="31">
        <f t="shared" si="5"/>
        <v>78.97</v>
      </c>
    </row>
    <row r="202" spans="2:8" hidden="1" x14ac:dyDescent="0.25">
      <c r="B202" s="27" t="s">
        <v>346</v>
      </c>
      <c r="C202" s="27" t="s">
        <v>347</v>
      </c>
      <c r="D202" s="28">
        <v>0</v>
      </c>
      <c r="E202" s="29">
        <v>888.21</v>
      </c>
      <c r="F202" s="29">
        <f t="shared" si="4"/>
        <v>0</v>
      </c>
      <c r="G202" s="30">
        <f>'MOQ Annual'!G202</f>
        <v>444.11</v>
      </c>
      <c r="H202" s="31">
        <f t="shared" si="5"/>
        <v>0</v>
      </c>
    </row>
    <row r="203" spans="2:8" hidden="1" x14ac:dyDescent="0.25">
      <c r="B203" s="27" t="s">
        <v>353</v>
      </c>
      <c r="C203" s="27" t="s">
        <v>347</v>
      </c>
      <c r="D203" s="28">
        <v>0</v>
      </c>
      <c r="E203" s="29">
        <v>1152.07</v>
      </c>
      <c r="F203" s="29">
        <f t="shared" si="4"/>
        <v>0</v>
      </c>
      <c r="G203" s="30">
        <f>'MOQ Annual'!G203</f>
        <v>576.04</v>
      </c>
      <c r="H203" s="31">
        <f t="shared" si="5"/>
        <v>0</v>
      </c>
    </row>
    <row r="204" spans="2:8" hidden="1" x14ac:dyDescent="0.25">
      <c r="B204" s="27" t="s">
        <v>414</v>
      </c>
      <c r="C204" s="27" t="s">
        <v>354</v>
      </c>
      <c r="D204" s="28">
        <v>0</v>
      </c>
      <c r="E204" s="29">
        <v>9.8000000000000007</v>
      </c>
      <c r="F204" s="29">
        <f t="shared" ref="F204:F266" si="8">D204*E204</f>
        <v>0</v>
      </c>
      <c r="G204" s="30">
        <f>'MOQ Annual'!G204</f>
        <v>4.9000000000000004</v>
      </c>
      <c r="H204" s="31">
        <f t="shared" ref="H204:H266" si="9">ROUND(D204*G204,2)</f>
        <v>0</v>
      </c>
    </row>
    <row r="205" spans="2:8" hidden="1" x14ac:dyDescent="0.25">
      <c r="B205" s="27" t="s">
        <v>367</v>
      </c>
      <c r="C205" s="27" t="s">
        <v>368</v>
      </c>
      <c r="D205" s="28">
        <v>0</v>
      </c>
      <c r="E205" s="29">
        <v>65.06</v>
      </c>
      <c r="F205" s="29">
        <f t="shared" si="8"/>
        <v>0</v>
      </c>
      <c r="G205" s="30">
        <f>'MOQ Annual'!G205</f>
        <v>45.54</v>
      </c>
      <c r="H205" s="31">
        <f t="shared" si="9"/>
        <v>0</v>
      </c>
    </row>
    <row r="206" spans="2:8" hidden="1" x14ac:dyDescent="0.25">
      <c r="B206" s="27" t="s">
        <v>376</v>
      </c>
      <c r="C206" s="27" t="s">
        <v>370</v>
      </c>
      <c r="D206" s="28">
        <v>0</v>
      </c>
      <c r="E206" s="29">
        <v>77.38</v>
      </c>
      <c r="F206" s="29">
        <f t="shared" si="8"/>
        <v>0</v>
      </c>
      <c r="G206" s="30">
        <f>'MOQ Annual'!G206</f>
        <v>54.17</v>
      </c>
      <c r="H206" s="31">
        <f t="shared" si="9"/>
        <v>0</v>
      </c>
    </row>
    <row r="207" spans="2:8" hidden="1" x14ac:dyDescent="0.25">
      <c r="B207" s="27" t="s">
        <v>377</v>
      </c>
      <c r="C207" s="27" t="s">
        <v>378</v>
      </c>
      <c r="D207" s="28">
        <v>0</v>
      </c>
      <c r="E207" s="29">
        <v>55.11</v>
      </c>
      <c r="F207" s="29">
        <f t="shared" si="8"/>
        <v>0</v>
      </c>
      <c r="G207" s="30">
        <f>'MOQ Annual'!G207</f>
        <v>38.58</v>
      </c>
      <c r="H207" s="31">
        <f t="shared" si="9"/>
        <v>0</v>
      </c>
    </row>
    <row r="208" spans="2:8" hidden="1" x14ac:dyDescent="0.25">
      <c r="B208" s="27" t="s">
        <v>371</v>
      </c>
      <c r="C208" s="27" t="s">
        <v>366</v>
      </c>
      <c r="D208" s="28">
        <v>0</v>
      </c>
      <c r="E208" s="29">
        <v>59.52</v>
      </c>
      <c r="F208" s="29">
        <f t="shared" si="8"/>
        <v>0</v>
      </c>
      <c r="G208" s="30">
        <f>'MOQ Annual'!G208</f>
        <v>41.66</v>
      </c>
      <c r="H208" s="31">
        <f t="shared" si="9"/>
        <v>0</v>
      </c>
    </row>
    <row r="209" spans="2:8" hidden="1" x14ac:dyDescent="0.25">
      <c r="B209" s="27" t="s">
        <v>303</v>
      </c>
      <c r="C209" s="27" t="s">
        <v>304</v>
      </c>
      <c r="D209" s="28">
        <v>0</v>
      </c>
      <c r="E209" s="29">
        <v>1168.92</v>
      </c>
      <c r="F209" s="29">
        <f t="shared" si="8"/>
        <v>0</v>
      </c>
      <c r="G209" s="30">
        <f>'MOQ Annual'!G209</f>
        <v>818.24</v>
      </c>
      <c r="H209" s="31">
        <f t="shared" si="9"/>
        <v>0</v>
      </c>
    </row>
    <row r="210" spans="2:8" hidden="1" x14ac:dyDescent="0.25">
      <c r="B210" s="27" t="s">
        <v>320</v>
      </c>
      <c r="C210" s="27" t="s">
        <v>321</v>
      </c>
      <c r="D210" s="28">
        <v>0</v>
      </c>
      <c r="E210" s="29">
        <v>1196.56</v>
      </c>
      <c r="F210" s="29">
        <f t="shared" si="8"/>
        <v>0</v>
      </c>
      <c r="G210" s="30">
        <f>'MOQ Annual'!G210</f>
        <v>837.59</v>
      </c>
      <c r="H210" s="31">
        <f t="shared" si="9"/>
        <v>0</v>
      </c>
    </row>
    <row r="211" spans="2:8" hidden="1" x14ac:dyDescent="0.25">
      <c r="B211" s="27" t="s">
        <v>285</v>
      </c>
      <c r="C211" s="27" t="s">
        <v>286</v>
      </c>
      <c r="D211" s="28">
        <v>0</v>
      </c>
      <c r="E211" s="29">
        <v>174.57</v>
      </c>
      <c r="F211" s="29">
        <f t="shared" si="8"/>
        <v>0</v>
      </c>
      <c r="G211" s="30">
        <f>'MOQ Annual'!G211</f>
        <v>122.2</v>
      </c>
      <c r="H211" s="31">
        <f t="shared" si="9"/>
        <v>0</v>
      </c>
    </row>
    <row r="212" spans="2:8" hidden="1" x14ac:dyDescent="0.25">
      <c r="B212" s="27" t="s">
        <v>289</v>
      </c>
      <c r="C212" s="27" t="s">
        <v>286</v>
      </c>
      <c r="D212" s="28">
        <v>0</v>
      </c>
      <c r="E212" s="29">
        <v>154.62</v>
      </c>
      <c r="F212" s="29">
        <f t="shared" si="8"/>
        <v>0</v>
      </c>
      <c r="G212" s="30">
        <f>'MOQ Annual'!G212</f>
        <v>108.23</v>
      </c>
      <c r="H212" s="31">
        <f t="shared" si="9"/>
        <v>0</v>
      </c>
    </row>
    <row r="213" spans="2:8" hidden="1" x14ac:dyDescent="0.25">
      <c r="B213" s="27" t="s">
        <v>287</v>
      </c>
      <c r="C213" s="27" t="s">
        <v>288</v>
      </c>
      <c r="D213" s="28">
        <v>0</v>
      </c>
      <c r="E213" s="29">
        <v>200.93</v>
      </c>
      <c r="F213" s="29">
        <f t="shared" si="8"/>
        <v>0</v>
      </c>
      <c r="G213" s="30">
        <f>'MOQ Annual'!G213</f>
        <v>140.65</v>
      </c>
      <c r="H213" s="31">
        <f t="shared" si="9"/>
        <v>0</v>
      </c>
    </row>
    <row r="214" spans="2:8" hidden="1" x14ac:dyDescent="0.25">
      <c r="B214" s="27" t="s">
        <v>362</v>
      </c>
      <c r="C214" s="27" t="s">
        <v>363</v>
      </c>
      <c r="D214" s="28">
        <v>0</v>
      </c>
      <c r="E214" s="29">
        <v>1.82</v>
      </c>
      <c r="F214" s="29">
        <f t="shared" si="8"/>
        <v>0</v>
      </c>
      <c r="G214" s="30">
        <f>'MOQ Annual'!G214</f>
        <v>0.91</v>
      </c>
      <c r="H214" s="31">
        <f t="shared" si="9"/>
        <v>0</v>
      </c>
    </row>
    <row r="215" spans="2:8" hidden="1" x14ac:dyDescent="0.25">
      <c r="B215" s="27" t="s">
        <v>80</v>
      </c>
      <c r="C215" s="27" t="s">
        <v>10</v>
      </c>
      <c r="D215" s="28">
        <v>0</v>
      </c>
      <c r="E215" s="29">
        <v>185.31</v>
      </c>
      <c r="F215" s="29">
        <f t="shared" si="8"/>
        <v>0</v>
      </c>
      <c r="G215" s="30">
        <f>'MOQ Annual'!G215</f>
        <v>92.66</v>
      </c>
      <c r="H215" s="31">
        <f t="shared" si="9"/>
        <v>0</v>
      </c>
    </row>
    <row r="216" spans="2:8" hidden="1" x14ac:dyDescent="0.25">
      <c r="B216" s="27" t="s">
        <v>90</v>
      </c>
      <c r="C216" s="27" t="s">
        <v>10</v>
      </c>
      <c r="D216" s="28">
        <v>0</v>
      </c>
      <c r="E216" s="29">
        <v>14.75</v>
      </c>
      <c r="F216" s="29">
        <f t="shared" si="8"/>
        <v>0</v>
      </c>
      <c r="G216" s="30">
        <f>'MOQ Annual'!G216</f>
        <v>7.38</v>
      </c>
      <c r="H216" s="31">
        <f t="shared" si="9"/>
        <v>0</v>
      </c>
    </row>
    <row r="217" spans="2:8" hidden="1" x14ac:dyDescent="0.25">
      <c r="B217" s="27" t="s">
        <v>207</v>
      </c>
      <c r="C217" s="27" t="s">
        <v>10</v>
      </c>
      <c r="D217" s="28">
        <v>0</v>
      </c>
      <c r="E217" s="29">
        <v>587.66999999999996</v>
      </c>
      <c r="F217" s="29">
        <f t="shared" si="8"/>
        <v>0</v>
      </c>
      <c r="G217" s="30">
        <f>'MOQ Annual'!G217</f>
        <v>293.83999999999997</v>
      </c>
      <c r="H217" s="31">
        <f t="shared" si="9"/>
        <v>0</v>
      </c>
    </row>
    <row r="218" spans="2:8" hidden="1" x14ac:dyDescent="0.25">
      <c r="B218" s="27" t="s">
        <v>51</v>
      </c>
      <c r="C218" s="27" t="s">
        <v>14</v>
      </c>
      <c r="D218" s="28"/>
      <c r="E218" s="29">
        <v>6515.91</v>
      </c>
      <c r="F218" s="29">
        <f t="shared" si="8"/>
        <v>0</v>
      </c>
      <c r="G218" s="30">
        <f>'MOQ Annual'!G218</f>
        <v>3257.96</v>
      </c>
      <c r="H218" s="31">
        <f t="shared" si="9"/>
        <v>0</v>
      </c>
    </row>
    <row r="219" spans="2:8" hidden="1" x14ac:dyDescent="0.25">
      <c r="B219" s="27" t="s">
        <v>63</v>
      </c>
      <c r="C219" s="27" t="s">
        <v>14</v>
      </c>
      <c r="D219" s="28"/>
      <c r="E219" s="29">
        <v>6029.34</v>
      </c>
      <c r="F219" s="29">
        <f t="shared" si="8"/>
        <v>0</v>
      </c>
      <c r="G219" s="30">
        <f>'MOQ Annual'!G219</f>
        <v>3014.67</v>
      </c>
      <c r="H219" s="31">
        <f t="shared" si="9"/>
        <v>0</v>
      </c>
    </row>
    <row r="220" spans="2:8" hidden="1" x14ac:dyDescent="0.25">
      <c r="B220" s="27" t="s">
        <v>94</v>
      </c>
      <c r="C220" s="27" t="s">
        <v>14</v>
      </c>
      <c r="D220" s="28"/>
      <c r="E220" s="29">
        <v>3841.08</v>
      </c>
      <c r="F220" s="29">
        <f t="shared" si="8"/>
        <v>0</v>
      </c>
      <c r="G220" s="30">
        <f>'MOQ Annual'!G220</f>
        <v>1920.54</v>
      </c>
      <c r="H220" s="31">
        <f t="shared" si="9"/>
        <v>0</v>
      </c>
    </row>
    <row r="221" spans="2:8" hidden="1" x14ac:dyDescent="0.25">
      <c r="B221" s="27" t="s">
        <v>83</v>
      </c>
      <c r="C221" s="27" t="s">
        <v>14</v>
      </c>
      <c r="D221" s="28"/>
      <c r="E221" s="29">
        <v>7397.67</v>
      </c>
      <c r="F221" s="29">
        <f t="shared" si="8"/>
        <v>0</v>
      </c>
      <c r="G221" s="30">
        <f>'MOQ Annual'!G221</f>
        <v>3698.84</v>
      </c>
      <c r="H221" s="31">
        <f t="shared" si="9"/>
        <v>0</v>
      </c>
    </row>
    <row r="222" spans="2:8" hidden="1" x14ac:dyDescent="0.25">
      <c r="B222" s="27" t="s">
        <v>13</v>
      </c>
      <c r="C222" s="27" t="s">
        <v>14</v>
      </c>
      <c r="D222" s="28"/>
      <c r="E222" s="29">
        <v>2237.2399999999998</v>
      </c>
      <c r="F222" s="29">
        <f t="shared" si="8"/>
        <v>0</v>
      </c>
      <c r="G222" s="30">
        <f>'MOQ Annual'!G222</f>
        <v>1118.6199999999999</v>
      </c>
      <c r="H222" s="31">
        <f t="shared" si="9"/>
        <v>0</v>
      </c>
    </row>
    <row r="223" spans="2:8" hidden="1" x14ac:dyDescent="0.25">
      <c r="B223" s="27" t="s">
        <v>165</v>
      </c>
      <c r="C223" s="27" t="s">
        <v>14</v>
      </c>
      <c r="D223" s="28"/>
      <c r="E223" s="29">
        <v>6330.05</v>
      </c>
      <c r="F223" s="29">
        <f t="shared" si="8"/>
        <v>0</v>
      </c>
      <c r="G223" s="30">
        <f>'MOQ Annual'!G223</f>
        <v>3165.03</v>
      </c>
      <c r="H223" s="31">
        <f t="shared" si="9"/>
        <v>0</v>
      </c>
    </row>
    <row r="224" spans="2:8" hidden="1" x14ac:dyDescent="0.25">
      <c r="B224" s="27" t="s">
        <v>157</v>
      </c>
      <c r="C224" s="27" t="s">
        <v>14</v>
      </c>
      <c r="D224" s="28"/>
      <c r="E224" s="29">
        <v>6392.3</v>
      </c>
      <c r="F224" s="29">
        <f t="shared" si="8"/>
        <v>0</v>
      </c>
      <c r="G224" s="30">
        <f>'MOQ Annual'!G224</f>
        <v>3260.07</v>
      </c>
      <c r="H224" s="31">
        <f t="shared" si="9"/>
        <v>0</v>
      </c>
    </row>
    <row r="225" spans="2:8" hidden="1" x14ac:dyDescent="0.25">
      <c r="B225" s="27" t="s">
        <v>142</v>
      </c>
      <c r="C225" s="27" t="s">
        <v>14</v>
      </c>
      <c r="D225" s="28"/>
      <c r="E225" s="29">
        <v>6392.3</v>
      </c>
      <c r="F225" s="29">
        <f t="shared" si="8"/>
        <v>0</v>
      </c>
      <c r="G225" s="30">
        <f>'MOQ Annual'!G225</f>
        <v>3260.07</v>
      </c>
      <c r="H225" s="31">
        <f t="shared" si="9"/>
        <v>0</v>
      </c>
    </row>
    <row r="226" spans="2:8" hidden="1" x14ac:dyDescent="0.25">
      <c r="B226" s="27" t="s">
        <v>177</v>
      </c>
      <c r="C226" s="27" t="s">
        <v>14</v>
      </c>
      <c r="D226" s="28"/>
      <c r="E226" s="29">
        <v>6021.32</v>
      </c>
      <c r="F226" s="29">
        <f t="shared" si="8"/>
        <v>0</v>
      </c>
      <c r="G226" s="30">
        <f>'MOQ Annual'!G226</f>
        <v>2017.1422</v>
      </c>
      <c r="H226" s="31">
        <f t="shared" si="9"/>
        <v>0</v>
      </c>
    </row>
    <row r="227" spans="2:8" hidden="1" x14ac:dyDescent="0.25">
      <c r="B227" s="27" t="s">
        <v>33</v>
      </c>
      <c r="C227" s="27" t="s">
        <v>34</v>
      </c>
      <c r="D227" s="28"/>
      <c r="E227" s="29">
        <v>10979.26</v>
      </c>
      <c r="F227" s="29">
        <f t="shared" si="8"/>
        <v>0</v>
      </c>
      <c r="G227" s="30">
        <f>'MOQ Annual'!G227</f>
        <v>5489.63</v>
      </c>
      <c r="H227" s="31">
        <f t="shared" si="9"/>
        <v>0</v>
      </c>
    </row>
    <row r="228" spans="2:8" hidden="1" x14ac:dyDescent="0.25">
      <c r="B228" s="27" t="s">
        <v>290</v>
      </c>
      <c r="C228" s="27" t="s">
        <v>443</v>
      </c>
      <c r="D228" s="28"/>
      <c r="E228" s="29">
        <v>4061.82</v>
      </c>
      <c r="F228" s="29">
        <f>D228*E228</f>
        <v>0</v>
      </c>
      <c r="G228" s="30">
        <f>'MOQ Annual'!G228</f>
        <v>2030.91</v>
      </c>
      <c r="H228" s="31">
        <f>ROUND(D228*G228,2)</f>
        <v>0</v>
      </c>
    </row>
    <row r="229" spans="2:8" hidden="1" x14ac:dyDescent="0.25">
      <c r="B229" s="27" t="s">
        <v>372</v>
      </c>
      <c r="C229" s="27" t="s">
        <v>333</v>
      </c>
      <c r="D229" s="28">
        <v>0</v>
      </c>
      <c r="E229" s="29">
        <v>5.73</v>
      </c>
      <c r="F229" s="29">
        <f t="shared" si="8"/>
        <v>0</v>
      </c>
      <c r="G229" s="30">
        <f>'MOQ Annual'!G229</f>
        <v>4.01</v>
      </c>
      <c r="H229" s="31">
        <f t="shared" si="9"/>
        <v>0</v>
      </c>
    </row>
    <row r="230" spans="2:8" hidden="1" x14ac:dyDescent="0.25">
      <c r="B230" s="27" t="s">
        <v>336</v>
      </c>
      <c r="C230" s="27" t="s">
        <v>333</v>
      </c>
      <c r="D230" s="28">
        <v>0</v>
      </c>
      <c r="E230" s="29">
        <v>465.69</v>
      </c>
      <c r="F230" s="29">
        <f t="shared" si="8"/>
        <v>0</v>
      </c>
      <c r="G230" s="30">
        <f>'MOQ Annual'!G230</f>
        <v>325.98</v>
      </c>
      <c r="H230" s="31">
        <f t="shared" si="9"/>
        <v>0</v>
      </c>
    </row>
    <row r="231" spans="2:8" hidden="1" x14ac:dyDescent="0.25">
      <c r="B231" s="27" t="s">
        <v>337</v>
      </c>
      <c r="C231" s="27" t="s">
        <v>333</v>
      </c>
      <c r="D231" s="28">
        <v>0</v>
      </c>
      <c r="E231" s="29">
        <v>1836.14</v>
      </c>
      <c r="F231" s="29">
        <f t="shared" si="8"/>
        <v>0</v>
      </c>
      <c r="G231" s="30">
        <f>'MOQ Annual'!G231</f>
        <v>1285.3</v>
      </c>
      <c r="H231" s="31">
        <f t="shared" si="9"/>
        <v>0</v>
      </c>
    </row>
    <row r="232" spans="2:8" hidden="1" x14ac:dyDescent="0.25">
      <c r="B232" s="27" t="s">
        <v>338</v>
      </c>
      <c r="C232" s="27" t="s">
        <v>333</v>
      </c>
      <c r="D232" s="28">
        <v>0</v>
      </c>
      <c r="E232" s="29">
        <v>836.13</v>
      </c>
      <c r="F232" s="29">
        <f t="shared" si="8"/>
        <v>0</v>
      </c>
      <c r="G232" s="30">
        <f>'MOQ Annual'!G232</f>
        <v>585.29</v>
      </c>
      <c r="H232" s="31">
        <f t="shared" si="9"/>
        <v>0</v>
      </c>
    </row>
    <row r="233" spans="2:8" hidden="1" x14ac:dyDescent="0.25">
      <c r="B233" s="27" t="s">
        <v>339</v>
      </c>
      <c r="C233" s="27" t="s">
        <v>333</v>
      </c>
      <c r="D233" s="28">
        <v>0</v>
      </c>
      <c r="E233" s="29">
        <v>714.34</v>
      </c>
      <c r="F233" s="29">
        <f t="shared" si="8"/>
        <v>0</v>
      </c>
      <c r="G233" s="30">
        <f>'MOQ Annual'!G233</f>
        <v>500.04</v>
      </c>
      <c r="H233" s="31">
        <f t="shared" si="9"/>
        <v>0</v>
      </c>
    </row>
    <row r="234" spans="2:8" hidden="1" x14ac:dyDescent="0.25">
      <c r="B234" s="27" t="s">
        <v>340</v>
      </c>
      <c r="C234" s="27" t="s">
        <v>333</v>
      </c>
      <c r="D234" s="28">
        <v>0</v>
      </c>
      <c r="E234" s="29">
        <v>1069.32</v>
      </c>
      <c r="F234" s="29">
        <f t="shared" si="8"/>
        <v>0</v>
      </c>
      <c r="G234" s="30">
        <f>'MOQ Annual'!G234</f>
        <v>748.52</v>
      </c>
      <c r="H234" s="31">
        <f t="shared" si="9"/>
        <v>0</v>
      </c>
    </row>
    <row r="235" spans="2:8" hidden="1" x14ac:dyDescent="0.25">
      <c r="B235" s="27" t="s">
        <v>332</v>
      </c>
      <c r="C235" s="27" t="s">
        <v>333</v>
      </c>
      <c r="D235" s="28">
        <v>0</v>
      </c>
      <c r="E235" s="29">
        <v>1435.91</v>
      </c>
      <c r="F235" s="29">
        <f t="shared" si="8"/>
        <v>0</v>
      </c>
      <c r="G235" s="30">
        <f>'MOQ Annual'!G235</f>
        <v>1005.14</v>
      </c>
      <c r="H235" s="31">
        <f t="shared" si="9"/>
        <v>0</v>
      </c>
    </row>
    <row r="236" spans="2:8" hidden="1" x14ac:dyDescent="0.25">
      <c r="B236" s="27" t="s">
        <v>334</v>
      </c>
      <c r="C236" s="27" t="s">
        <v>333</v>
      </c>
      <c r="D236" s="28">
        <v>0</v>
      </c>
      <c r="E236" s="29">
        <v>705.18</v>
      </c>
      <c r="F236" s="29">
        <f t="shared" si="8"/>
        <v>0</v>
      </c>
      <c r="G236" s="30">
        <f>'MOQ Annual'!G236</f>
        <v>493.63</v>
      </c>
      <c r="H236" s="31">
        <f t="shared" si="9"/>
        <v>0</v>
      </c>
    </row>
    <row r="237" spans="2:8" hidden="1" x14ac:dyDescent="0.25">
      <c r="B237" s="27" t="s">
        <v>379</v>
      </c>
      <c r="C237" s="27" t="s">
        <v>333</v>
      </c>
      <c r="D237" s="28">
        <v>0</v>
      </c>
      <c r="E237" s="29">
        <v>1079.42</v>
      </c>
      <c r="F237" s="29">
        <f t="shared" si="8"/>
        <v>0</v>
      </c>
      <c r="G237" s="30">
        <f>'MOQ Annual'!G237</f>
        <v>755.59</v>
      </c>
      <c r="H237" s="31">
        <f t="shared" si="9"/>
        <v>0</v>
      </c>
    </row>
    <row r="238" spans="2:8" hidden="1" x14ac:dyDescent="0.25">
      <c r="B238" s="27" t="s">
        <v>380</v>
      </c>
      <c r="C238" s="27" t="s">
        <v>333</v>
      </c>
      <c r="D238" s="28">
        <v>0</v>
      </c>
      <c r="E238" s="29">
        <v>1107.31</v>
      </c>
      <c r="F238" s="29">
        <f t="shared" si="8"/>
        <v>0</v>
      </c>
      <c r="G238" s="30">
        <f>'MOQ Annual'!G238</f>
        <v>775.12</v>
      </c>
      <c r="H238" s="31">
        <f t="shared" si="9"/>
        <v>0</v>
      </c>
    </row>
    <row r="239" spans="2:8" hidden="1" x14ac:dyDescent="0.25">
      <c r="B239" s="27" t="s">
        <v>291</v>
      </c>
      <c r="C239" s="27" t="s">
        <v>306</v>
      </c>
      <c r="D239" s="28">
        <v>0</v>
      </c>
      <c r="E239" s="29">
        <v>1337.3</v>
      </c>
      <c r="F239" s="29">
        <f t="shared" si="8"/>
        <v>0</v>
      </c>
      <c r="G239" s="30">
        <f>'MOQ Annual'!G239</f>
        <v>936.11</v>
      </c>
      <c r="H239" s="31">
        <f t="shared" si="9"/>
        <v>0</v>
      </c>
    </row>
    <row r="240" spans="2:8" hidden="1" x14ac:dyDescent="0.25">
      <c r="B240" s="27" t="s">
        <v>315</v>
      </c>
      <c r="C240" s="27" t="s">
        <v>306</v>
      </c>
      <c r="D240" s="28">
        <v>0</v>
      </c>
      <c r="E240" s="29">
        <v>827.6</v>
      </c>
      <c r="F240" s="29">
        <f t="shared" si="8"/>
        <v>0</v>
      </c>
      <c r="G240" s="30">
        <f>'MOQ Annual'!G240</f>
        <v>579.32000000000005</v>
      </c>
      <c r="H240" s="31">
        <f t="shared" si="9"/>
        <v>0</v>
      </c>
    </row>
    <row r="241" spans="2:8" hidden="1" x14ac:dyDescent="0.25">
      <c r="B241" s="27" t="s">
        <v>316</v>
      </c>
      <c r="C241" s="27" t="s">
        <v>306</v>
      </c>
      <c r="D241" s="28">
        <v>0</v>
      </c>
      <c r="E241" s="29">
        <v>493.95</v>
      </c>
      <c r="F241" s="29">
        <f t="shared" si="8"/>
        <v>0</v>
      </c>
      <c r="G241" s="30">
        <f>'MOQ Annual'!G241</f>
        <v>345.77</v>
      </c>
      <c r="H241" s="31">
        <f t="shared" si="9"/>
        <v>0</v>
      </c>
    </row>
    <row r="242" spans="2:8" hidden="1" x14ac:dyDescent="0.25">
      <c r="B242" s="27" t="s">
        <v>317</v>
      </c>
      <c r="C242" s="27" t="s">
        <v>306</v>
      </c>
      <c r="D242" s="28">
        <v>0</v>
      </c>
      <c r="E242" s="29">
        <v>1429.98</v>
      </c>
      <c r="F242" s="29">
        <f t="shared" si="8"/>
        <v>0</v>
      </c>
      <c r="G242" s="30">
        <f>'MOQ Annual'!G242</f>
        <v>1000.99</v>
      </c>
      <c r="H242" s="31">
        <f t="shared" si="9"/>
        <v>0</v>
      </c>
    </row>
    <row r="243" spans="2:8" hidden="1" x14ac:dyDescent="0.25">
      <c r="B243" s="27" t="s">
        <v>305</v>
      </c>
      <c r="C243" s="27" t="s">
        <v>306</v>
      </c>
      <c r="D243" s="28">
        <v>0</v>
      </c>
      <c r="E243" s="29">
        <v>7444.66</v>
      </c>
      <c r="F243" s="29">
        <f t="shared" si="8"/>
        <v>0</v>
      </c>
      <c r="G243" s="30">
        <f>'MOQ Annual'!G243</f>
        <v>5211.26</v>
      </c>
      <c r="H243" s="31">
        <f t="shared" si="9"/>
        <v>0</v>
      </c>
    </row>
    <row r="244" spans="2:8" hidden="1" x14ac:dyDescent="0.25">
      <c r="B244" s="27" t="s">
        <v>307</v>
      </c>
      <c r="C244" s="27" t="s">
        <v>306</v>
      </c>
      <c r="D244" s="28">
        <v>0</v>
      </c>
      <c r="E244" s="29">
        <v>7796.38</v>
      </c>
      <c r="F244" s="29">
        <f t="shared" si="8"/>
        <v>0</v>
      </c>
      <c r="G244" s="30">
        <f>'MOQ Annual'!G244</f>
        <v>5457.47</v>
      </c>
      <c r="H244" s="31">
        <f t="shared" si="9"/>
        <v>0</v>
      </c>
    </row>
    <row r="245" spans="2:8" hidden="1" x14ac:dyDescent="0.25">
      <c r="B245" s="27" t="s">
        <v>308</v>
      </c>
      <c r="C245" s="27" t="s">
        <v>306</v>
      </c>
      <c r="D245" s="28">
        <v>0</v>
      </c>
      <c r="E245" s="29">
        <v>2136.15</v>
      </c>
      <c r="F245" s="29">
        <f t="shared" si="8"/>
        <v>0</v>
      </c>
      <c r="G245" s="30">
        <f>'MOQ Annual'!G245</f>
        <v>1495.31</v>
      </c>
      <c r="H245" s="31">
        <f t="shared" si="9"/>
        <v>0</v>
      </c>
    </row>
    <row r="246" spans="2:8" hidden="1" x14ac:dyDescent="0.25">
      <c r="B246" s="27" t="s">
        <v>309</v>
      </c>
      <c r="C246" s="27" t="s">
        <v>306</v>
      </c>
      <c r="D246" s="28">
        <v>0</v>
      </c>
      <c r="E246" s="29">
        <v>3391.95</v>
      </c>
      <c r="F246" s="29">
        <f t="shared" si="8"/>
        <v>0</v>
      </c>
      <c r="G246" s="30">
        <f>'MOQ Annual'!G246</f>
        <v>2374.37</v>
      </c>
      <c r="H246" s="31">
        <f t="shared" si="9"/>
        <v>0</v>
      </c>
    </row>
    <row r="247" spans="2:8" hidden="1" x14ac:dyDescent="0.25">
      <c r="B247" s="27" t="s">
        <v>310</v>
      </c>
      <c r="C247" s="27" t="s">
        <v>306</v>
      </c>
      <c r="D247" s="28">
        <v>0</v>
      </c>
      <c r="E247" s="29">
        <v>12316.23</v>
      </c>
      <c r="F247" s="29">
        <f t="shared" si="8"/>
        <v>0</v>
      </c>
      <c r="G247" s="30">
        <f>'MOQ Annual'!G247</f>
        <v>8621.36</v>
      </c>
      <c r="H247" s="31">
        <f t="shared" si="9"/>
        <v>0</v>
      </c>
    </row>
    <row r="248" spans="2:8" hidden="1" x14ac:dyDescent="0.25">
      <c r="B248" s="27" t="s">
        <v>311</v>
      </c>
      <c r="C248" s="27" t="s">
        <v>306</v>
      </c>
      <c r="D248" s="28">
        <v>0</v>
      </c>
      <c r="E248" s="29">
        <v>2031.78</v>
      </c>
      <c r="F248" s="29">
        <f t="shared" si="8"/>
        <v>0</v>
      </c>
      <c r="G248" s="30">
        <f>'MOQ Annual'!G248</f>
        <v>1422.25</v>
      </c>
      <c r="H248" s="31">
        <f t="shared" si="9"/>
        <v>0</v>
      </c>
    </row>
    <row r="249" spans="2:8" hidden="1" x14ac:dyDescent="0.25">
      <c r="B249" s="27" t="s">
        <v>312</v>
      </c>
      <c r="C249" s="27" t="s">
        <v>306</v>
      </c>
      <c r="D249" s="28">
        <v>0</v>
      </c>
      <c r="E249" s="29">
        <v>2083.86</v>
      </c>
      <c r="F249" s="29">
        <f t="shared" si="8"/>
        <v>0</v>
      </c>
      <c r="G249" s="30">
        <f>'MOQ Annual'!G249</f>
        <v>1458.7</v>
      </c>
      <c r="H249" s="31">
        <f t="shared" si="9"/>
        <v>0</v>
      </c>
    </row>
    <row r="250" spans="2:8" hidden="1" x14ac:dyDescent="0.25">
      <c r="B250" s="27" t="s">
        <v>322</v>
      </c>
      <c r="C250" s="27" t="s">
        <v>306</v>
      </c>
      <c r="D250" s="28">
        <v>0</v>
      </c>
      <c r="E250" s="29">
        <v>800.18</v>
      </c>
      <c r="F250" s="29">
        <f t="shared" si="8"/>
        <v>0</v>
      </c>
      <c r="G250" s="30">
        <f>'MOQ Annual'!G250</f>
        <v>560.13</v>
      </c>
      <c r="H250" s="31">
        <f t="shared" si="9"/>
        <v>0</v>
      </c>
    </row>
    <row r="251" spans="2:8" hidden="1" x14ac:dyDescent="0.25">
      <c r="B251" s="27" t="s">
        <v>323</v>
      </c>
      <c r="C251" s="27" t="s">
        <v>306</v>
      </c>
      <c r="D251" s="28">
        <v>0</v>
      </c>
      <c r="E251" s="29">
        <v>1105.56</v>
      </c>
      <c r="F251" s="29">
        <f t="shared" si="8"/>
        <v>0</v>
      </c>
      <c r="G251" s="30">
        <f>'MOQ Annual'!G251</f>
        <v>773.89</v>
      </c>
      <c r="H251" s="31">
        <f t="shared" si="9"/>
        <v>0</v>
      </c>
    </row>
    <row r="252" spans="2:8" hidden="1" x14ac:dyDescent="0.25">
      <c r="B252" s="27" t="s">
        <v>313</v>
      </c>
      <c r="C252" s="27" t="s">
        <v>306</v>
      </c>
      <c r="D252" s="28">
        <v>0</v>
      </c>
      <c r="E252" s="29">
        <v>1663.08</v>
      </c>
      <c r="F252" s="29">
        <f t="shared" si="8"/>
        <v>0</v>
      </c>
      <c r="G252" s="30">
        <f>'MOQ Annual'!G252</f>
        <v>1164.1600000000001</v>
      </c>
      <c r="H252" s="31">
        <f t="shared" si="9"/>
        <v>0</v>
      </c>
    </row>
    <row r="253" spans="2:8" hidden="1" x14ac:dyDescent="0.25">
      <c r="B253" s="27" t="s">
        <v>314</v>
      </c>
      <c r="C253" s="27" t="s">
        <v>306</v>
      </c>
      <c r="D253" s="28">
        <v>0</v>
      </c>
      <c r="E253" s="29">
        <v>1387.86</v>
      </c>
      <c r="F253" s="29">
        <f t="shared" si="8"/>
        <v>0</v>
      </c>
      <c r="G253" s="30">
        <f>'MOQ Annual'!G253</f>
        <v>971.5</v>
      </c>
      <c r="H253" s="31">
        <f t="shared" si="9"/>
        <v>0</v>
      </c>
    </row>
    <row r="254" spans="2:8" hidden="1" x14ac:dyDescent="0.25">
      <c r="B254" s="27" t="s">
        <v>324</v>
      </c>
      <c r="C254" s="27" t="s">
        <v>306</v>
      </c>
      <c r="D254" s="28">
        <v>0</v>
      </c>
      <c r="E254" s="29">
        <v>771.42</v>
      </c>
      <c r="F254" s="29">
        <f t="shared" si="8"/>
        <v>0</v>
      </c>
      <c r="G254" s="30">
        <f>'MOQ Annual'!G254</f>
        <v>539.99</v>
      </c>
      <c r="H254" s="31">
        <f t="shared" si="9"/>
        <v>0</v>
      </c>
    </row>
    <row r="255" spans="2:8" hidden="1" x14ac:dyDescent="0.25">
      <c r="B255" s="27" t="s">
        <v>373</v>
      </c>
      <c r="C255" s="27" t="s">
        <v>374</v>
      </c>
      <c r="D255" s="28">
        <v>0</v>
      </c>
      <c r="E255" s="29">
        <v>14.83</v>
      </c>
      <c r="F255" s="29">
        <f t="shared" si="8"/>
        <v>0</v>
      </c>
      <c r="G255" s="30">
        <f>'MOQ Annual'!G255</f>
        <v>10.38</v>
      </c>
      <c r="H255" s="31">
        <f t="shared" si="9"/>
        <v>0</v>
      </c>
    </row>
    <row r="256" spans="2:8" hidden="1" x14ac:dyDescent="0.25">
      <c r="B256" s="27" t="s">
        <v>355</v>
      </c>
      <c r="C256" s="27" t="s">
        <v>356</v>
      </c>
      <c r="D256" s="28">
        <v>0</v>
      </c>
      <c r="E256" s="29">
        <v>685.27</v>
      </c>
      <c r="F256" s="29">
        <f t="shared" si="8"/>
        <v>0</v>
      </c>
      <c r="G256" s="30">
        <f>'MOQ Annual'!G256</f>
        <v>342.64</v>
      </c>
      <c r="H256" s="31">
        <f t="shared" si="9"/>
        <v>0</v>
      </c>
    </row>
    <row r="257" spans="2:8" hidden="1" x14ac:dyDescent="0.25">
      <c r="B257" s="27" t="s">
        <v>283</v>
      </c>
      <c r="C257" s="27" t="s">
        <v>284</v>
      </c>
      <c r="D257" s="28">
        <v>0</v>
      </c>
      <c r="E257" s="29">
        <v>175.26</v>
      </c>
      <c r="F257" s="29">
        <f t="shared" si="8"/>
        <v>0</v>
      </c>
      <c r="G257" s="30">
        <f>'MOQ Annual'!G257</f>
        <v>87.63</v>
      </c>
      <c r="H257" s="31">
        <f t="shared" si="9"/>
        <v>0</v>
      </c>
    </row>
    <row r="258" spans="2:8" hidden="1" x14ac:dyDescent="0.25">
      <c r="B258" s="27" t="s">
        <v>103</v>
      </c>
      <c r="C258" s="27" t="s">
        <v>453</v>
      </c>
      <c r="D258" s="28">
        <v>0</v>
      </c>
      <c r="E258" s="29">
        <v>2835.32</v>
      </c>
      <c r="F258" s="29">
        <f>D258*E258</f>
        <v>0</v>
      </c>
      <c r="G258" s="30">
        <f>'MOQ Annual'!G258</f>
        <v>1701.19</v>
      </c>
      <c r="H258" s="31">
        <f>ROUND(D258*G258,2)</f>
        <v>0</v>
      </c>
    </row>
    <row r="259" spans="2:8" hidden="1" x14ac:dyDescent="0.25">
      <c r="B259" s="27" t="s">
        <v>187</v>
      </c>
      <c r="C259" s="27" t="s">
        <v>188</v>
      </c>
      <c r="D259" s="28">
        <v>0</v>
      </c>
      <c r="E259" s="29">
        <v>2575</v>
      </c>
      <c r="F259" s="29">
        <f t="shared" si="8"/>
        <v>0</v>
      </c>
      <c r="G259" s="30">
        <f>'MOQ Annual'!G259</f>
        <v>1545</v>
      </c>
      <c r="H259" s="31">
        <f t="shared" si="9"/>
        <v>0</v>
      </c>
    </row>
    <row r="260" spans="2:8" hidden="1" x14ac:dyDescent="0.25">
      <c r="B260" s="27" t="s">
        <v>194</v>
      </c>
      <c r="C260" s="27" t="s">
        <v>188</v>
      </c>
      <c r="D260" s="28">
        <v>0</v>
      </c>
      <c r="E260" s="29">
        <v>2575</v>
      </c>
      <c r="F260" s="29">
        <f t="shared" si="8"/>
        <v>0</v>
      </c>
      <c r="G260" s="30">
        <f>'MOQ Annual'!G260</f>
        <v>1545</v>
      </c>
      <c r="H260" s="31">
        <f t="shared" si="9"/>
        <v>0</v>
      </c>
    </row>
    <row r="261" spans="2:8" x14ac:dyDescent="0.25">
      <c r="B261" s="27" t="s">
        <v>8</v>
      </c>
      <c r="C261" s="27" t="s">
        <v>9</v>
      </c>
      <c r="D261" s="28">
        <v>3</v>
      </c>
      <c r="E261" s="29">
        <v>155.76</v>
      </c>
      <c r="F261" s="29">
        <f t="shared" si="8"/>
        <v>467.28</v>
      </c>
      <c r="G261" s="30">
        <f>'MOQ Annual'!G261</f>
        <v>77.88</v>
      </c>
      <c r="H261" s="31">
        <f t="shared" si="9"/>
        <v>233.64</v>
      </c>
    </row>
    <row r="262" spans="2:8" hidden="1" x14ac:dyDescent="0.25">
      <c r="B262" s="27" t="s">
        <v>79</v>
      </c>
      <c r="C262" s="27" t="s">
        <v>9</v>
      </c>
      <c r="D262" s="28">
        <v>0</v>
      </c>
      <c r="E262" s="29">
        <v>31.88</v>
      </c>
      <c r="F262" s="29">
        <f t="shared" si="8"/>
        <v>0</v>
      </c>
      <c r="G262" s="30">
        <f>'MOQ Annual'!G262</f>
        <v>15.94</v>
      </c>
      <c r="H262" s="31">
        <f t="shared" si="9"/>
        <v>0</v>
      </c>
    </row>
    <row r="263" spans="2:8" hidden="1" x14ac:dyDescent="0.25">
      <c r="B263" s="27" t="s">
        <v>364</v>
      </c>
      <c r="C263" s="27" t="s">
        <v>342</v>
      </c>
      <c r="D263" s="28">
        <v>0</v>
      </c>
      <c r="E263" s="29">
        <v>468.5</v>
      </c>
      <c r="F263" s="29">
        <f t="shared" si="8"/>
        <v>0</v>
      </c>
      <c r="G263" s="30">
        <f>'MOQ Annual'!G263</f>
        <v>234.25</v>
      </c>
      <c r="H263" s="31">
        <f t="shared" si="9"/>
        <v>0</v>
      </c>
    </row>
    <row r="264" spans="2:8" hidden="1" x14ac:dyDescent="0.25">
      <c r="B264" s="27" t="s">
        <v>341</v>
      </c>
      <c r="C264" s="27" t="s">
        <v>342</v>
      </c>
      <c r="D264" s="28">
        <v>0</v>
      </c>
      <c r="E264" s="29">
        <v>621.07000000000005</v>
      </c>
      <c r="F264" s="29">
        <f t="shared" si="8"/>
        <v>0</v>
      </c>
      <c r="G264" s="30">
        <f>'MOQ Annual'!G264</f>
        <v>310.54000000000002</v>
      </c>
      <c r="H264" s="31">
        <f t="shared" si="9"/>
        <v>0</v>
      </c>
    </row>
    <row r="265" spans="2:8" hidden="1" x14ac:dyDescent="0.25">
      <c r="B265" s="27" t="s">
        <v>348</v>
      </c>
      <c r="C265" s="27" t="s">
        <v>342</v>
      </c>
      <c r="D265" s="28">
        <v>0</v>
      </c>
      <c r="E265" s="29">
        <v>549.87</v>
      </c>
      <c r="F265" s="29">
        <f t="shared" si="8"/>
        <v>0</v>
      </c>
      <c r="G265" s="30">
        <f>'MOQ Annual'!G265</f>
        <v>274.94</v>
      </c>
      <c r="H265" s="31">
        <f t="shared" si="9"/>
        <v>0</v>
      </c>
    </row>
    <row r="266" spans="2:8" hidden="1" x14ac:dyDescent="0.25">
      <c r="B266" s="27" t="s">
        <v>415</v>
      </c>
      <c r="C266" s="27" t="s">
        <v>343</v>
      </c>
      <c r="D266" s="28">
        <v>0</v>
      </c>
      <c r="E266" s="29">
        <v>0.51</v>
      </c>
      <c r="F266" s="29">
        <f t="shared" si="8"/>
        <v>0</v>
      </c>
      <c r="G266" s="30">
        <f>'MOQ Annual'!G266</f>
        <v>0.26</v>
      </c>
      <c r="H266" s="31">
        <f t="shared" si="9"/>
        <v>0</v>
      </c>
    </row>
    <row r="267" spans="2:8" hidden="1" x14ac:dyDescent="0.25">
      <c r="B267" s="27" t="s">
        <v>349</v>
      </c>
      <c r="C267" s="27" t="s">
        <v>350</v>
      </c>
      <c r="D267" s="28">
        <v>0</v>
      </c>
      <c r="E267" s="29">
        <v>6.5</v>
      </c>
      <c r="F267" s="29">
        <f t="shared" ref="F267:F300" si="10">D267*E267</f>
        <v>0</v>
      </c>
      <c r="G267" s="30">
        <f>'MOQ Annual'!G267</f>
        <v>3.25</v>
      </c>
      <c r="H267" s="31">
        <f t="shared" ref="H267:H300" si="11">ROUND(D267*G267,2)</f>
        <v>0</v>
      </c>
    </row>
    <row r="268" spans="2:8" hidden="1" x14ac:dyDescent="0.25">
      <c r="B268" s="27" t="s">
        <v>351</v>
      </c>
      <c r="C268" s="27" t="s">
        <v>352</v>
      </c>
      <c r="D268" s="28">
        <v>0</v>
      </c>
      <c r="E268" s="29">
        <v>5.8</v>
      </c>
      <c r="F268" s="29">
        <f t="shared" si="10"/>
        <v>0</v>
      </c>
      <c r="G268" s="30">
        <f>'MOQ Annual'!G268</f>
        <v>2.9</v>
      </c>
      <c r="H268" s="31">
        <f t="shared" si="11"/>
        <v>0</v>
      </c>
    </row>
    <row r="269" spans="2:8" hidden="1" x14ac:dyDescent="0.25">
      <c r="B269" s="27" t="s">
        <v>281</v>
      </c>
      <c r="C269" s="27" t="s">
        <v>282</v>
      </c>
      <c r="D269" s="28">
        <v>0</v>
      </c>
      <c r="E269" s="29">
        <v>212.38</v>
      </c>
      <c r="F269" s="29">
        <f t="shared" si="10"/>
        <v>0</v>
      </c>
      <c r="G269" s="30">
        <f>'MOQ Annual'!G269</f>
        <v>148.66999999999999</v>
      </c>
      <c r="H269" s="31">
        <f t="shared" si="11"/>
        <v>0</v>
      </c>
    </row>
    <row r="270" spans="2:8" hidden="1" x14ac:dyDescent="0.25">
      <c r="B270" s="27" t="s">
        <v>87</v>
      </c>
      <c r="C270" s="27" t="s">
        <v>88</v>
      </c>
      <c r="D270" s="28">
        <v>0</v>
      </c>
      <c r="E270" s="29">
        <v>298.99</v>
      </c>
      <c r="F270" s="29">
        <f t="shared" si="10"/>
        <v>0</v>
      </c>
      <c r="G270" s="30">
        <f>'MOQ Annual'!G270</f>
        <v>149.5</v>
      </c>
      <c r="H270" s="31">
        <f t="shared" si="11"/>
        <v>0</v>
      </c>
    </row>
    <row r="271" spans="2:8" hidden="1" x14ac:dyDescent="0.25">
      <c r="B271" s="27" t="s">
        <v>301</v>
      </c>
      <c r="C271" s="27" t="s">
        <v>302</v>
      </c>
      <c r="D271" s="28">
        <v>0</v>
      </c>
      <c r="E271" s="29">
        <v>826.08</v>
      </c>
      <c r="F271" s="29">
        <f t="shared" si="10"/>
        <v>0</v>
      </c>
      <c r="G271" s="30">
        <f>'MOQ Annual'!G271</f>
        <v>578.26</v>
      </c>
      <c r="H271" s="31">
        <f t="shared" si="11"/>
        <v>0</v>
      </c>
    </row>
    <row r="272" spans="2:8" hidden="1" x14ac:dyDescent="0.25">
      <c r="B272" s="27" t="s">
        <v>153</v>
      </c>
      <c r="C272" s="27" t="s">
        <v>158</v>
      </c>
      <c r="D272" s="28"/>
      <c r="E272" s="29">
        <v>5798</v>
      </c>
      <c r="F272" s="29">
        <f t="shared" si="10"/>
        <v>0</v>
      </c>
      <c r="G272" s="30">
        <f>'MOQ Annual'!G272</f>
        <v>2609.1</v>
      </c>
      <c r="H272" s="31">
        <f t="shared" si="11"/>
        <v>0</v>
      </c>
    </row>
    <row r="273" spans="2:8" hidden="1" x14ac:dyDescent="0.25">
      <c r="B273" s="27" t="s">
        <v>136</v>
      </c>
      <c r="C273" s="27" t="s">
        <v>137</v>
      </c>
      <c r="D273" s="28"/>
      <c r="E273" s="29">
        <v>8390</v>
      </c>
      <c r="F273" s="29">
        <f t="shared" si="10"/>
        <v>0</v>
      </c>
      <c r="G273" s="30">
        <f>'MOQ Annual'!G273</f>
        <v>3775.5</v>
      </c>
      <c r="H273" s="31">
        <f t="shared" si="11"/>
        <v>0</v>
      </c>
    </row>
    <row r="274" spans="2:8" hidden="1" x14ac:dyDescent="0.25">
      <c r="B274" s="27" t="s">
        <v>41</v>
      </c>
      <c r="C274" s="27" t="s">
        <v>52</v>
      </c>
      <c r="D274" s="28"/>
      <c r="E274" s="29">
        <v>6995</v>
      </c>
      <c r="F274" s="29">
        <f t="shared" si="10"/>
        <v>0</v>
      </c>
      <c r="G274" s="30">
        <f>'MOQ Annual'!G274</f>
        <v>3147.75</v>
      </c>
      <c r="H274" s="31">
        <f t="shared" si="11"/>
        <v>0</v>
      </c>
    </row>
    <row r="275" spans="2:8" x14ac:dyDescent="0.25">
      <c r="B275" s="27" t="s">
        <v>48</v>
      </c>
      <c r="C275" s="27" t="s">
        <v>42</v>
      </c>
      <c r="D275" s="28">
        <v>1</v>
      </c>
      <c r="E275" s="29">
        <v>108.25</v>
      </c>
      <c r="F275" s="29">
        <f t="shared" si="10"/>
        <v>108.25</v>
      </c>
      <c r="G275" s="30">
        <f>'MOQ Annual'!G275</f>
        <v>54.13</v>
      </c>
      <c r="H275" s="31">
        <f t="shared" si="11"/>
        <v>54.13</v>
      </c>
    </row>
    <row r="276" spans="2:8" x14ac:dyDescent="0.25">
      <c r="B276" s="27" t="s">
        <v>86</v>
      </c>
      <c r="C276" s="27" t="s">
        <v>42</v>
      </c>
      <c r="D276" s="28">
        <v>16</v>
      </c>
      <c r="E276" s="29">
        <v>25.04</v>
      </c>
      <c r="F276" s="29">
        <f t="shared" si="10"/>
        <v>400.64</v>
      </c>
      <c r="G276" s="30">
        <f>'MOQ Annual'!G276</f>
        <v>12.52</v>
      </c>
      <c r="H276" s="31">
        <f t="shared" si="11"/>
        <v>200.32</v>
      </c>
    </row>
    <row r="277" spans="2:8" x14ac:dyDescent="0.25">
      <c r="B277" s="27" t="s">
        <v>28</v>
      </c>
      <c r="C277" s="27" t="s">
        <v>42</v>
      </c>
      <c r="D277" s="28">
        <v>1</v>
      </c>
      <c r="E277" s="29">
        <v>108.25</v>
      </c>
      <c r="F277" s="29">
        <f t="shared" si="10"/>
        <v>108.25</v>
      </c>
      <c r="G277" s="30">
        <f>'MOQ Annual'!G277</f>
        <v>54.13</v>
      </c>
      <c r="H277" s="31">
        <f t="shared" si="11"/>
        <v>54.13</v>
      </c>
    </row>
    <row r="278" spans="2:8" x14ac:dyDescent="0.25">
      <c r="B278" s="27" t="s">
        <v>89</v>
      </c>
      <c r="C278" s="27" t="s">
        <v>42</v>
      </c>
      <c r="D278" s="28">
        <v>12</v>
      </c>
      <c r="E278" s="29">
        <v>25.04</v>
      </c>
      <c r="F278" s="29">
        <f t="shared" si="10"/>
        <v>300.48</v>
      </c>
      <c r="G278" s="30">
        <f>'MOQ Annual'!G278</f>
        <v>12.52</v>
      </c>
      <c r="H278" s="31">
        <f t="shared" si="11"/>
        <v>150.24</v>
      </c>
    </row>
    <row r="279" spans="2:8" hidden="1" x14ac:dyDescent="0.25">
      <c r="B279" s="27" t="s">
        <v>59</v>
      </c>
      <c r="C279" s="27" t="s">
        <v>42</v>
      </c>
      <c r="D279" s="28">
        <v>0</v>
      </c>
      <c r="E279" s="29">
        <v>108.25</v>
      </c>
      <c r="F279" s="29">
        <f t="shared" si="10"/>
        <v>0</v>
      </c>
      <c r="G279" s="30">
        <f>'MOQ Annual'!G279</f>
        <v>54.13</v>
      </c>
      <c r="H279" s="31">
        <f t="shared" si="11"/>
        <v>0</v>
      </c>
    </row>
    <row r="280" spans="2:8" hidden="1" x14ac:dyDescent="0.25">
      <c r="B280" s="27" t="s">
        <v>144</v>
      </c>
      <c r="C280" s="27" t="s">
        <v>42</v>
      </c>
      <c r="D280" s="28">
        <v>0</v>
      </c>
      <c r="E280" s="29">
        <v>79.739999999999995</v>
      </c>
      <c r="F280" s="29">
        <f t="shared" si="10"/>
        <v>0</v>
      </c>
      <c r="G280" s="30">
        <f>'MOQ Annual'!G280</f>
        <v>39.869999999999997</v>
      </c>
      <c r="H280" s="31">
        <f t="shared" si="11"/>
        <v>0</v>
      </c>
    </row>
    <row r="281" spans="2:8" hidden="1" x14ac:dyDescent="0.25">
      <c r="B281" s="27" t="s">
        <v>124</v>
      </c>
      <c r="C281" s="27" t="s">
        <v>42</v>
      </c>
      <c r="D281" s="28">
        <v>0</v>
      </c>
      <c r="E281" s="29">
        <v>79.739999999999995</v>
      </c>
      <c r="F281" s="29">
        <f t="shared" si="10"/>
        <v>0</v>
      </c>
      <c r="G281" s="30">
        <f>'MOQ Annual'!G281</f>
        <v>39.869999999999997</v>
      </c>
      <c r="H281" s="31">
        <f t="shared" si="11"/>
        <v>0</v>
      </c>
    </row>
    <row r="282" spans="2:8" hidden="1" x14ac:dyDescent="0.25">
      <c r="B282" s="27" t="s">
        <v>402</v>
      </c>
      <c r="C282" s="27" t="s">
        <v>384</v>
      </c>
      <c r="D282" s="28"/>
      <c r="E282" s="29">
        <v>4158.34</v>
      </c>
      <c r="F282" s="29">
        <f t="shared" si="10"/>
        <v>0</v>
      </c>
      <c r="G282" s="30">
        <f>'MOQ Annual'!G282</f>
        <v>2079.17</v>
      </c>
      <c r="H282" s="31">
        <f t="shared" si="11"/>
        <v>0</v>
      </c>
    </row>
    <row r="283" spans="2:8" hidden="1" x14ac:dyDescent="0.25">
      <c r="B283" s="27" t="s">
        <v>409</v>
      </c>
      <c r="C283" s="27" t="s">
        <v>384</v>
      </c>
      <c r="D283" s="28"/>
      <c r="E283" s="29">
        <v>12528.45</v>
      </c>
      <c r="F283" s="29">
        <f t="shared" si="10"/>
        <v>0</v>
      </c>
      <c r="G283" s="30">
        <f>'MOQ Annual'!G283</f>
        <v>6264.23</v>
      </c>
      <c r="H283" s="31">
        <f t="shared" si="11"/>
        <v>0</v>
      </c>
    </row>
    <row r="284" spans="2:8" hidden="1" x14ac:dyDescent="0.25">
      <c r="B284" s="27" t="s">
        <v>410</v>
      </c>
      <c r="C284" s="27" t="s">
        <v>384</v>
      </c>
      <c r="D284" s="28"/>
      <c r="E284" s="29">
        <v>7182.29</v>
      </c>
      <c r="F284" s="29">
        <f t="shared" si="10"/>
        <v>0</v>
      </c>
      <c r="G284" s="30">
        <f>'MOQ Annual'!G284</f>
        <v>3591.15</v>
      </c>
      <c r="H284" s="31">
        <f t="shared" si="11"/>
        <v>0</v>
      </c>
    </row>
    <row r="285" spans="2:8" hidden="1" x14ac:dyDescent="0.25">
      <c r="B285" s="27" t="s">
        <v>406</v>
      </c>
      <c r="C285" s="27" t="s">
        <v>384</v>
      </c>
      <c r="D285" s="28"/>
      <c r="E285" s="29">
        <v>4770.49</v>
      </c>
      <c r="F285" s="29">
        <f t="shared" si="10"/>
        <v>0</v>
      </c>
      <c r="G285" s="30">
        <f>'MOQ Annual'!G285</f>
        <v>2385.25</v>
      </c>
      <c r="H285" s="31">
        <f t="shared" si="11"/>
        <v>0</v>
      </c>
    </row>
    <row r="286" spans="2:8" hidden="1" x14ac:dyDescent="0.25">
      <c r="B286" s="27" t="s">
        <v>412</v>
      </c>
      <c r="C286" s="27" t="s">
        <v>384</v>
      </c>
      <c r="D286" s="28"/>
      <c r="E286" s="29">
        <v>10021</v>
      </c>
      <c r="F286" s="29">
        <f t="shared" si="10"/>
        <v>0</v>
      </c>
      <c r="G286" s="30">
        <f>'MOQ Annual'!G286</f>
        <v>5010.5</v>
      </c>
      <c r="H286" s="31">
        <f t="shared" si="11"/>
        <v>0</v>
      </c>
    </row>
    <row r="287" spans="2:8" hidden="1" x14ac:dyDescent="0.25">
      <c r="B287" s="27" t="s">
        <v>403</v>
      </c>
      <c r="C287" s="27" t="s">
        <v>384</v>
      </c>
      <c r="D287" s="28"/>
      <c r="E287" s="29">
        <v>9607.81</v>
      </c>
      <c r="F287" s="29">
        <f t="shared" si="10"/>
        <v>0</v>
      </c>
      <c r="G287" s="30">
        <f>'MOQ Annual'!G287</f>
        <v>4803.91</v>
      </c>
      <c r="H287" s="31">
        <f t="shared" si="11"/>
        <v>0</v>
      </c>
    </row>
    <row r="288" spans="2:8" hidden="1" x14ac:dyDescent="0.25">
      <c r="B288" s="27" t="s">
        <v>404</v>
      </c>
      <c r="C288" s="27" t="s">
        <v>384</v>
      </c>
      <c r="D288" s="28"/>
      <c r="E288" s="29">
        <v>14591.93</v>
      </c>
      <c r="F288" s="29">
        <f t="shared" si="10"/>
        <v>0</v>
      </c>
      <c r="G288" s="30">
        <f>'MOQ Annual'!G288</f>
        <v>7295.97</v>
      </c>
      <c r="H288" s="31">
        <f t="shared" si="11"/>
        <v>0</v>
      </c>
    </row>
    <row r="289" spans="2:8" hidden="1" x14ac:dyDescent="0.25">
      <c r="B289" s="27" t="s">
        <v>393</v>
      </c>
      <c r="C289" s="27" t="s">
        <v>384</v>
      </c>
      <c r="D289" s="28"/>
      <c r="E289" s="29">
        <v>5391.58</v>
      </c>
      <c r="F289" s="29">
        <f t="shared" si="10"/>
        <v>0</v>
      </c>
      <c r="G289" s="30">
        <f>'MOQ Annual'!G289</f>
        <v>2695.79</v>
      </c>
      <c r="H289" s="31">
        <f t="shared" si="11"/>
        <v>0</v>
      </c>
    </row>
    <row r="290" spans="2:8" hidden="1" x14ac:dyDescent="0.25">
      <c r="B290" s="27" t="s">
        <v>392</v>
      </c>
      <c r="C290" s="27" t="s">
        <v>384</v>
      </c>
      <c r="D290" s="28"/>
      <c r="E290" s="29">
        <v>5402.37</v>
      </c>
      <c r="F290" s="29">
        <f t="shared" si="10"/>
        <v>0</v>
      </c>
      <c r="G290" s="30">
        <f>'MOQ Annual'!G290</f>
        <v>2701.19</v>
      </c>
      <c r="H290" s="31">
        <f t="shared" si="11"/>
        <v>0</v>
      </c>
    </row>
    <row r="291" spans="2:8" hidden="1" x14ac:dyDescent="0.25">
      <c r="B291" s="27" t="s">
        <v>390</v>
      </c>
      <c r="C291" s="27" t="s">
        <v>384</v>
      </c>
      <c r="D291" s="28"/>
      <c r="E291" s="29">
        <v>2642.53</v>
      </c>
      <c r="F291" s="29">
        <f t="shared" si="10"/>
        <v>0</v>
      </c>
      <c r="G291" s="30">
        <f>'MOQ Annual'!G291</f>
        <v>1321.27</v>
      </c>
      <c r="H291" s="31">
        <f t="shared" si="11"/>
        <v>0</v>
      </c>
    </row>
    <row r="292" spans="2:8" hidden="1" x14ac:dyDescent="0.25">
      <c r="B292" s="27" t="s">
        <v>388</v>
      </c>
      <c r="C292" s="27" t="s">
        <v>384</v>
      </c>
      <c r="D292" s="28"/>
      <c r="E292" s="29">
        <v>2725.97</v>
      </c>
      <c r="F292" s="29">
        <f t="shared" si="10"/>
        <v>0</v>
      </c>
      <c r="G292" s="30">
        <f>'MOQ Annual'!G292</f>
        <v>1362.99</v>
      </c>
      <c r="H292" s="31">
        <f t="shared" si="11"/>
        <v>0</v>
      </c>
    </row>
    <row r="293" spans="2:8" hidden="1" x14ac:dyDescent="0.25">
      <c r="B293" s="27" t="s">
        <v>383</v>
      </c>
      <c r="C293" s="27" t="s">
        <v>384</v>
      </c>
      <c r="D293" s="28"/>
      <c r="E293" s="29">
        <v>4666.6000000000004</v>
      </c>
      <c r="F293" s="29">
        <f t="shared" si="10"/>
        <v>0</v>
      </c>
      <c r="G293" s="30">
        <f>'MOQ Annual'!G293</f>
        <v>2333.3000000000002</v>
      </c>
      <c r="H293" s="31">
        <f t="shared" si="11"/>
        <v>0</v>
      </c>
    </row>
    <row r="294" spans="2:8" hidden="1" x14ac:dyDescent="0.25">
      <c r="B294" s="27" t="s">
        <v>385</v>
      </c>
      <c r="C294" s="27" t="s">
        <v>384</v>
      </c>
      <c r="D294" s="28"/>
      <c r="E294" s="29">
        <v>1512.61</v>
      </c>
      <c r="F294" s="29">
        <f t="shared" si="10"/>
        <v>0</v>
      </c>
      <c r="G294" s="30">
        <f>'MOQ Annual'!G294</f>
        <v>756.31</v>
      </c>
      <c r="H294" s="31">
        <f t="shared" si="11"/>
        <v>0</v>
      </c>
    </row>
    <row r="295" spans="2:8" hidden="1" x14ac:dyDescent="0.25">
      <c r="B295" s="27" t="s">
        <v>398</v>
      </c>
      <c r="C295" s="27" t="s">
        <v>446</v>
      </c>
      <c r="D295" s="28"/>
      <c r="E295" s="29">
        <v>5801.77</v>
      </c>
      <c r="F295" s="29">
        <f>D295*E295</f>
        <v>0</v>
      </c>
      <c r="G295" s="30">
        <f>'MOQ Annual'!G295</f>
        <v>2900.89</v>
      </c>
      <c r="H295" s="31">
        <f>ROUND(D295*G295,2)</f>
        <v>0</v>
      </c>
    </row>
    <row r="296" spans="2:8" hidden="1" x14ac:dyDescent="0.25">
      <c r="B296" s="27" t="s">
        <v>396</v>
      </c>
      <c r="C296" s="27" t="s">
        <v>446</v>
      </c>
      <c r="D296" s="28"/>
      <c r="E296" s="29">
        <v>5355.65</v>
      </c>
      <c r="F296" s="29">
        <f>D296*E296</f>
        <v>0</v>
      </c>
      <c r="G296" s="30">
        <f>'MOQ Annual'!G296</f>
        <v>2677.83</v>
      </c>
      <c r="H296" s="31">
        <f>ROUND(D296*G296,2)</f>
        <v>0</v>
      </c>
    </row>
    <row r="297" spans="2:8" hidden="1" x14ac:dyDescent="0.25">
      <c r="B297" s="27" t="s">
        <v>395</v>
      </c>
      <c r="C297" s="27" t="s">
        <v>447</v>
      </c>
      <c r="D297" s="28"/>
      <c r="E297" s="29">
        <v>4299.66</v>
      </c>
      <c r="F297" s="29">
        <f>D297*E297</f>
        <v>0</v>
      </c>
      <c r="G297" s="30">
        <f>'MOQ Annual'!G297</f>
        <v>2149.83</v>
      </c>
      <c r="H297" s="31">
        <f>ROUND(D297*G297,2)</f>
        <v>0</v>
      </c>
    </row>
    <row r="298" spans="2:8" hidden="1" x14ac:dyDescent="0.25">
      <c r="B298" s="27" t="s">
        <v>399</v>
      </c>
      <c r="C298" s="27" t="s">
        <v>447</v>
      </c>
      <c r="D298" s="28"/>
      <c r="E298" s="29">
        <v>3917.86</v>
      </c>
      <c r="F298" s="29">
        <f>D298*E298</f>
        <v>0</v>
      </c>
      <c r="G298" s="30">
        <f>'MOQ Annual'!G298</f>
        <v>1958.93</v>
      </c>
      <c r="H298" s="31">
        <f>ROUND(D298*G298,2)</f>
        <v>0</v>
      </c>
    </row>
    <row r="299" spans="2:8" hidden="1" x14ac:dyDescent="0.25">
      <c r="B299" s="27" t="s">
        <v>375</v>
      </c>
      <c r="C299" s="27" t="s">
        <v>369</v>
      </c>
      <c r="D299" s="28">
        <v>0</v>
      </c>
      <c r="E299" s="29">
        <v>60.29</v>
      </c>
      <c r="F299" s="29">
        <f t="shared" si="10"/>
        <v>0</v>
      </c>
      <c r="G299" s="30">
        <f>'MOQ Annual'!G299</f>
        <v>42.2</v>
      </c>
      <c r="H299" s="31">
        <f t="shared" si="11"/>
        <v>0</v>
      </c>
    </row>
    <row r="300" spans="2:8" hidden="1" x14ac:dyDescent="0.25">
      <c r="B300" s="27" t="s">
        <v>358</v>
      </c>
      <c r="C300" s="27" t="s">
        <v>357</v>
      </c>
      <c r="D300" s="28">
        <v>0</v>
      </c>
      <c r="E300" s="29">
        <v>1986.82</v>
      </c>
      <c r="F300" s="29">
        <f t="shared" si="10"/>
        <v>0</v>
      </c>
      <c r="G300" s="30">
        <f>'MOQ Annual'!G300</f>
        <v>1390.77</v>
      </c>
      <c r="H300" s="31">
        <f t="shared" si="11"/>
        <v>0</v>
      </c>
    </row>
    <row r="301" spans="2:8" x14ac:dyDescent="0.25">
      <c r="B301" s="27"/>
      <c r="C301" s="27"/>
      <c r="D301" s="28"/>
      <c r="E301" s="29"/>
      <c r="F301" s="29"/>
      <c r="G301" s="30"/>
      <c r="H301" s="31"/>
    </row>
    <row r="302" spans="2:8" x14ac:dyDescent="0.25">
      <c r="B302" s="89"/>
      <c r="C302" s="90"/>
      <c r="D302" s="90"/>
      <c r="E302" s="91"/>
      <c r="F302" s="32"/>
      <c r="G302" s="33" t="s">
        <v>222</v>
      </c>
      <c r="H302" s="34">
        <f>SUM(H15:H301)</f>
        <v>8363.3799999999992</v>
      </c>
    </row>
    <row r="303" spans="2:8" x14ac:dyDescent="0.25">
      <c r="B303" s="35"/>
      <c r="C303" s="36" t="s">
        <v>223</v>
      </c>
      <c r="D303" s="78">
        <f>SUM(F15:F301)</f>
        <v>16726.121199999998</v>
      </c>
      <c r="E303" s="79"/>
      <c r="F303" s="37"/>
      <c r="G303" s="33" t="s">
        <v>224</v>
      </c>
      <c r="H303" s="38">
        <v>0</v>
      </c>
    </row>
    <row r="304" spans="2:8" x14ac:dyDescent="0.25">
      <c r="B304" s="35"/>
      <c r="C304" s="36" t="s">
        <v>225</v>
      </c>
      <c r="D304" s="78">
        <f>SUM(H15:H301)</f>
        <v>8363.3799999999992</v>
      </c>
      <c r="E304" s="79"/>
      <c r="F304" s="37"/>
      <c r="G304" s="39" t="s">
        <v>226</v>
      </c>
      <c r="H304" s="38">
        <v>0</v>
      </c>
    </row>
    <row r="305" spans="2:8" x14ac:dyDescent="0.25">
      <c r="B305" s="35"/>
      <c r="C305" s="36" t="s">
        <v>227</v>
      </c>
      <c r="D305" s="80">
        <f>D303-D304</f>
        <v>8362.7411999999986</v>
      </c>
      <c r="E305" s="81"/>
      <c r="F305" s="40"/>
      <c r="G305" s="33" t="s">
        <v>228</v>
      </c>
      <c r="H305" s="41">
        <f>SUM(H302:H304)</f>
        <v>8363.3799999999992</v>
      </c>
    </row>
    <row r="306" spans="2:8" x14ac:dyDescent="0.25">
      <c r="B306" s="35"/>
      <c r="C306" s="36"/>
      <c r="D306" s="82"/>
      <c r="E306" s="83"/>
      <c r="F306" s="42"/>
      <c r="G306" s="33" t="s">
        <v>229</v>
      </c>
      <c r="H306" s="41">
        <f>H305*0.05</f>
        <v>418.16899999999998</v>
      </c>
    </row>
    <row r="307" spans="2:8" x14ac:dyDescent="0.25">
      <c r="B307" s="35"/>
      <c r="C307" s="43"/>
      <c r="D307" s="43"/>
      <c r="E307" s="44"/>
      <c r="F307" s="44"/>
      <c r="G307" s="33" t="s">
        <v>230</v>
      </c>
      <c r="H307" s="38"/>
    </row>
    <row r="308" spans="2:8" ht="15.75" x14ac:dyDescent="0.25">
      <c r="B308" s="84" t="s">
        <v>231</v>
      </c>
      <c r="C308" s="85"/>
      <c r="D308" s="85"/>
      <c r="E308" s="86"/>
      <c r="F308" s="45"/>
      <c r="G308" s="46" t="s">
        <v>232</v>
      </c>
      <c r="H308" s="47">
        <f>SUM(H305:H307)</f>
        <v>8781.5489999999991</v>
      </c>
    </row>
    <row r="310" spans="2:8" x14ac:dyDescent="0.25">
      <c r="E310" s="67"/>
    </row>
  </sheetData>
  <autoFilter ref="B14:H300" xr:uid="{96115BF7-28D9-49B2-B91F-B20C5A72200A}">
    <filterColumn colId="2">
      <filters>
        <filter val="1"/>
        <filter val="10"/>
        <filter val="11"/>
        <filter val="12"/>
        <filter val="14"/>
        <filter val="16"/>
        <filter val="17"/>
        <filter val="2"/>
        <filter val="27"/>
        <filter val="3"/>
        <filter val="4"/>
        <filter val="5"/>
        <filter val="6"/>
        <filter val="7"/>
        <filter val="8"/>
      </filters>
    </filterColumn>
    <sortState xmlns:xlrd2="http://schemas.microsoft.com/office/spreadsheetml/2017/richdata2" ref="B15:H188">
      <sortCondition ref="C14"/>
    </sortState>
  </autoFilter>
  <sortState xmlns:xlrd2="http://schemas.microsoft.com/office/spreadsheetml/2017/richdata2" ref="B15:H188">
    <sortCondition ref="C15:C188"/>
  </sortState>
  <mergeCells count="19">
    <mergeCell ref="D9:E9"/>
    <mergeCell ref="D1:G5"/>
    <mergeCell ref="H1:H5"/>
    <mergeCell ref="D8:E8"/>
    <mergeCell ref="G8:H8"/>
    <mergeCell ref="G9:H9"/>
    <mergeCell ref="E13:H13"/>
    <mergeCell ref="D10:E10"/>
    <mergeCell ref="D11:E11"/>
    <mergeCell ref="D12:E12"/>
    <mergeCell ref="G10:H10"/>
    <mergeCell ref="G11:H11"/>
    <mergeCell ref="G12:H12"/>
    <mergeCell ref="B308:E308"/>
    <mergeCell ref="B302:E302"/>
    <mergeCell ref="D303:E303"/>
    <mergeCell ref="D304:E304"/>
    <mergeCell ref="D305:E305"/>
    <mergeCell ref="D306:E306"/>
  </mergeCells>
  <pageMargins left="0.7" right="0.7" top="0.75" bottom="0.75" header="0.3" footer="0.3"/>
  <pageSetup scale="81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A9DA-FA65-4D43-A37D-90A9CAB13AE5}">
  <sheetPr filterMode="1">
    <pageSetUpPr fitToPage="1"/>
  </sheetPr>
  <dimension ref="B1:Q194"/>
  <sheetViews>
    <sheetView workbookViewId="0">
      <selection activeCell="D187" sqref="D187"/>
    </sheetView>
  </sheetViews>
  <sheetFormatPr defaultRowHeight="15" x14ac:dyDescent="0.25"/>
  <cols>
    <col min="1" max="1" width="2.7109375" customWidth="1"/>
    <col min="2" max="2" width="15.42578125" customWidth="1"/>
    <col min="3" max="3" width="19" bestFit="1" customWidth="1"/>
    <col min="4" max="4" width="36" customWidth="1"/>
    <col min="5" max="5" width="7.28515625" customWidth="1"/>
    <col min="6" max="6" width="14.7109375" customWidth="1"/>
    <col min="7" max="7" width="14.7109375" hidden="1" customWidth="1"/>
    <col min="8" max="8" width="14.7109375" customWidth="1"/>
    <col min="9" max="9" width="22.5703125" customWidth="1"/>
    <col min="11" max="11" width="12.5703125" customWidth="1"/>
    <col min="12" max="12" width="14.28515625" bestFit="1" customWidth="1"/>
    <col min="16" max="16" width="11.5703125" bestFit="1" customWidth="1"/>
    <col min="17" max="17" width="12.5703125" bestFit="1" customWidth="1"/>
  </cols>
  <sheetData>
    <row r="1" spans="2:17" x14ac:dyDescent="0.25">
      <c r="B1" s="4"/>
      <c r="C1" s="5"/>
      <c r="D1" s="5"/>
      <c r="E1" s="92" t="s">
        <v>210</v>
      </c>
      <c r="F1" s="92"/>
      <c r="G1" s="92"/>
      <c r="H1" s="92"/>
      <c r="I1" s="97" t="s">
        <v>236</v>
      </c>
    </row>
    <row r="2" spans="2:17" x14ac:dyDescent="0.25">
      <c r="B2" s="6"/>
      <c r="E2" s="93"/>
      <c r="F2" s="93"/>
      <c r="G2" s="93"/>
      <c r="H2" s="93"/>
      <c r="I2" s="98"/>
    </row>
    <row r="3" spans="2:17" x14ac:dyDescent="0.25">
      <c r="B3" s="6"/>
      <c r="E3" s="93"/>
      <c r="F3" s="93"/>
      <c r="G3" s="93"/>
      <c r="H3" s="93"/>
      <c r="I3" s="98"/>
    </row>
    <row r="4" spans="2:17" x14ac:dyDescent="0.25">
      <c r="B4" s="6"/>
      <c r="E4" s="93"/>
      <c r="F4" s="93"/>
      <c r="G4" s="93"/>
      <c r="H4" s="93"/>
      <c r="I4" s="98"/>
    </row>
    <row r="5" spans="2:17" x14ac:dyDescent="0.25">
      <c r="B5" s="7"/>
      <c r="C5" s="3"/>
      <c r="D5" s="3"/>
      <c r="E5" s="94"/>
      <c r="F5" s="94"/>
      <c r="G5" s="94"/>
      <c r="H5" s="94"/>
      <c r="I5" s="99"/>
    </row>
    <row r="6" spans="2:17" ht="36" x14ac:dyDescent="0.55000000000000004">
      <c r="B6" s="8"/>
      <c r="C6" s="9"/>
      <c r="D6" s="9"/>
      <c r="E6" s="10"/>
      <c r="F6" s="10"/>
      <c r="G6" s="10"/>
      <c r="H6" s="10"/>
      <c r="I6" s="10"/>
    </row>
    <row r="7" spans="2:17" x14ac:dyDescent="0.25">
      <c r="B7" s="11" t="s">
        <v>212</v>
      </c>
      <c r="C7" s="11"/>
      <c r="D7" s="12" t="s">
        <v>19</v>
      </c>
      <c r="E7" s="13" t="s">
        <v>213</v>
      </c>
      <c r="F7" s="14">
        <v>45420</v>
      </c>
      <c r="G7" s="14"/>
      <c r="H7" s="15" t="s">
        <v>214</v>
      </c>
      <c r="I7" s="16"/>
    </row>
    <row r="8" spans="2:17" x14ac:dyDescent="0.25">
      <c r="B8" s="17" t="s">
        <v>215</v>
      </c>
      <c r="C8" s="17"/>
      <c r="D8" s="12"/>
      <c r="E8" s="88" t="s">
        <v>216</v>
      </c>
      <c r="F8" s="88"/>
      <c r="G8" s="17"/>
      <c r="H8" s="100"/>
      <c r="I8" s="100"/>
    </row>
    <row r="9" spans="2:17" x14ac:dyDescent="0.25">
      <c r="B9" s="17" t="s">
        <v>217</v>
      </c>
      <c r="C9" s="17"/>
      <c r="D9" s="12">
        <v>0</v>
      </c>
      <c r="E9" s="88" t="s">
        <v>218</v>
      </c>
      <c r="F9" s="88"/>
      <c r="G9" s="17"/>
      <c r="H9" s="101"/>
      <c r="I9" s="101"/>
    </row>
    <row r="10" spans="2:17" x14ac:dyDescent="0.25">
      <c r="B10" s="17"/>
      <c r="C10" s="17"/>
      <c r="D10" s="18"/>
      <c r="E10" s="88" t="s">
        <v>219</v>
      </c>
      <c r="F10" s="88"/>
      <c r="G10" s="17"/>
      <c r="H10" s="102"/>
      <c r="I10" s="102"/>
    </row>
    <row r="11" spans="2:17" x14ac:dyDescent="0.25">
      <c r="B11" s="17"/>
      <c r="C11" s="17"/>
      <c r="D11" s="18"/>
      <c r="E11" s="88" t="s">
        <v>441</v>
      </c>
      <c r="F11" s="88"/>
      <c r="G11" s="17"/>
      <c r="H11" s="102"/>
      <c r="I11" s="102"/>
    </row>
    <row r="12" spans="2:17" x14ac:dyDescent="0.25">
      <c r="B12" s="19"/>
      <c r="C12" s="19"/>
      <c r="D12" s="18" t="s">
        <v>239</v>
      </c>
      <c r="E12" s="87" t="s">
        <v>442</v>
      </c>
      <c r="F12" s="87"/>
      <c r="G12" s="20"/>
      <c r="H12" s="95"/>
      <c r="I12" s="95"/>
    </row>
    <row r="13" spans="2:17" ht="15.75" thickBot="1" x14ac:dyDescent="0.3">
      <c r="B13" s="21"/>
      <c r="C13" s="22"/>
      <c r="D13" s="22"/>
      <c r="E13" s="22"/>
      <c r="F13" s="96" t="s">
        <v>3</v>
      </c>
      <c r="G13" s="96"/>
      <c r="H13" s="96"/>
      <c r="I13" s="96"/>
      <c r="K13" s="103" t="s">
        <v>254</v>
      </c>
      <c r="L13" s="103"/>
    </row>
    <row r="14" spans="2:17" ht="15.75" thickBot="1" x14ac:dyDescent="0.3">
      <c r="B14" s="23" t="s">
        <v>0</v>
      </c>
      <c r="C14" s="65" t="s">
        <v>263</v>
      </c>
      <c r="D14" s="24" t="s">
        <v>1</v>
      </c>
      <c r="E14" s="25" t="s">
        <v>2</v>
      </c>
      <c r="F14" s="25" t="s">
        <v>4</v>
      </c>
      <c r="G14" s="25"/>
      <c r="H14" s="25" t="s">
        <v>220</v>
      </c>
      <c r="I14" s="26" t="s">
        <v>221</v>
      </c>
      <c r="K14" s="62" t="s">
        <v>252</v>
      </c>
      <c r="L14" s="62" t="s">
        <v>420</v>
      </c>
    </row>
    <row r="15" spans="2:17" x14ac:dyDescent="0.25">
      <c r="B15" s="27" t="s">
        <v>246</v>
      </c>
      <c r="C15" s="27" t="s">
        <v>257</v>
      </c>
      <c r="D15" s="27" t="s">
        <v>18</v>
      </c>
      <c r="E15" s="28">
        <v>0</v>
      </c>
      <c r="F15" s="29">
        <v>129095.92</v>
      </c>
      <c r="G15" s="29">
        <f t="shared" ref="G15:G20" si="0">E15*F15</f>
        <v>0</v>
      </c>
      <c r="H15" s="30">
        <v>42601.65</v>
      </c>
      <c r="I15" s="31">
        <f t="shared" ref="I15:I20" si="1">ROUND(E15*H15,2)</f>
        <v>0</v>
      </c>
      <c r="K15">
        <v>2</v>
      </c>
      <c r="L15">
        <f>ROUNDUP(K15/2,0)</f>
        <v>1</v>
      </c>
      <c r="P15" s="49"/>
      <c r="Q15" s="64"/>
    </row>
    <row r="16" spans="2:17" x14ac:dyDescent="0.25">
      <c r="B16" s="27" t="s">
        <v>249</v>
      </c>
      <c r="C16" s="27" t="s">
        <v>259</v>
      </c>
      <c r="D16" s="27" t="s">
        <v>18</v>
      </c>
      <c r="E16" s="28">
        <v>0</v>
      </c>
      <c r="F16" s="29">
        <v>49503.98</v>
      </c>
      <c r="G16" s="29">
        <f t="shared" si="0"/>
        <v>0</v>
      </c>
      <c r="H16" s="30">
        <v>29702.39</v>
      </c>
      <c r="I16" s="31">
        <f t="shared" si="1"/>
        <v>0</v>
      </c>
      <c r="K16">
        <v>6</v>
      </c>
      <c r="L16">
        <f t="shared" ref="L16:L20" si="2">ROUNDUP(K16/2,0)</f>
        <v>3</v>
      </c>
      <c r="P16" s="49"/>
      <c r="Q16" s="64"/>
    </row>
    <row r="17" spans="2:17" x14ac:dyDescent="0.25">
      <c r="B17" s="27" t="s">
        <v>247</v>
      </c>
      <c r="C17" s="27" t="s">
        <v>416</v>
      </c>
      <c r="D17" s="27" t="s">
        <v>18</v>
      </c>
      <c r="E17" s="28">
        <v>2</v>
      </c>
      <c r="F17" s="29">
        <v>72361.36</v>
      </c>
      <c r="G17" s="29">
        <f t="shared" si="0"/>
        <v>144722.72</v>
      </c>
      <c r="H17" s="30">
        <v>43416.82</v>
      </c>
      <c r="I17" s="31">
        <f>ROUND(E17*H17,2)</f>
        <v>86833.64</v>
      </c>
      <c r="K17">
        <v>10</v>
      </c>
      <c r="L17">
        <f t="shared" si="2"/>
        <v>5</v>
      </c>
      <c r="P17" s="49"/>
      <c r="Q17" s="64"/>
    </row>
    <row r="18" spans="2:17" x14ac:dyDescent="0.25">
      <c r="B18" s="27" t="s">
        <v>248</v>
      </c>
      <c r="C18" s="27" t="s">
        <v>258</v>
      </c>
      <c r="D18" s="27" t="s">
        <v>18</v>
      </c>
      <c r="E18" s="28">
        <v>0</v>
      </c>
      <c r="F18" s="29">
        <v>221692.04</v>
      </c>
      <c r="G18" s="29">
        <f t="shared" si="0"/>
        <v>0</v>
      </c>
      <c r="H18" s="30">
        <v>53072.14</v>
      </c>
      <c r="I18" s="31">
        <f t="shared" si="1"/>
        <v>0</v>
      </c>
      <c r="K18">
        <v>5</v>
      </c>
      <c r="L18">
        <f t="shared" si="2"/>
        <v>3</v>
      </c>
      <c r="P18" s="49"/>
      <c r="Q18" s="64"/>
    </row>
    <row r="19" spans="2:17" x14ac:dyDescent="0.25">
      <c r="B19" s="27" t="s">
        <v>250</v>
      </c>
      <c r="C19" s="27" t="s">
        <v>260</v>
      </c>
      <c r="D19" s="27" t="s">
        <v>18</v>
      </c>
      <c r="E19" s="28">
        <v>0</v>
      </c>
      <c r="F19" s="29">
        <v>122361.84</v>
      </c>
      <c r="G19" s="29">
        <f t="shared" si="0"/>
        <v>0</v>
      </c>
      <c r="H19" s="30">
        <v>79535.199999999997</v>
      </c>
      <c r="I19" s="31">
        <f t="shared" si="1"/>
        <v>0</v>
      </c>
      <c r="K19">
        <v>1</v>
      </c>
      <c r="L19">
        <f t="shared" si="2"/>
        <v>1</v>
      </c>
      <c r="P19" s="49"/>
      <c r="Q19" s="64"/>
    </row>
    <row r="20" spans="2:17" x14ac:dyDescent="0.25">
      <c r="B20" s="27" t="s">
        <v>251</v>
      </c>
      <c r="C20" s="27" t="s">
        <v>261</v>
      </c>
      <c r="D20" s="27" t="s">
        <v>18</v>
      </c>
      <c r="E20" s="28">
        <v>0</v>
      </c>
      <c r="F20" s="29">
        <v>75701.3</v>
      </c>
      <c r="G20" s="29">
        <f t="shared" si="0"/>
        <v>0</v>
      </c>
      <c r="H20" s="30">
        <v>24981.43</v>
      </c>
      <c r="I20" s="31">
        <f t="shared" si="1"/>
        <v>0</v>
      </c>
      <c r="K20">
        <v>1</v>
      </c>
      <c r="L20">
        <f t="shared" si="2"/>
        <v>1</v>
      </c>
      <c r="P20" s="49"/>
      <c r="Q20" s="64"/>
    </row>
    <row r="21" spans="2:17" hidden="1" x14ac:dyDescent="0.25">
      <c r="B21" s="27"/>
      <c r="C21" s="27"/>
      <c r="D21" s="27"/>
      <c r="E21" s="28"/>
      <c r="F21" s="29"/>
      <c r="G21" s="29"/>
      <c r="H21" s="30"/>
      <c r="I21" s="31">
        <v>0</v>
      </c>
    </row>
    <row r="22" spans="2:17" hidden="1" x14ac:dyDescent="0.25">
      <c r="B22" s="27"/>
      <c r="C22" s="27"/>
      <c r="D22" s="27"/>
      <c r="E22" s="28"/>
      <c r="F22" s="29"/>
      <c r="G22" s="29"/>
      <c r="H22" s="30"/>
      <c r="I22" s="31">
        <v>0</v>
      </c>
    </row>
    <row r="23" spans="2:17" hidden="1" x14ac:dyDescent="0.25">
      <c r="B23" s="27"/>
      <c r="C23" s="27"/>
      <c r="D23" s="27"/>
      <c r="E23" s="28"/>
      <c r="F23" s="29"/>
      <c r="G23" s="29"/>
      <c r="H23" s="30"/>
      <c r="I23" s="31">
        <v>0</v>
      </c>
    </row>
    <row r="24" spans="2:17" hidden="1" x14ac:dyDescent="0.25">
      <c r="B24" s="27"/>
      <c r="C24" s="27"/>
      <c r="D24" s="27"/>
      <c r="E24" s="28"/>
      <c r="F24" s="29"/>
      <c r="G24" s="29"/>
      <c r="H24" s="30"/>
      <c r="I24" s="31">
        <v>0</v>
      </c>
    </row>
    <row r="25" spans="2:17" hidden="1" x14ac:dyDescent="0.25">
      <c r="B25" s="27"/>
      <c r="C25" s="27"/>
      <c r="D25" s="27"/>
      <c r="E25" s="28"/>
      <c r="F25" s="29"/>
      <c r="G25" s="29"/>
      <c r="H25" s="30"/>
      <c r="I25" s="31">
        <v>0</v>
      </c>
    </row>
    <row r="26" spans="2:17" hidden="1" x14ac:dyDescent="0.25">
      <c r="B26" s="27"/>
      <c r="C26" s="27"/>
      <c r="D26" s="27"/>
      <c r="E26" s="28"/>
      <c r="F26" s="29"/>
      <c r="G26" s="29"/>
      <c r="H26" s="30"/>
      <c r="I26" s="31">
        <v>0</v>
      </c>
    </row>
    <row r="27" spans="2:17" hidden="1" x14ac:dyDescent="0.25">
      <c r="B27" s="27"/>
      <c r="C27" s="27"/>
      <c r="D27" s="27"/>
      <c r="E27" s="28"/>
      <c r="F27" s="29"/>
      <c r="G27" s="29"/>
      <c r="H27" s="30"/>
      <c r="I27" s="31">
        <v>0</v>
      </c>
    </row>
    <row r="28" spans="2:17" hidden="1" x14ac:dyDescent="0.25">
      <c r="B28" s="27"/>
      <c r="C28" s="27"/>
      <c r="D28" s="27"/>
      <c r="E28" s="28"/>
      <c r="F28" s="29"/>
      <c r="G28" s="29"/>
      <c r="H28" s="30"/>
      <c r="I28" s="31">
        <v>0</v>
      </c>
    </row>
    <row r="29" spans="2:17" hidden="1" x14ac:dyDescent="0.25">
      <c r="B29" s="27"/>
      <c r="C29" s="27"/>
      <c r="D29" s="27"/>
      <c r="E29" s="28"/>
      <c r="F29" s="29"/>
      <c r="G29" s="29"/>
      <c r="H29" s="30"/>
      <c r="I29" s="31">
        <v>0</v>
      </c>
    </row>
    <row r="30" spans="2:17" hidden="1" x14ac:dyDescent="0.25">
      <c r="B30" s="27"/>
      <c r="C30" s="27"/>
      <c r="D30" s="27"/>
      <c r="E30" s="28"/>
      <c r="F30" s="29"/>
      <c r="G30" s="29"/>
      <c r="H30" s="30"/>
      <c r="I30" s="31">
        <v>0</v>
      </c>
    </row>
    <row r="31" spans="2:17" hidden="1" x14ac:dyDescent="0.25">
      <c r="B31" s="27"/>
      <c r="C31" s="27"/>
      <c r="D31" s="27"/>
      <c r="E31" s="28"/>
      <c r="F31" s="29"/>
      <c r="G31" s="29"/>
      <c r="H31" s="30"/>
      <c r="I31" s="31">
        <v>0</v>
      </c>
    </row>
    <row r="32" spans="2:17" hidden="1" x14ac:dyDescent="0.25">
      <c r="B32" s="27"/>
      <c r="C32" s="27"/>
      <c r="D32" s="27"/>
      <c r="E32" s="28"/>
      <c r="F32" s="29"/>
      <c r="G32" s="29"/>
      <c r="H32" s="30"/>
      <c r="I32" s="31">
        <v>0</v>
      </c>
    </row>
    <row r="33" spans="2:9" hidden="1" x14ac:dyDescent="0.25">
      <c r="B33" s="27"/>
      <c r="C33" s="27"/>
      <c r="D33" s="27"/>
      <c r="E33" s="28"/>
      <c r="F33" s="29"/>
      <c r="G33" s="29"/>
      <c r="H33" s="30"/>
      <c r="I33" s="31">
        <v>0</v>
      </c>
    </row>
    <row r="34" spans="2:9" hidden="1" x14ac:dyDescent="0.25">
      <c r="B34" s="27"/>
      <c r="C34" s="27"/>
      <c r="D34" s="27"/>
      <c r="E34" s="28"/>
      <c r="F34" s="29"/>
      <c r="G34" s="29"/>
      <c r="H34" s="30"/>
      <c r="I34" s="31">
        <v>0</v>
      </c>
    </row>
    <row r="35" spans="2:9" hidden="1" x14ac:dyDescent="0.25">
      <c r="B35" s="27"/>
      <c r="C35" s="27"/>
      <c r="D35" s="27"/>
      <c r="E35" s="28"/>
      <c r="F35" s="29"/>
      <c r="G35" s="29"/>
      <c r="H35" s="30"/>
      <c r="I35" s="31">
        <v>0</v>
      </c>
    </row>
    <row r="36" spans="2:9" hidden="1" x14ac:dyDescent="0.25">
      <c r="B36" s="27"/>
      <c r="C36" s="27"/>
      <c r="D36" s="27"/>
      <c r="E36" s="28"/>
      <c r="F36" s="29"/>
      <c r="G36" s="29"/>
      <c r="H36" s="30"/>
      <c r="I36" s="31">
        <v>0</v>
      </c>
    </row>
    <row r="37" spans="2:9" hidden="1" x14ac:dyDescent="0.25">
      <c r="B37" s="27"/>
      <c r="C37" s="27"/>
      <c r="D37" s="27"/>
      <c r="E37" s="28"/>
      <c r="F37" s="29"/>
      <c r="G37" s="29"/>
      <c r="H37" s="30"/>
      <c r="I37" s="31">
        <v>0</v>
      </c>
    </row>
    <row r="38" spans="2:9" hidden="1" x14ac:dyDescent="0.25">
      <c r="B38" s="27"/>
      <c r="C38" s="27"/>
      <c r="D38" s="27"/>
      <c r="E38" s="28"/>
      <c r="F38" s="29"/>
      <c r="G38" s="29"/>
      <c r="H38" s="30"/>
      <c r="I38" s="31">
        <v>0</v>
      </c>
    </row>
    <row r="39" spans="2:9" hidden="1" x14ac:dyDescent="0.25">
      <c r="B39" s="27"/>
      <c r="C39" s="27"/>
      <c r="D39" s="27"/>
      <c r="E39" s="28"/>
      <c r="F39" s="29"/>
      <c r="G39" s="29"/>
      <c r="H39" s="30"/>
      <c r="I39" s="31">
        <v>0</v>
      </c>
    </row>
    <row r="40" spans="2:9" hidden="1" x14ac:dyDescent="0.25">
      <c r="B40" s="27"/>
      <c r="C40" s="27"/>
      <c r="D40" s="27"/>
      <c r="E40" s="28"/>
      <c r="F40" s="29"/>
      <c r="G40" s="29"/>
      <c r="H40" s="30"/>
      <c r="I40" s="31">
        <v>0</v>
      </c>
    </row>
    <row r="41" spans="2:9" hidden="1" x14ac:dyDescent="0.25">
      <c r="B41" s="27"/>
      <c r="C41" s="27"/>
      <c r="D41" s="27"/>
      <c r="E41" s="28"/>
      <c r="F41" s="29"/>
      <c r="G41" s="29"/>
      <c r="H41" s="30"/>
      <c r="I41" s="31">
        <v>0</v>
      </c>
    </row>
    <row r="42" spans="2:9" hidden="1" x14ac:dyDescent="0.25">
      <c r="B42" s="27"/>
      <c r="C42" s="27"/>
      <c r="D42" s="27"/>
      <c r="E42" s="28"/>
      <c r="F42" s="29"/>
      <c r="G42" s="29"/>
      <c r="H42" s="30"/>
      <c r="I42" s="31">
        <v>0</v>
      </c>
    </row>
    <row r="43" spans="2:9" hidden="1" x14ac:dyDescent="0.25">
      <c r="B43" s="27"/>
      <c r="C43" s="27"/>
      <c r="D43" s="27"/>
      <c r="E43" s="28"/>
      <c r="F43" s="29"/>
      <c r="G43" s="29"/>
      <c r="H43" s="30"/>
      <c r="I43" s="31">
        <v>0</v>
      </c>
    </row>
    <row r="44" spans="2:9" hidden="1" x14ac:dyDescent="0.25">
      <c r="B44" s="27"/>
      <c r="C44" s="27"/>
      <c r="D44" s="27"/>
      <c r="E44" s="28"/>
      <c r="F44" s="29"/>
      <c r="G44" s="29"/>
      <c r="H44" s="30"/>
      <c r="I44" s="31">
        <v>0</v>
      </c>
    </row>
    <row r="45" spans="2:9" hidden="1" x14ac:dyDescent="0.25">
      <c r="B45" s="27"/>
      <c r="C45" s="27"/>
      <c r="D45" s="27"/>
      <c r="E45" s="28"/>
      <c r="F45" s="29"/>
      <c r="G45" s="29"/>
      <c r="H45" s="30"/>
      <c r="I45" s="31">
        <v>0</v>
      </c>
    </row>
    <row r="46" spans="2:9" hidden="1" x14ac:dyDescent="0.25">
      <c r="B46" s="27"/>
      <c r="C46" s="27"/>
      <c r="D46" s="27"/>
      <c r="E46" s="28"/>
      <c r="F46" s="29"/>
      <c r="G46" s="29"/>
      <c r="H46" s="30"/>
      <c r="I46" s="31">
        <v>0</v>
      </c>
    </row>
    <row r="47" spans="2:9" hidden="1" x14ac:dyDescent="0.25">
      <c r="B47" s="27"/>
      <c r="C47" s="27"/>
      <c r="D47" s="27"/>
      <c r="E47" s="28"/>
      <c r="F47" s="29"/>
      <c r="G47" s="29"/>
      <c r="H47" s="30"/>
      <c r="I47" s="31">
        <v>0</v>
      </c>
    </row>
    <row r="48" spans="2:9" hidden="1" x14ac:dyDescent="0.25">
      <c r="B48" s="27"/>
      <c r="C48" s="27"/>
      <c r="D48" s="27"/>
      <c r="E48" s="28"/>
      <c r="F48" s="29"/>
      <c r="G48" s="29"/>
      <c r="H48" s="30"/>
      <c r="I48" s="31">
        <v>0</v>
      </c>
    </row>
    <row r="49" spans="2:9" hidden="1" x14ac:dyDescent="0.25">
      <c r="B49" s="27"/>
      <c r="C49" s="27"/>
      <c r="D49" s="27"/>
      <c r="E49" s="28"/>
      <c r="F49" s="29"/>
      <c r="G49" s="29"/>
      <c r="H49" s="30"/>
      <c r="I49" s="31">
        <v>0</v>
      </c>
    </row>
    <row r="50" spans="2:9" hidden="1" x14ac:dyDescent="0.25">
      <c r="B50" s="27"/>
      <c r="C50" s="27"/>
      <c r="D50" s="27"/>
      <c r="E50" s="28"/>
      <c r="F50" s="29"/>
      <c r="G50" s="29"/>
      <c r="H50" s="30"/>
      <c r="I50" s="31">
        <v>0</v>
      </c>
    </row>
    <row r="51" spans="2:9" hidden="1" x14ac:dyDescent="0.25">
      <c r="B51" s="27"/>
      <c r="C51" s="27"/>
      <c r="D51" s="27"/>
      <c r="E51" s="28"/>
      <c r="F51" s="29"/>
      <c r="G51" s="29"/>
      <c r="H51" s="30"/>
      <c r="I51" s="31">
        <v>0</v>
      </c>
    </row>
    <row r="52" spans="2:9" hidden="1" x14ac:dyDescent="0.25">
      <c r="B52" s="27"/>
      <c r="C52" s="27"/>
      <c r="D52" s="27"/>
      <c r="E52" s="28"/>
      <c r="F52" s="29"/>
      <c r="G52" s="29"/>
      <c r="H52" s="30"/>
      <c r="I52" s="31">
        <v>0</v>
      </c>
    </row>
    <row r="53" spans="2:9" hidden="1" x14ac:dyDescent="0.25">
      <c r="B53" s="27"/>
      <c r="C53" s="27"/>
      <c r="D53" s="27"/>
      <c r="E53" s="28"/>
      <c r="F53" s="29"/>
      <c r="G53" s="29"/>
      <c r="H53" s="30"/>
      <c r="I53" s="31">
        <v>0</v>
      </c>
    </row>
    <row r="54" spans="2:9" hidden="1" x14ac:dyDescent="0.25">
      <c r="B54" s="27"/>
      <c r="C54" s="27"/>
      <c r="D54" s="27"/>
      <c r="E54" s="28"/>
      <c r="F54" s="29"/>
      <c r="G54" s="29"/>
      <c r="H54" s="30"/>
      <c r="I54" s="31">
        <v>0</v>
      </c>
    </row>
    <row r="55" spans="2:9" hidden="1" x14ac:dyDescent="0.25">
      <c r="B55" s="27"/>
      <c r="C55" s="27"/>
      <c r="D55" s="27"/>
      <c r="E55" s="28"/>
      <c r="F55" s="29"/>
      <c r="G55" s="29"/>
      <c r="H55" s="30"/>
      <c r="I55" s="31">
        <v>0</v>
      </c>
    </row>
    <row r="56" spans="2:9" hidden="1" x14ac:dyDescent="0.25">
      <c r="B56" s="27"/>
      <c r="C56" s="27"/>
      <c r="D56" s="27"/>
      <c r="E56" s="28"/>
      <c r="F56" s="29"/>
      <c r="G56" s="29"/>
      <c r="H56" s="30"/>
      <c r="I56" s="31">
        <v>0</v>
      </c>
    </row>
    <row r="57" spans="2:9" hidden="1" x14ac:dyDescent="0.25">
      <c r="B57" s="27"/>
      <c r="C57" s="27"/>
      <c r="D57" s="27"/>
      <c r="E57" s="28"/>
      <c r="F57" s="29"/>
      <c r="G57" s="29"/>
      <c r="H57" s="30"/>
      <c r="I57" s="31">
        <v>0</v>
      </c>
    </row>
    <row r="58" spans="2:9" hidden="1" x14ac:dyDescent="0.25">
      <c r="B58" s="27"/>
      <c r="C58" s="27"/>
      <c r="D58" s="27"/>
      <c r="E58" s="28"/>
      <c r="F58" s="29"/>
      <c r="G58" s="29"/>
      <c r="H58" s="30"/>
      <c r="I58" s="31">
        <v>0</v>
      </c>
    </row>
    <row r="59" spans="2:9" hidden="1" x14ac:dyDescent="0.25">
      <c r="B59" s="27"/>
      <c r="C59" s="27"/>
      <c r="D59" s="27"/>
      <c r="E59" s="28"/>
      <c r="F59" s="29"/>
      <c r="G59" s="29"/>
      <c r="H59" s="30"/>
      <c r="I59" s="31">
        <v>0</v>
      </c>
    </row>
    <row r="60" spans="2:9" hidden="1" x14ac:dyDescent="0.25">
      <c r="B60" s="27"/>
      <c r="C60" s="27"/>
      <c r="D60" s="27"/>
      <c r="E60" s="28"/>
      <c r="F60" s="29"/>
      <c r="G60" s="29"/>
      <c r="H60" s="30"/>
      <c r="I60" s="31">
        <v>0</v>
      </c>
    </row>
    <row r="61" spans="2:9" hidden="1" x14ac:dyDescent="0.25">
      <c r="B61" s="27"/>
      <c r="C61" s="27"/>
      <c r="D61" s="27"/>
      <c r="E61" s="28"/>
      <c r="F61" s="29"/>
      <c r="G61" s="29"/>
      <c r="H61" s="30"/>
      <c r="I61" s="31">
        <v>0</v>
      </c>
    </row>
    <row r="62" spans="2:9" hidden="1" x14ac:dyDescent="0.25">
      <c r="B62" s="27"/>
      <c r="C62" s="27"/>
      <c r="D62" s="27"/>
      <c r="E62" s="28"/>
      <c r="F62" s="29"/>
      <c r="G62" s="29"/>
      <c r="H62" s="30"/>
      <c r="I62" s="31">
        <v>0</v>
      </c>
    </row>
    <row r="63" spans="2:9" hidden="1" x14ac:dyDescent="0.25">
      <c r="B63" s="27"/>
      <c r="C63" s="27"/>
      <c r="D63" s="27"/>
      <c r="E63" s="28"/>
      <c r="F63" s="29"/>
      <c r="G63" s="29"/>
      <c r="H63" s="30"/>
      <c r="I63" s="31">
        <v>0</v>
      </c>
    </row>
    <row r="64" spans="2:9" hidden="1" x14ac:dyDescent="0.25">
      <c r="B64" s="27"/>
      <c r="C64" s="27"/>
      <c r="D64" s="27"/>
      <c r="E64" s="28"/>
      <c r="F64" s="29"/>
      <c r="G64" s="29"/>
      <c r="H64" s="30"/>
      <c r="I64" s="31">
        <v>0</v>
      </c>
    </row>
    <row r="65" spans="2:9" hidden="1" x14ac:dyDescent="0.25">
      <c r="B65" s="27"/>
      <c r="C65" s="27"/>
      <c r="D65" s="27"/>
      <c r="E65" s="28"/>
      <c r="F65" s="29"/>
      <c r="G65" s="29"/>
      <c r="H65" s="30"/>
      <c r="I65" s="31">
        <v>0</v>
      </c>
    </row>
    <row r="66" spans="2:9" hidden="1" x14ac:dyDescent="0.25">
      <c r="B66" s="27"/>
      <c r="C66" s="27"/>
      <c r="D66" s="27"/>
      <c r="E66" s="28"/>
      <c r="F66" s="29"/>
      <c r="G66" s="29"/>
      <c r="H66" s="30"/>
      <c r="I66" s="31">
        <v>0</v>
      </c>
    </row>
    <row r="67" spans="2:9" hidden="1" x14ac:dyDescent="0.25">
      <c r="B67" s="27"/>
      <c r="C67" s="27"/>
      <c r="D67" s="27"/>
      <c r="E67" s="28"/>
      <c r="F67" s="29"/>
      <c r="G67" s="29"/>
      <c r="H67" s="30"/>
      <c r="I67" s="31">
        <v>0</v>
      </c>
    </row>
    <row r="68" spans="2:9" hidden="1" x14ac:dyDescent="0.25">
      <c r="B68" s="27"/>
      <c r="C68" s="27"/>
      <c r="D68" s="27"/>
      <c r="E68" s="28"/>
      <c r="F68" s="29"/>
      <c r="G68" s="29"/>
      <c r="H68" s="30"/>
      <c r="I68" s="31">
        <v>0</v>
      </c>
    </row>
    <row r="69" spans="2:9" hidden="1" x14ac:dyDescent="0.25">
      <c r="B69" s="27"/>
      <c r="C69" s="27"/>
      <c r="D69" s="27"/>
      <c r="E69" s="28"/>
      <c r="F69" s="29"/>
      <c r="G69" s="29"/>
      <c r="H69" s="30"/>
      <c r="I69" s="31">
        <v>0</v>
      </c>
    </row>
    <row r="70" spans="2:9" hidden="1" x14ac:dyDescent="0.25">
      <c r="B70" s="27"/>
      <c r="C70" s="27"/>
      <c r="D70" s="27"/>
      <c r="E70" s="28"/>
      <c r="F70" s="29"/>
      <c r="G70" s="29"/>
      <c r="H70" s="30"/>
      <c r="I70" s="31">
        <v>0</v>
      </c>
    </row>
    <row r="71" spans="2:9" hidden="1" x14ac:dyDescent="0.25">
      <c r="B71" s="27"/>
      <c r="C71" s="27"/>
      <c r="D71" s="27"/>
      <c r="E71" s="28"/>
      <c r="F71" s="29"/>
      <c r="G71" s="29"/>
      <c r="H71" s="30"/>
      <c r="I71" s="31">
        <v>0</v>
      </c>
    </row>
    <row r="72" spans="2:9" hidden="1" x14ac:dyDescent="0.25">
      <c r="B72" s="27"/>
      <c r="C72" s="27"/>
      <c r="D72" s="27"/>
      <c r="E72" s="28"/>
      <c r="F72" s="29"/>
      <c r="G72" s="29"/>
      <c r="H72" s="30"/>
      <c r="I72" s="31">
        <v>0</v>
      </c>
    </row>
    <row r="73" spans="2:9" hidden="1" x14ac:dyDescent="0.25">
      <c r="B73" s="27"/>
      <c r="C73" s="27"/>
      <c r="D73" s="27"/>
      <c r="E73" s="28"/>
      <c r="F73" s="29"/>
      <c r="G73" s="29"/>
      <c r="H73" s="30"/>
      <c r="I73" s="31">
        <v>0</v>
      </c>
    </row>
    <row r="74" spans="2:9" hidden="1" x14ac:dyDescent="0.25">
      <c r="B74" s="27"/>
      <c r="C74" s="27"/>
      <c r="D74" s="27"/>
      <c r="E74" s="28"/>
      <c r="F74" s="29"/>
      <c r="G74" s="29"/>
      <c r="H74" s="30"/>
      <c r="I74" s="31">
        <v>0</v>
      </c>
    </row>
    <row r="75" spans="2:9" hidden="1" x14ac:dyDescent="0.25">
      <c r="B75" s="27"/>
      <c r="C75" s="27"/>
      <c r="D75" s="27"/>
      <c r="E75" s="28"/>
      <c r="F75" s="29"/>
      <c r="G75" s="29"/>
      <c r="H75" s="30"/>
      <c r="I75" s="31">
        <v>0</v>
      </c>
    </row>
    <row r="76" spans="2:9" hidden="1" x14ac:dyDescent="0.25">
      <c r="B76" s="27"/>
      <c r="C76" s="27"/>
      <c r="D76" s="27"/>
      <c r="E76" s="28"/>
      <c r="F76" s="29"/>
      <c r="G76" s="29"/>
      <c r="H76" s="30"/>
      <c r="I76" s="31">
        <v>0</v>
      </c>
    </row>
    <row r="77" spans="2:9" hidden="1" x14ac:dyDescent="0.25">
      <c r="B77" s="27"/>
      <c r="C77" s="27"/>
      <c r="D77" s="27"/>
      <c r="E77" s="28"/>
      <c r="F77" s="29"/>
      <c r="G77" s="29"/>
      <c r="H77" s="30"/>
      <c r="I77" s="31">
        <v>0</v>
      </c>
    </row>
    <row r="78" spans="2:9" hidden="1" x14ac:dyDescent="0.25">
      <c r="B78" s="27"/>
      <c r="C78" s="27"/>
      <c r="D78" s="27"/>
      <c r="E78" s="28"/>
      <c r="F78" s="29"/>
      <c r="G78" s="29"/>
      <c r="H78" s="30"/>
      <c r="I78" s="31">
        <v>0</v>
      </c>
    </row>
    <row r="79" spans="2:9" hidden="1" x14ac:dyDescent="0.25">
      <c r="B79" s="27"/>
      <c r="C79" s="27"/>
      <c r="D79" s="27"/>
      <c r="E79" s="28"/>
      <c r="F79" s="29"/>
      <c r="G79" s="29"/>
      <c r="H79" s="30"/>
      <c r="I79" s="31">
        <v>0</v>
      </c>
    </row>
    <row r="80" spans="2:9" hidden="1" x14ac:dyDescent="0.25">
      <c r="B80" s="27"/>
      <c r="C80" s="27"/>
      <c r="D80" s="27"/>
      <c r="E80" s="28"/>
      <c r="F80" s="29"/>
      <c r="G80" s="29"/>
      <c r="H80" s="30"/>
      <c r="I80" s="31">
        <v>0</v>
      </c>
    </row>
    <row r="81" spans="2:9" hidden="1" x14ac:dyDescent="0.25">
      <c r="B81" s="27"/>
      <c r="C81" s="27"/>
      <c r="D81" s="27"/>
      <c r="E81" s="28"/>
      <c r="F81" s="29"/>
      <c r="G81" s="29"/>
      <c r="H81" s="30"/>
      <c r="I81" s="31">
        <v>0</v>
      </c>
    </row>
    <row r="82" spans="2:9" hidden="1" x14ac:dyDescent="0.25">
      <c r="B82" s="27"/>
      <c r="C82" s="27"/>
      <c r="D82" s="27"/>
      <c r="E82" s="28"/>
      <c r="F82" s="29"/>
      <c r="G82" s="29"/>
      <c r="H82" s="30"/>
      <c r="I82" s="31">
        <v>0</v>
      </c>
    </row>
    <row r="83" spans="2:9" hidden="1" x14ac:dyDescent="0.25">
      <c r="B83" s="27"/>
      <c r="C83" s="27"/>
      <c r="D83" s="27"/>
      <c r="E83" s="28"/>
      <c r="F83" s="29"/>
      <c r="G83" s="29"/>
      <c r="H83" s="30"/>
      <c r="I83" s="31">
        <v>0</v>
      </c>
    </row>
    <row r="84" spans="2:9" hidden="1" x14ac:dyDescent="0.25">
      <c r="B84" s="27"/>
      <c r="C84" s="27"/>
      <c r="D84" s="27"/>
      <c r="E84" s="28"/>
      <c r="F84" s="29"/>
      <c r="G84" s="29"/>
      <c r="H84" s="30"/>
      <c r="I84" s="31">
        <v>0</v>
      </c>
    </row>
    <row r="85" spans="2:9" hidden="1" x14ac:dyDescent="0.25">
      <c r="B85" s="27"/>
      <c r="C85" s="27"/>
      <c r="D85" s="27"/>
      <c r="E85" s="28"/>
      <c r="F85" s="29"/>
      <c r="G85" s="29"/>
      <c r="H85" s="30"/>
      <c r="I85" s="31">
        <v>0</v>
      </c>
    </row>
    <row r="86" spans="2:9" hidden="1" x14ac:dyDescent="0.25">
      <c r="B86" s="27"/>
      <c r="C86" s="27"/>
      <c r="D86" s="27"/>
      <c r="E86" s="28"/>
      <c r="F86" s="29"/>
      <c r="G86" s="29"/>
      <c r="H86" s="30"/>
      <c r="I86" s="31">
        <v>0</v>
      </c>
    </row>
    <row r="87" spans="2:9" hidden="1" x14ac:dyDescent="0.25">
      <c r="B87" s="27"/>
      <c r="C87" s="27"/>
      <c r="D87" s="27"/>
      <c r="E87" s="28"/>
      <c r="F87" s="29"/>
      <c r="G87" s="29"/>
      <c r="H87" s="30"/>
      <c r="I87" s="31">
        <v>0</v>
      </c>
    </row>
    <row r="88" spans="2:9" hidden="1" x14ac:dyDescent="0.25">
      <c r="B88" s="27"/>
      <c r="C88" s="27"/>
      <c r="D88" s="27"/>
      <c r="E88" s="28"/>
      <c r="F88" s="29"/>
      <c r="G88" s="29"/>
      <c r="H88" s="30"/>
      <c r="I88" s="31">
        <v>0</v>
      </c>
    </row>
    <row r="89" spans="2:9" hidden="1" x14ac:dyDescent="0.25">
      <c r="B89" s="27"/>
      <c r="C89" s="27"/>
      <c r="D89" s="27"/>
      <c r="E89" s="28"/>
      <c r="F89" s="29"/>
      <c r="G89" s="29"/>
      <c r="H89" s="30"/>
      <c r="I89" s="31">
        <v>0</v>
      </c>
    </row>
    <row r="90" spans="2:9" hidden="1" x14ac:dyDescent="0.25">
      <c r="B90" s="27"/>
      <c r="C90" s="27"/>
      <c r="D90" s="27"/>
      <c r="E90" s="28"/>
      <c r="F90" s="29"/>
      <c r="G90" s="29"/>
      <c r="H90" s="30"/>
      <c r="I90" s="31">
        <v>0</v>
      </c>
    </row>
    <row r="91" spans="2:9" hidden="1" x14ac:dyDescent="0.25">
      <c r="B91" s="27"/>
      <c r="C91" s="27"/>
      <c r="D91" s="27"/>
      <c r="E91" s="28"/>
      <c r="F91" s="29"/>
      <c r="G91" s="29"/>
      <c r="H91" s="30"/>
      <c r="I91" s="31">
        <v>0</v>
      </c>
    </row>
    <row r="92" spans="2:9" hidden="1" x14ac:dyDescent="0.25">
      <c r="B92" s="27"/>
      <c r="C92" s="27"/>
      <c r="D92" s="27"/>
      <c r="E92" s="28"/>
      <c r="F92" s="29"/>
      <c r="G92" s="29"/>
      <c r="H92" s="30"/>
      <c r="I92" s="31">
        <v>0</v>
      </c>
    </row>
    <row r="93" spans="2:9" hidden="1" x14ac:dyDescent="0.25">
      <c r="B93" s="27"/>
      <c r="C93" s="27"/>
      <c r="D93" s="27"/>
      <c r="E93" s="28"/>
      <c r="F93" s="29"/>
      <c r="G93" s="29"/>
      <c r="H93" s="30"/>
      <c r="I93" s="31">
        <v>0</v>
      </c>
    </row>
    <row r="94" spans="2:9" hidden="1" x14ac:dyDescent="0.25">
      <c r="B94" s="27"/>
      <c r="C94" s="27"/>
      <c r="D94" s="27"/>
      <c r="E94" s="28"/>
      <c r="F94" s="29"/>
      <c r="G94" s="29"/>
      <c r="H94" s="30"/>
      <c r="I94" s="31">
        <v>0</v>
      </c>
    </row>
    <row r="95" spans="2:9" hidden="1" x14ac:dyDescent="0.25">
      <c r="B95" s="27"/>
      <c r="C95" s="27"/>
      <c r="D95" s="27"/>
      <c r="E95" s="28"/>
      <c r="F95" s="29"/>
      <c r="G95" s="29"/>
      <c r="H95" s="30"/>
      <c r="I95" s="31">
        <v>0</v>
      </c>
    </row>
    <row r="96" spans="2:9" hidden="1" x14ac:dyDescent="0.25">
      <c r="B96" s="27"/>
      <c r="C96" s="27"/>
      <c r="D96" s="27"/>
      <c r="E96" s="28"/>
      <c r="F96" s="29"/>
      <c r="G96" s="29"/>
      <c r="H96" s="30"/>
      <c r="I96" s="31">
        <v>0</v>
      </c>
    </row>
    <row r="97" spans="2:9" hidden="1" x14ac:dyDescent="0.25">
      <c r="B97" s="27"/>
      <c r="C97" s="27"/>
      <c r="D97" s="27"/>
      <c r="E97" s="28"/>
      <c r="F97" s="29"/>
      <c r="G97" s="29"/>
      <c r="H97" s="30"/>
      <c r="I97" s="31">
        <v>0</v>
      </c>
    </row>
    <row r="98" spans="2:9" hidden="1" x14ac:dyDescent="0.25">
      <c r="B98" s="27"/>
      <c r="C98" s="27"/>
      <c r="D98" s="27"/>
      <c r="E98" s="28"/>
      <c r="F98" s="29"/>
      <c r="G98" s="29"/>
      <c r="H98" s="30"/>
      <c r="I98" s="31">
        <v>0</v>
      </c>
    </row>
    <row r="99" spans="2:9" hidden="1" x14ac:dyDescent="0.25">
      <c r="B99" s="27"/>
      <c r="C99" s="27"/>
      <c r="D99" s="27"/>
      <c r="E99" s="28"/>
      <c r="F99" s="29"/>
      <c r="G99" s="29"/>
      <c r="H99" s="30"/>
      <c r="I99" s="31">
        <v>0</v>
      </c>
    </row>
    <row r="100" spans="2:9" hidden="1" x14ac:dyDescent="0.25">
      <c r="B100" s="27"/>
      <c r="C100" s="27"/>
      <c r="D100" s="27"/>
      <c r="E100" s="28"/>
      <c r="F100" s="29"/>
      <c r="G100" s="29"/>
      <c r="H100" s="30"/>
      <c r="I100" s="31">
        <v>0</v>
      </c>
    </row>
    <row r="101" spans="2:9" hidden="1" x14ac:dyDescent="0.25">
      <c r="B101" s="27"/>
      <c r="C101" s="27"/>
      <c r="D101" s="27"/>
      <c r="E101" s="28"/>
      <c r="F101" s="29"/>
      <c r="G101" s="29"/>
      <c r="H101" s="30"/>
      <c r="I101" s="31">
        <v>0</v>
      </c>
    </row>
    <row r="102" spans="2:9" hidden="1" x14ac:dyDescent="0.25">
      <c r="B102" s="27"/>
      <c r="C102" s="27"/>
      <c r="D102" s="27"/>
      <c r="E102" s="28"/>
      <c r="F102" s="29"/>
      <c r="G102" s="29"/>
      <c r="H102" s="30"/>
      <c r="I102" s="31">
        <v>0</v>
      </c>
    </row>
    <row r="103" spans="2:9" hidden="1" x14ac:dyDescent="0.25">
      <c r="B103" s="27"/>
      <c r="C103" s="27"/>
      <c r="D103" s="27"/>
      <c r="E103" s="28"/>
      <c r="F103" s="29"/>
      <c r="G103" s="29"/>
      <c r="H103" s="30"/>
      <c r="I103" s="31">
        <v>0</v>
      </c>
    </row>
    <row r="104" spans="2:9" hidden="1" x14ac:dyDescent="0.25">
      <c r="B104" s="27"/>
      <c r="C104" s="27"/>
      <c r="D104" s="27"/>
      <c r="E104" s="28"/>
      <c r="F104" s="29"/>
      <c r="G104" s="29"/>
      <c r="H104" s="30"/>
      <c r="I104" s="31">
        <v>0</v>
      </c>
    </row>
    <row r="105" spans="2:9" hidden="1" x14ac:dyDescent="0.25">
      <c r="B105" s="27"/>
      <c r="C105" s="27"/>
      <c r="D105" s="27"/>
      <c r="E105" s="28"/>
      <c r="F105" s="29"/>
      <c r="G105" s="29"/>
      <c r="H105" s="30"/>
      <c r="I105" s="31">
        <v>0</v>
      </c>
    </row>
    <row r="106" spans="2:9" hidden="1" x14ac:dyDescent="0.25">
      <c r="B106" s="27"/>
      <c r="C106" s="27"/>
      <c r="D106" s="27"/>
      <c r="E106" s="28"/>
      <c r="F106" s="29"/>
      <c r="G106" s="29"/>
      <c r="H106" s="30"/>
      <c r="I106" s="31">
        <v>0</v>
      </c>
    </row>
    <row r="107" spans="2:9" hidden="1" x14ac:dyDescent="0.25">
      <c r="B107" s="27"/>
      <c r="C107" s="27"/>
      <c r="D107" s="27"/>
      <c r="E107" s="28"/>
      <c r="F107" s="29"/>
      <c r="G107" s="29"/>
      <c r="H107" s="30"/>
      <c r="I107" s="31">
        <v>0</v>
      </c>
    </row>
    <row r="108" spans="2:9" hidden="1" x14ac:dyDescent="0.25">
      <c r="B108" s="27"/>
      <c r="C108" s="27"/>
      <c r="D108" s="27"/>
      <c r="E108" s="28"/>
      <c r="F108" s="29"/>
      <c r="G108" s="29"/>
      <c r="H108" s="30"/>
      <c r="I108" s="31">
        <v>0</v>
      </c>
    </row>
    <row r="109" spans="2:9" hidden="1" x14ac:dyDescent="0.25">
      <c r="B109" s="27"/>
      <c r="C109" s="27"/>
      <c r="D109" s="27"/>
      <c r="E109" s="28"/>
      <c r="F109" s="29"/>
      <c r="G109" s="29"/>
      <c r="H109" s="30"/>
      <c r="I109" s="31">
        <v>0</v>
      </c>
    </row>
    <row r="110" spans="2:9" hidden="1" x14ac:dyDescent="0.25">
      <c r="B110" s="27"/>
      <c r="C110" s="27"/>
      <c r="D110" s="27"/>
      <c r="E110" s="28"/>
      <c r="F110" s="29"/>
      <c r="G110" s="29"/>
      <c r="H110" s="30"/>
      <c r="I110" s="31">
        <v>0</v>
      </c>
    </row>
    <row r="111" spans="2:9" hidden="1" x14ac:dyDescent="0.25">
      <c r="B111" s="27"/>
      <c r="C111" s="27"/>
      <c r="D111" s="27"/>
      <c r="E111" s="28"/>
      <c r="F111" s="29"/>
      <c r="G111" s="29"/>
      <c r="H111" s="30"/>
      <c r="I111" s="31">
        <v>0</v>
      </c>
    </row>
    <row r="112" spans="2:9" hidden="1" x14ac:dyDescent="0.25">
      <c r="B112" s="27"/>
      <c r="C112" s="27"/>
      <c r="D112" s="27"/>
      <c r="E112" s="28"/>
      <c r="F112" s="29"/>
      <c r="G112" s="29"/>
      <c r="H112" s="30"/>
      <c r="I112" s="31">
        <v>0</v>
      </c>
    </row>
    <row r="113" spans="2:9" hidden="1" x14ac:dyDescent="0.25">
      <c r="B113" s="27"/>
      <c r="C113" s="27"/>
      <c r="D113" s="27"/>
      <c r="E113" s="28"/>
      <c r="F113" s="29"/>
      <c r="G113" s="29"/>
      <c r="H113" s="30"/>
      <c r="I113" s="31">
        <v>0</v>
      </c>
    </row>
    <row r="114" spans="2:9" hidden="1" x14ac:dyDescent="0.25">
      <c r="B114" s="27"/>
      <c r="C114" s="27"/>
      <c r="D114" s="27"/>
      <c r="E114" s="28"/>
      <c r="F114" s="29"/>
      <c r="G114" s="29"/>
      <c r="H114" s="30"/>
      <c r="I114" s="31">
        <v>0</v>
      </c>
    </row>
    <row r="115" spans="2:9" hidden="1" x14ac:dyDescent="0.25">
      <c r="B115" s="27"/>
      <c r="C115" s="27"/>
      <c r="D115" s="27"/>
      <c r="E115" s="28"/>
      <c r="F115" s="29"/>
      <c r="G115" s="29"/>
      <c r="H115" s="30"/>
      <c r="I115" s="31">
        <v>0</v>
      </c>
    </row>
    <row r="116" spans="2:9" hidden="1" x14ac:dyDescent="0.25">
      <c r="B116" s="27"/>
      <c r="C116" s="27"/>
      <c r="D116" s="27"/>
      <c r="E116" s="28"/>
      <c r="F116" s="29"/>
      <c r="G116" s="29"/>
      <c r="H116" s="30"/>
      <c r="I116" s="31">
        <v>0</v>
      </c>
    </row>
    <row r="117" spans="2:9" hidden="1" x14ac:dyDescent="0.25">
      <c r="B117" s="27"/>
      <c r="C117" s="27"/>
      <c r="D117" s="27"/>
      <c r="E117" s="28"/>
      <c r="F117" s="29"/>
      <c r="G117" s="29"/>
      <c r="H117" s="30"/>
      <c r="I117" s="31">
        <v>0</v>
      </c>
    </row>
    <row r="118" spans="2:9" hidden="1" x14ac:dyDescent="0.25">
      <c r="B118" s="27"/>
      <c r="C118" s="27"/>
      <c r="D118" s="27"/>
      <c r="E118" s="28"/>
      <c r="F118" s="29"/>
      <c r="G118" s="29"/>
      <c r="H118" s="30"/>
      <c r="I118" s="31">
        <v>0</v>
      </c>
    </row>
    <row r="119" spans="2:9" hidden="1" x14ac:dyDescent="0.25">
      <c r="B119" s="27"/>
      <c r="C119" s="27"/>
      <c r="D119" s="27"/>
      <c r="E119" s="28"/>
      <c r="F119" s="29"/>
      <c r="G119" s="29"/>
      <c r="H119" s="30"/>
      <c r="I119" s="31">
        <v>0</v>
      </c>
    </row>
    <row r="120" spans="2:9" hidden="1" x14ac:dyDescent="0.25">
      <c r="B120" s="27"/>
      <c r="C120" s="27"/>
      <c r="D120" s="27"/>
      <c r="E120" s="28"/>
      <c r="F120" s="29"/>
      <c r="G120" s="29"/>
      <c r="H120" s="30"/>
      <c r="I120" s="31">
        <v>0</v>
      </c>
    </row>
    <row r="121" spans="2:9" hidden="1" x14ac:dyDescent="0.25">
      <c r="B121" s="27"/>
      <c r="C121" s="27"/>
      <c r="D121" s="27"/>
      <c r="E121" s="28"/>
      <c r="F121" s="29"/>
      <c r="G121" s="29"/>
      <c r="H121" s="30"/>
      <c r="I121" s="31">
        <v>0</v>
      </c>
    </row>
    <row r="122" spans="2:9" hidden="1" x14ac:dyDescent="0.25">
      <c r="B122" s="27"/>
      <c r="C122" s="27"/>
      <c r="D122" s="27"/>
      <c r="E122" s="28"/>
      <c r="F122" s="29"/>
      <c r="G122" s="29"/>
      <c r="H122" s="30"/>
      <c r="I122" s="31">
        <v>0</v>
      </c>
    </row>
    <row r="123" spans="2:9" hidden="1" x14ac:dyDescent="0.25">
      <c r="B123" s="27"/>
      <c r="C123" s="27"/>
      <c r="D123" s="27"/>
      <c r="E123" s="28"/>
      <c r="F123" s="29"/>
      <c r="G123" s="29"/>
      <c r="H123" s="30"/>
      <c r="I123" s="31">
        <v>0</v>
      </c>
    </row>
    <row r="124" spans="2:9" hidden="1" x14ac:dyDescent="0.25">
      <c r="B124" s="27"/>
      <c r="C124" s="27"/>
      <c r="D124" s="27"/>
      <c r="E124" s="28"/>
      <c r="F124" s="29"/>
      <c r="G124" s="29"/>
      <c r="H124" s="30"/>
      <c r="I124" s="31">
        <v>0</v>
      </c>
    </row>
    <row r="125" spans="2:9" hidden="1" x14ac:dyDescent="0.25">
      <c r="B125" s="27"/>
      <c r="C125" s="27"/>
      <c r="D125" s="27"/>
      <c r="E125" s="28"/>
      <c r="F125" s="29"/>
      <c r="G125" s="29"/>
      <c r="H125" s="30"/>
      <c r="I125" s="31">
        <v>0</v>
      </c>
    </row>
    <row r="126" spans="2:9" hidden="1" x14ac:dyDescent="0.25">
      <c r="B126" s="27"/>
      <c r="C126" s="27"/>
      <c r="D126" s="27"/>
      <c r="E126" s="28"/>
      <c r="F126" s="29"/>
      <c r="G126" s="29"/>
      <c r="H126" s="30"/>
      <c r="I126" s="31">
        <v>0</v>
      </c>
    </row>
    <row r="127" spans="2:9" hidden="1" x14ac:dyDescent="0.25">
      <c r="B127" s="27"/>
      <c r="C127" s="27"/>
      <c r="D127" s="27"/>
      <c r="E127" s="28"/>
      <c r="F127" s="29"/>
      <c r="G127" s="29"/>
      <c r="H127" s="30"/>
      <c r="I127" s="31">
        <v>0</v>
      </c>
    </row>
    <row r="128" spans="2:9" hidden="1" x14ac:dyDescent="0.25">
      <c r="B128" s="27"/>
      <c r="C128" s="27"/>
      <c r="D128" s="27"/>
      <c r="E128" s="28"/>
      <c r="F128" s="29"/>
      <c r="G128" s="29"/>
      <c r="H128" s="30"/>
      <c r="I128" s="31">
        <v>0</v>
      </c>
    </row>
    <row r="129" spans="2:9" hidden="1" x14ac:dyDescent="0.25">
      <c r="B129" s="27"/>
      <c r="C129" s="27"/>
      <c r="D129" s="27"/>
      <c r="E129" s="28"/>
      <c r="F129" s="29"/>
      <c r="G129" s="29"/>
      <c r="H129" s="30"/>
      <c r="I129" s="31">
        <v>0</v>
      </c>
    </row>
    <row r="130" spans="2:9" hidden="1" x14ac:dyDescent="0.25">
      <c r="B130" s="27"/>
      <c r="C130" s="27"/>
      <c r="D130" s="27"/>
      <c r="E130" s="28"/>
      <c r="F130" s="29"/>
      <c r="G130" s="29"/>
      <c r="H130" s="30"/>
      <c r="I130" s="31">
        <v>0</v>
      </c>
    </row>
    <row r="131" spans="2:9" hidden="1" x14ac:dyDescent="0.25">
      <c r="B131" s="27"/>
      <c r="C131" s="27"/>
      <c r="D131" s="27"/>
      <c r="E131" s="28"/>
      <c r="F131" s="29"/>
      <c r="G131" s="29"/>
      <c r="H131" s="30"/>
      <c r="I131" s="31">
        <v>0</v>
      </c>
    </row>
    <row r="132" spans="2:9" hidden="1" x14ac:dyDescent="0.25">
      <c r="B132" s="27"/>
      <c r="C132" s="27"/>
      <c r="D132" s="27"/>
      <c r="E132" s="28"/>
      <c r="F132" s="29"/>
      <c r="G132" s="29"/>
      <c r="H132" s="30"/>
      <c r="I132" s="31">
        <v>0</v>
      </c>
    </row>
    <row r="133" spans="2:9" hidden="1" x14ac:dyDescent="0.25">
      <c r="B133" s="27"/>
      <c r="C133" s="27"/>
      <c r="D133" s="27"/>
      <c r="E133" s="28"/>
      <c r="F133" s="29"/>
      <c r="G133" s="29"/>
      <c r="H133" s="30"/>
      <c r="I133" s="31">
        <v>0</v>
      </c>
    </row>
    <row r="134" spans="2:9" hidden="1" x14ac:dyDescent="0.25">
      <c r="B134" s="27"/>
      <c r="C134" s="27"/>
      <c r="D134" s="27"/>
      <c r="E134" s="28"/>
      <c r="F134" s="29"/>
      <c r="G134" s="29"/>
      <c r="H134" s="30"/>
      <c r="I134" s="31">
        <v>0</v>
      </c>
    </row>
    <row r="135" spans="2:9" hidden="1" x14ac:dyDescent="0.25">
      <c r="B135" s="27"/>
      <c r="C135" s="27"/>
      <c r="D135" s="27"/>
      <c r="E135" s="28"/>
      <c r="F135" s="29"/>
      <c r="G135" s="29"/>
      <c r="H135" s="30"/>
      <c r="I135" s="31">
        <v>0</v>
      </c>
    </row>
    <row r="136" spans="2:9" hidden="1" x14ac:dyDescent="0.25">
      <c r="B136" s="27"/>
      <c r="C136" s="27"/>
      <c r="D136" s="27"/>
      <c r="E136" s="28"/>
      <c r="F136" s="29"/>
      <c r="G136" s="29"/>
      <c r="H136" s="30"/>
      <c r="I136" s="31">
        <v>0</v>
      </c>
    </row>
    <row r="137" spans="2:9" hidden="1" x14ac:dyDescent="0.25">
      <c r="B137" s="27"/>
      <c r="C137" s="27"/>
      <c r="D137" s="27"/>
      <c r="E137" s="28"/>
      <c r="F137" s="29"/>
      <c r="G137" s="29"/>
      <c r="H137" s="30"/>
      <c r="I137" s="31">
        <v>0</v>
      </c>
    </row>
    <row r="138" spans="2:9" hidden="1" x14ac:dyDescent="0.25">
      <c r="B138" s="27"/>
      <c r="C138" s="27"/>
      <c r="D138" s="27"/>
      <c r="E138" s="28"/>
      <c r="F138" s="29"/>
      <c r="G138" s="29"/>
      <c r="H138" s="30"/>
      <c r="I138" s="31">
        <v>0</v>
      </c>
    </row>
    <row r="139" spans="2:9" hidden="1" x14ac:dyDescent="0.25">
      <c r="B139" s="27"/>
      <c r="C139" s="27"/>
      <c r="D139" s="27"/>
      <c r="E139" s="28"/>
      <c r="F139" s="29"/>
      <c r="G139" s="29"/>
      <c r="H139" s="30"/>
      <c r="I139" s="31">
        <v>0</v>
      </c>
    </row>
    <row r="140" spans="2:9" hidden="1" x14ac:dyDescent="0.25">
      <c r="B140" s="27"/>
      <c r="C140" s="27"/>
      <c r="D140" s="27"/>
      <c r="E140" s="28"/>
      <c r="F140" s="29"/>
      <c r="G140" s="29"/>
      <c r="H140" s="30"/>
      <c r="I140" s="31">
        <v>0</v>
      </c>
    </row>
    <row r="141" spans="2:9" hidden="1" x14ac:dyDescent="0.25">
      <c r="B141" s="27"/>
      <c r="C141" s="27"/>
      <c r="D141" s="27"/>
      <c r="E141" s="28"/>
      <c r="F141" s="29"/>
      <c r="G141" s="29"/>
      <c r="H141" s="30"/>
      <c r="I141" s="31">
        <v>0</v>
      </c>
    </row>
    <row r="142" spans="2:9" hidden="1" x14ac:dyDescent="0.25">
      <c r="B142" s="27"/>
      <c r="C142" s="27"/>
      <c r="D142" s="27"/>
      <c r="E142" s="28"/>
      <c r="F142" s="29"/>
      <c r="G142" s="29"/>
      <c r="H142" s="30"/>
      <c r="I142" s="31">
        <v>0</v>
      </c>
    </row>
    <row r="143" spans="2:9" hidden="1" x14ac:dyDescent="0.25">
      <c r="B143" s="27"/>
      <c r="C143" s="27"/>
      <c r="D143" s="27"/>
      <c r="E143" s="28"/>
      <c r="F143" s="29"/>
      <c r="G143" s="29"/>
      <c r="H143" s="30"/>
      <c r="I143" s="31">
        <v>0</v>
      </c>
    </row>
    <row r="144" spans="2:9" hidden="1" x14ac:dyDescent="0.25">
      <c r="B144" s="27"/>
      <c r="C144" s="27"/>
      <c r="D144" s="27"/>
      <c r="E144" s="28"/>
      <c r="F144" s="29"/>
      <c r="G144" s="29"/>
      <c r="H144" s="30"/>
      <c r="I144" s="31">
        <v>0</v>
      </c>
    </row>
    <row r="145" spans="2:9" hidden="1" x14ac:dyDescent="0.25">
      <c r="B145" s="27"/>
      <c r="C145" s="27"/>
      <c r="D145" s="27"/>
      <c r="E145" s="28"/>
      <c r="F145" s="29"/>
      <c r="G145" s="29"/>
      <c r="H145" s="30"/>
      <c r="I145" s="31">
        <v>0</v>
      </c>
    </row>
    <row r="146" spans="2:9" hidden="1" x14ac:dyDescent="0.25">
      <c r="B146" s="27"/>
      <c r="C146" s="27"/>
      <c r="D146" s="27"/>
      <c r="E146" s="28"/>
      <c r="F146" s="29"/>
      <c r="G146" s="29"/>
      <c r="H146" s="30"/>
      <c r="I146" s="31">
        <v>0</v>
      </c>
    </row>
    <row r="147" spans="2:9" hidden="1" x14ac:dyDescent="0.25">
      <c r="B147" s="27"/>
      <c r="C147" s="27"/>
      <c r="D147" s="27"/>
      <c r="E147" s="28"/>
      <c r="F147" s="29"/>
      <c r="G147" s="29"/>
      <c r="H147" s="30"/>
      <c r="I147" s="31">
        <v>0</v>
      </c>
    </row>
    <row r="148" spans="2:9" hidden="1" x14ac:dyDescent="0.25">
      <c r="B148" s="27"/>
      <c r="C148" s="27"/>
      <c r="D148" s="27"/>
      <c r="E148" s="28"/>
      <c r="F148" s="29"/>
      <c r="G148" s="29"/>
      <c r="H148" s="30"/>
      <c r="I148" s="31">
        <v>0</v>
      </c>
    </row>
    <row r="149" spans="2:9" hidden="1" x14ac:dyDescent="0.25">
      <c r="B149" s="27"/>
      <c r="C149" s="27"/>
      <c r="D149" s="27"/>
      <c r="E149" s="28"/>
      <c r="F149" s="29"/>
      <c r="G149" s="29"/>
      <c r="H149" s="30"/>
      <c r="I149" s="31">
        <v>0</v>
      </c>
    </row>
    <row r="150" spans="2:9" hidden="1" x14ac:dyDescent="0.25">
      <c r="B150" s="27"/>
      <c r="C150" s="27"/>
      <c r="D150" s="27"/>
      <c r="E150" s="28"/>
      <c r="F150" s="29"/>
      <c r="G150" s="29"/>
      <c r="H150" s="30"/>
      <c r="I150" s="31">
        <v>0</v>
      </c>
    </row>
    <row r="151" spans="2:9" hidden="1" x14ac:dyDescent="0.25">
      <c r="B151" s="27"/>
      <c r="C151" s="27"/>
      <c r="D151" s="27"/>
      <c r="E151" s="28"/>
      <c r="F151" s="29"/>
      <c r="G151" s="29"/>
      <c r="H151" s="30"/>
      <c r="I151" s="31">
        <v>0</v>
      </c>
    </row>
    <row r="152" spans="2:9" hidden="1" x14ac:dyDescent="0.25">
      <c r="B152" s="27"/>
      <c r="C152" s="27"/>
      <c r="D152" s="27"/>
      <c r="E152" s="28"/>
      <c r="F152" s="29"/>
      <c r="G152" s="29"/>
      <c r="H152" s="30"/>
      <c r="I152" s="31">
        <v>0</v>
      </c>
    </row>
    <row r="153" spans="2:9" hidden="1" x14ac:dyDescent="0.25">
      <c r="B153" s="27"/>
      <c r="C153" s="27"/>
      <c r="D153" s="27"/>
      <c r="E153" s="28"/>
      <c r="F153" s="29"/>
      <c r="G153" s="29"/>
      <c r="H153" s="30"/>
      <c r="I153" s="31">
        <v>0</v>
      </c>
    </row>
    <row r="154" spans="2:9" hidden="1" x14ac:dyDescent="0.25">
      <c r="B154" s="27"/>
      <c r="C154" s="27"/>
      <c r="D154" s="27"/>
      <c r="E154" s="28"/>
      <c r="F154" s="29"/>
      <c r="G154" s="29"/>
      <c r="H154" s="30"/>
      <c r="I154" s="31">
        <v>0</v>
      </c>
    </row>
    <row r="155" spans="2:9" hidden="1" x14ac:dyDescent="0.25">
      <c r="B155" s="27"/>
      <c r="C155" s="27"/>
      <c r="D155" s="27"/>
      <c r="E155" s="28"/>
      <c r="F155" s="29"/>
      <c r="G155" s="29"/>
      <c r="H155" s="30"/>
      <c r="I155" s="31">
        <v>0</v>
      </c>
    </row>
    <row r="156" spans="2:9" hidden="1" x14ac:dyDescent="0.25">
      <c r="B156" s="27"/>
      <c r="C156" s="27"/>
      <c r="D156" s="27"/>
      <c r="E156" s="28"/>
      <c r="F156" s="29"/>
      <c r="G156" s="29"/>
      <c r="H156" s="30"/>
      <c r="I156" s="31">
        <v>0</v>
      </c>
    </row>
    <row r="157" spans="2:9" hidden="1" x14ac:dyDescent="0.25">
      <c r="B157" s="27"/>
      <c r="C157" s="27"/>
      <c r="D157" s="27"/>
      <c r="E157" s="28"/>
      <c r="F157" s="29"/>
      <c r="G157" s="29"/>
      <c r="H157" s="30"/>
      <c r="I157" s="31">
        <v>0</v>
      </c>
    </row>
    <row r="158" spans="2:9" hidden="1" x14ac:dyDescent="0.25">
      <c r="B158" s="27"/>
      <c r="C158" s="27"/>
      <c r="D158" s="27"/>
      <c r="E158" s="28"/>
      <c r="F158" s="29"/>
      <c r="G158" s="29"/>
      <c r="H158" s="30"/>
      <c r="I158" s="31">
        <v>0</v>
      </c>
    </row>
    <row r="159" spans="2:9" hidden="1" x14ac:dyDescent="0.25">
      <c r="B159" s="27"/>
      <c r="C159" s="27"/>
      <c r="D159" s="27"/>
      <c r="E159" s="28"/>
      <c r="F159" s="29"/>
      <c r="G159" s="29"/>
      <c r="H159" s="30"/>
      <c r="I159" s="31">
        <v>0</v>
      </c>
    </row>
    <row r="160" spans="2:9" hidden="1" x14ac:dyDescent="0.25">
      <c r="B160" s="27"/>
      <c r="C160" s="27"/>
      <c r="D160" s="27"/>
      <c r="E160" s="28"/>
      <c r="F160" s="29"/>
      <c r="G160" s="29"/>
      <c r="H160" s="30"/>
      <c r="I160" s="31">
        <v>0</v>
      </c>
    </row>
    <row r="161" spans="2:9" hidden="1" x14ac:dyDescent="0.25">
      <c r="B161" s="27"/>
      <c r="C161" s="27"/>
      <c r="D161" s="27"/>
      <c r="E161" s="28"/>
      <c r="F161" s="29"/>
      <c r="G161" s="29"/>
      <c r="H161" s="30"/>
      <c r="I161" s="31">
        <v>0</v>
      </c>
    </row>
    <row r="162" spans="2:9" hidden="1" x14ac:dyDescent="0.25">
      <c r="B162" s="27"/>
      <c r="C162" s="27"/>
      <c r="D162" s="27"/>
      <c r="E162" s="28"/>
      <c r="F162" s="29"/>
      <c r="G162" s="29"/>
      <c r="H162" s="30"/>
      <c r="I162" s="31">
        <v>0</v>
      </c>
    </row>
    <row r="163" spans="2:9" hidden="1" x14ac:dyDescent="0.25">
      <c r="B163" s="27"/>
      <c r="C163" s="27"/>
      <c r="D163" s="27"/>
      <c r="E163" s="28"/>
      <c r="F163" s="29"/>
      <c r="G163" s="29"/>
      <c r="H163" s="30"/>
      <c r="I163" s="31">
        <v>0</v>
      </c>
    </row>
    <row r="164" spans="2:9" hidden="1" x14ac:dyDescent="0.25">
      <c r="B164" s="27"/>
      <c r="C164" s="27"/>
      <c r="D164" s="27"/>
      <c r="E164" s="28"/>
      <c r="F164" s="29"/>
      <c r="G164" s="29"/>
      <c r="H164" s="30"/>
      <c r="I164" s="31">
        <v>0</v>
      </c>
    </row>
    <row r="165" spans="2:9" hidden="1" x14ac:dyDescent="0.25">
      <c r="B165" s="27"/>
      <c r="C165" s="27"/>
      <c r="D165" s="27"/>
      <c r="E165" s="28"/>
      <c r="F165" s="29"/>
      <c r="G165" s="29"/>
      <c r="H165" s="30"/>
      <c r="I165" s="31">
        <v>0</v>
      </c>
    </row>
    <row r="166" spans="2:9" hidden="1" x14ac:dyDescent="0.25">
      <c r="B166" s="27"/>
      <c r="C166" s="27"/>
      <c r="D166" s="27"/>
      <c r="E166" s="28"/>
      <c r="F166" s="29"/>
      <c r="G166" s="29"/>
      <c r="H166" s="30"/>
      <c r="I166" s="31">
        <v>0</v>
      </c>
    </row>
    <row r="167" spans="2:9" hidden="1" x14ac:dyDescent="0.25">
      <c r="B167" s="27"/>
      <c r="C167" s="27"/>
      <c r="D167" s="27"/>
      <c r="E167" s="28"/>
      <c r="F167" s="29"/>
      <c r="G167" s="29"/>
      <c r="H167" s="30"/>
      <c r="I167" s="31">
        <v>0</v>
      </c>
    </row>
    <row r="168" spans="2:9" hidden="1" x14ac:dyDescent="0.25">
      <c r="B168" s="27"/>
      <c r="C168" s="27"/>
      <c r="D168" s="27"/>
      <c r="E168" s="28"/>
      <c r="F168" s="29"/>
      <c r="G168" s="29"/>
      <c r="H168" s="30"/>
      <c r="I168" s="31">
        <v>0</v>
      </c>
    </row>
    <row r="169" spans="2:9" hidden="1" x14ac:dyDescent="0.25">
      <c r="B169" s="27"/>
      <c r="C169" s="27"/>
      <c r="D169" s="27"/>
      <c r="E169" s="28"/>
      <c r="F169" s="29"/>
      <c r="G169" s="29"/>
      <c r="H169" s="30"/>
      <c r="I169" s="31">
        <v>0</v>
      </c>
    </row>
    <row r="170" spans="2:9" hidden="1" x14ac:dyDescent="0.25">
      <c r="B170" s="27"/>
      <c r="C170" s="27"/>
      <c r="D170" s="27"/>
      <c r="E170" s="28"/>
      <c r="F170" s="29"/>
      <c r="G170" s="29"/>
      <c r="H170" s="30"/>
      <c r="I170" s="31">
        <v>0</v>
      </c>
    </row>
    <row r="171" spans="2:9" hidden="1" x14ac:dyDescent="0.25">
      <c r="B171" s="27"/>
      <c r="C171" s="27"/>
      <c r="D171" s="27"/>
      <c r="E171" s="28"/>
      <c r="F171" s="29"/>
      <c r="G171" s="29"/>
      <c r="H171" s="30"/>
      <c r="I171" s="31">
        <v>0</v>
      </c>
    </row>
    <row r="172" spans="2:9" hidden="1" x14ac:dyDescent="0.25">
      <c r="B172" s="27"/>
      <c r="C172" s="27"/>
      <c r="D172" s="27"/>
      <c r="E172" s="28"/>
      <c r="F172" s="29"/>
      <c r="G172" s="29"/>
      <c r="H172" s="30"/>
      <c r="I172" s="31">
        <v>0</v>
      </c>
    </row>
    <row r="173" spans="2:9" hidden="1" x14ac:dyDescent="0.25">
      <c r="B173" s="27"/>
      <c r="C173" s="27"/>
      <c r="D173" s="27"/>
      <c r="E173" s="28"/>
      <c r="F173" s="29"/>
      <c r="G173" s="29"/>
      <c r="H173" s="30"/>
      <c r="I173" s="31">
        <v>0</v>
      </c>
    </row>
    <row r="174" spans="2:9" hidden="1" x14ac:dyDescent="0.25">
      <c r="B174" s="27"/>
      <c r="C174" s="27"/>
      <c r="D174" s="27"/>
      <c r="E174" s="28"/>
      <c r="F174" s="29"/>
      <c r="G174" s="29"/>
      <c r="H174" s="30"/>
      <c r="I174" s="31">
        <v>0</v>
      </c>
    </row>
    <row r="175" spans="2:9" hidden="1" x14ac:dyDescent="0.25">
      <c r="B175" s="27"/>
      <c r="C175" s="27"/>
      <c r="D175" s="27"/>
      <c r="E175" s="28"/>
      <c r="F175" s="29"/>
      <c r="G175" s="29"/>
      <c r="H175" s="30"/>
      <c r="I175" s="31">
        <v>0</v>
      </c>
    </row>
    <row r="176" spans="2:9" hidden="1" x14ac:dyDescent="0.25">
      <c r="B176" s="27"/>
      <c r="C176" s="27"/>
      <c r="D176" s="27"/>
      <c r="E176" s="28"/>
      <c r="F176" s="29"/>
      <c r="G176" s="29"/>
      <c r="H176" s="30"/>
      <c r="I176" s="31">
        <v>0</v>
      </c>
    </row>
    <row r="177" spans="2:17" hidden="1" x14ac:dyDescent="0.25">
      <c r="B177" s="27"/>
      <c r="C177" s="27"/>
      <c r="D177" s="27"/>
      <c r="E177" s="28"/>
      <c r="F177" s="29"/>
      <c r="G177" s="29"/>
      <c r="H177" s="30"/>
      <c r="I177" s="31">
        <v>0</v>
      </c>
    </row>
    <row r="178" spans="2:17" hidden="1" x14ac:dyDescent="0.25">
      <c r="B178" s="27"/>
      <c r="C178" s="27"/>
      <c r="D178" s="27"/>
      <c r="E178" s="28"/>
      <c r="F178" s="29"/>
      <c r="G178" s="29"/>
      <c r="H178" s="30"/>
      <c r="I178" s="31">
        <v>0</v>
      </c>
    </row>
    <row r="179" spans="2:17" hidden="1" x14ac:dyDescent="0.25">
      <c r="B179" s="27"/>
      <c r="C179" s="27"/>
      <c r="D179" s="27"/>
      <c r="E179" s="28"/>
      <c r="F179" s="29"/>
      <c r="G179" s="29"/>
      <c r="H179" s="30"/>
      <c r="I179" s="31">
        <v>0</v>
      </c>
    </row>
    <row r="180" spans="2:17" hidden="1" x14ac:dyDescent="0.25">
      <c r="B180" s="27"/>
      <c r="C180" s="27"/>
      <c r="D180" s="27"/>
      <c r="E180" s="28"/>
      <c r="F180" s="29"/>
      <c r="G180" s="29"/>
      <c r="H180" s="30"/>
      <c r="I180" s="31">
        <v>0</v>
      </c>
    </row>
    <row r="181" spans="2:17" hidden="1" x14ac:dyDescent="0.25">
      <c r="B181" s="27"/>
      <c r="C181" s="27"/>
      <c r="D181" s="27"/>
      <c r="E181" s="28"/>
      <c r="F181" s="29"/>
      <c r="G181" s="29"/>
      <c r="H181" s="30"/>
      <c r="I181" s="31">
        <v>0</v>
      </c>
    </row>
    <row r="182" spans="2:17" hidden="1" x14ac:dyDescent="0.25">
      <c r="B182" s="27"/>
      <c r="C182" s="27"/>
      <c r="D182" s="27"/>
      <c r="E182" s="28"/>
      <c r="F182" s="29"/>
      <c r="G182" s="29"/>
      <c r="H182" s="30"/>
      <c r="I182" s="31">
        <v>0</v>
      </c>
    </row>
    <row r="183" spans="2:17" hidden="1" x14ac:dyDescent="0.25">
      <c r="B183" s="27"/>
      <c r="C183" s="27"/>
      <c r="D183" s="27"/>
      <c r="E183" s="28"/>
      <c r="F183" s="29"/>
      <c r="G183" s="29"/>
      <c r="H183" s="30"/>
      <c r="I183" s="31">
        <v>0</v>
      </c>
    </row>
    <row r="184" spans="2:17" hidden="1" x14ac:dyDescent="0.25">
      <c r="B184" s="27"/>
      <c r="C184" s="27"/>
      <c r="D184" s="27"/>
      <c r="E184" s="28"/>
      <c r="F184" s="29"/>
      <c r="G184" s="29"/>
      <c r="H184" s="30"/>
      <c r="I184" s="31">
        <v>0</v>
      </c>
    </row>
    <row r="185" spans="2:17" x14ac:dyDescent="0.25">
      <c r="B185" s="27"/>
      <c r="C185" s="27"/>
      <c r="D185" s="27"/>
      <c r="E185" s="28"/>
      <c r="F185" s="29"/>
      <c r="G185" s="29"/>
      <c r="H185" s="30"/>
      <c r="I185" s="31"/>
    </row>
    <row r="186" spans="2:17" x14ac:dyDescent="0.25">
      <c r="B186" s="89"/>
      <c r="C186" s="90"/>
      <c r="D186" s="90"/>
      <c r="E186" s="90"/>
      <c r="F186" s="91"/>
      <c r="G186" s="32"/>
      <c r="H186" s="33" t="s">
        <v>222</v>
      </c>
      <c r="I186" s="34">
        <f>SUM(I15:I185)</f>
        <v>86833.64</v>
      </c>
      <c r="Q186" s="64"/>
    </row>
    <row r="187" spans="2:17" x14ac:dyDescent="0.25">
      <c r="B187" s="35"/>
      <c r="C187" s="66"/>
      <c r="D187" s="36" t="s">
        <v>223</v>
      </c>
      <c r="E187" s="78">
        <f>SUM(G15:G185)</f>
        <v>144722.72</v>
      </c>
      <c r="F187" s="79"/>
      <c r="G187" s="37"/>
      <c r="H187" s="33" t="s">
        <v>224</v>
      </c>
      <c r="I187" s="38">
        <v>0</v>
      </c>
    </row>
    <row r="188" spans="2:17" x14ac:dyDescent="0.25">
      <c r="B188" s="35"/>
      <c r="C188" s="66"/>
      <c r="D188" s="36" t="s">
        <v>225</v>
      </c>
      <c r="E188" s="78">
        <f>SUM(I15:I185)</f>
        <v>86833.64</v>
      </c>
      <c r="F188" s="79"/>
      <c r="G188" s="37"/>
      <c r="H188" s="39" t="s">
        <v>226</v>
      </c>
      <c r="I188" s="38">
        <v>0</v>
      </c>
    </row>
    <row r="189" spans="2:17" x14ac:dyDescent="0.25">
      <c r="B189" s="35"/>
      <c r="C189" s="66"/>
      <c r="D189" s="36" t="s">
        <v>227</v>
      </c>
      <c r="E189" s="80">
        <f>E187-E188</f>
        <v>57889.08</v>
      </c>
      <c r="F189" s="81"/>
      <c r="G189" s="40"/>
      <c r="H189" s="33" t="s">
        <v>228</v>
      </c>
      <c r="I189" s="41">
        <f>SUM(I186:I188)</f>
        <v>86833.64</v>
      </c>
    </row>
    <row r="190" spans="2:17" x14ac:dyDescent="0.25">
      <c r="B190" s="35"/>
      <c r="C190" s="66"/>
      <c r="D190" s="36"/>
      <c r="E190" s="82"/>
      <c r="F190" s="83"/>
      <c r="G190" s="42"/>
      <c r="H190" s="33" t="s">
        <v>229</v>
      </c>
      <c r="I190" s="41">
        <f>I189*0.05</f>
        <v>4341.6819999999998</v>
      </c>
    </row>
    <row r="191" spans="2:17" x14ac:dyDescent="0.25">
      <c r="B191" s="35"/>
      <c r="C191" s="66"/>
      <c r="D191" s="43"/>
      <c r="E191" s="43"/>
      <c r="F191" s="44"/>
      <c r="G191" s="44"/>
      <c r="H191" s="33" t="s">
        <v>230</v>
      </c>
      <c r="I191" s="38"/>
    </row>
    <row r="192" spans="2:17" ht="15.75" x14ac:dyDescent="0.25">
      <c r="B192" s="84" t="s">
        <v>231</v>
      </c>
      <c r="C192" s="85"/>
      <c r="D192" s="85"/>
      <c r="E192" s="85"/>
      <c r="F192" s="86"/>
      <c r="G192" s="45"/>
      <c r="H192" s="46" t="s">
        <v>232</v>
      </c>
      <c r="I192" s="47">
        <f>SUM(I189:I191)</f>
        <v>91175.322</v>
      </c>
    </row>
    <row r="194" spans="3:6" x14ac:dyDescent="0.25">
      <c r="C194" t="s">
        <v>258</v>
      </c>
      <c r="F194" s="67"/>
    </row>
  </sheetData>
  <autoFilter ref="B14:I184" xr:uid="{FA259877-1055-4FF8-B8AC-79E34DBB530F}">
    <filterColumn colId="6">
      <customFilters>
        <customFilter operator="notEqual" val=" "/>
      </customFilters>
    </filterColumn>
    <sortState xmlns:xlrd2="http://schemas.microsoft.com/office/spreadsheetml/2017/richdata2" ref="B15:I20">
      <sortCondition ref="B14"/>
    </sortState>
  </autoFilter>
  <mergeCells count="20">
    <mergeCell ref="E1:H5"/>
    <mergeCell ref="I1:I5"/>
    <mergeCell ref="E8:F8"/>
    <mergeCell ref="H8:I8"/>
    <mergeCell ref="E9:F9"/>
    <mergeCell ref="H9:I9"/>
    <mergeCell ref="K13:L13"/>
    <mergeCell ref="E10:F10"/>
    <mergeCell ref="H10:I10"/>
    <mergeCell ref="E11:F11"/>
    <mergeCell ref="H11:I11"/>
    <mergeCell ref="E12:F12"/>
    <mergeCell ref="H12:I12"/>
    <mergeCell ref="E190:F190"/>
    <mergeCell ref="B192:F192"/>
    <mergeCell ref="F13:I13"/>
    <mergeCell ref="B186:F186"/>
    <mergeCell ref="E187:F187"/>
    <mergeCell ref="E188:F188"/>
    <mergeCell ref="E189:F189"/>
  </mergeCells>
  <pageMargins left="0.7" right="0.7" top="0.75" bottom="0.75" header="0.3" footer="0.3"/>
  <pageSetup scale="68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9F95-E6BE-44A9-B769-D994E52DEB83}">
  <sheetPr filterMode="1">
    <pageSetUpPr fitToPage="1"/>
  </sheetPr>
  <dimension ref="B1:L193"/>
  <sheetViews>
    <sheetView topLeftCell="A6" workbookViewId="0">
      <selection activeCell="E186" sqref="E186"/>
    </sheetView>
  </sheetViews>
  <sheetFormatPr defaultRowHeight="15" x14ac:dyDescent="0.25"/>
  <cols>
    <col min="1" max="1" width="2.7109375" customWidth="1"/>
    <col min="2" max="2" width="15.42578125" customWidth="1"/>
    <col min="3" max="3" width="19.28515625" bestFit="1" customWidth="1"/>
    <col min="4" max="4" width="36" customWidth="1"/>
    <col min="5" max="5" width="7.28515625" customWidth="1"/>
    <col min="6" max="6" width="14.7109375" customWidth="1"/>
    <col min="7" max="7" width="14.7109375" hidden="1" customWidth="1"/>
    <col min="8" max="8" width="14.7109375" customWidth="1"/>
    <col min="9" max="9" width="22.5703125" customWidth="1"/>
    <col min="10" max="10" width="9.140625" customWidth="1"/>
    <col min="11" max="11" width="12.5703125" customWidth="1"/>
    <col min="12" max="12" width="14.28515625" bestFit="1" customWidth="1"/>
    <col min="13" max="13" width="9.140625" customWidth="1"/>
  </cols>
  <sheetData>
    <row r="1" spans="2:12" x14ac:dyDescent="0.25">
      <c r="B1" s="4"/>
      <c r="C1" s="5"/>
      <c r="D1" s="5"/>
      <c r="E1" s="92" t="s">
        <v>210</v>
      </c>
      <c r="F1" s="92"/>
      <c r="G1" s="92"/>
      <c r="H1" s="92"/>
      <c r="I1" s="97" t="s">
        <v>242</v>
      </c>
    </row>
    <row r="2" spans="2:12" x14ac:dyDescent="0.25">
      <c r="B2" s="6"/>
      <c r="E2" s="93"/>
      <c r="F2" s="93"/>
      <c r="G2" s="93"/>
      <c r="H2" s="93"/>
      <c r="I2" s="98"/>
    </row>
    <row r="3" spans="2:12" x14ac:dyDescent="0.25">
      <c r="B3" s="6"/>
      <c r="E3" s="93"/>
      <c r="F3" s="93"/>
      <c r="G3" s="93"/>
      <c r="H3" s="93"/>
      <c r="I3" s="98"/>
    </row>
    <row r="4" spans="2:12" x14ac:dyDescent="0.25">
      <c r="B4" s="6"/>
      <c r="E4" s="93"/>
      <c r="F4" s="93"/>
      <c r="G4" s="93"/>
      <c r="H4" s="93"/>
      <c r="I4" s="98"/>
    </row>
    <row r="5" spans="2:12" x14ac:dyDescent="0.25">
      <c r="B5" s="7"/>
      <c r="C5" s="3"/>
      <c r="D5" s="3"/>
      <c r="E5" s="94"/>
      <c r="F5" s="94"/>
      <c r="G5" s="94"/>
      <c r="H5" s="94"/>
      <c r="I5" s="99"/>
    </row>
    <row r="6" spans="2:12" ht="36" x14ac:dyDescent="0.55000000000000004">
      <c r="B6" s="8"/>
      <c r="C6" s="9"/>
      <c r="D6" s="9"/>
      <c r="E6" s="10"/>
      <c r="F6" s="10"/>
      <c r="G6" s="10"/>
      <c r="H6" s="10"/>
      <c r="I6" s="10"/>
    </row>
    <row r="7" spans="2:12" x14ac:dyDescent="0.25">
      <c r="B7" s="11" t="s">
        <v>212</v>
      </c>
      <c r="C7" s="11"/>
      <c r="D7" s="12" t="s">
        <v>19</v>
      </c>
      <c r="E7" s="13" t="s">
        <v>213</v>
      </c>
      <c r="F7" s="14">
        <v>45420</v>
      </c>
      <c r="G7" s="14"/>
      <c r="H7" s="15" t="s">
        <v>214</v>
      </c>
      <c r="I7" s="16"/>
    </row>
    <row r="8" spans="2:12" x14ac:dyDescent="0.25">
      <c r="B8" s="17" t="s">
        <v>215</v>
      </c>
      <c r="C8" s="17"/>
      <c r="D8" s="12"/>
      <c r="E8" s="88" t="s">
        <v>216</v>
      </c>
      <c r="F8" s="88"/>
      <c r="G8" s="17"/>
      <c r="H8" s="100"/>
      <c r="I8" s="100"/>
    </row>
    <row r="9" spans="2:12" x14ac:dyDescent="0.25">
      <c r="B9" s="17" t="s">
        <v>217</v>
      </c>
      <c r="C9" s="17"/>
      <c r="D9" s="12">
        <v>0</v>
      </c>
      <c r="E9" s="88" t="s">
        <v>218</v>
      </c>
      <c r="F9" s="88"/>
      <c r="G9" s="17"/>
      <c r="H9" s="101"/>
      <c r="I9" s="101"/>
    </row>
    <row r="10" spans="2:12" x14ac:dyDescent="0.25">
      <c r="B10" s="17"/>
      <c r="C10" s="17"/>
      <c r="D10" s="18"/>
      <c r="E10" s="88" t="s">
        <v>219</v>
      </c>
      <c r="F10" s="88"/>
      <c r="G10" s="17"/>
      <c r="H10" s="102"/>
      <c r="I10" s="102"/>
    </row>
    <row r="11" spans="2:12" x14ac:dyDescent="0.25">
      <c r="B11" s="17"/>
      <c r="C11" s="17"/>
      <c r="D11" s="18"/>
      <c r="E11" s="88" t="s">
        <v>441</v>
      </c>
      <c r="F11" s="88"/>
      <c r="G11" s="17"/>
      <c r="H11" s="102"/>
      <c r="I11" s="102"/>
    </row>
    <row r="12" spans="2:12" x14ac:dyDescent="0.25">
      <c r="B12" s="19"/>
      <c r="C12" s="19"/>
      <c r="D12" s="18" t="s">
        <v>239</v>
      </c>
      <c r="E12" s="87" t="s">
        <v>442</v>
      </c>
      <c r="F12" s="87"/>
      <c r="G12" s="20"/>
      <c r="H12" s="95"/>
      <c r="I12" s="95"/>
    </row>
    <row r="13" spans="2:12" ht="15.75" thickBot="1" x14ac:dyDescent="0.3">
      <c r="B13" s="21"/>
      <c r="C13" s="22"/>
      <c r="D13" s="22"/>
      <c r="E13" s="22"/>
      <c r="F13" s="96" t="s">
        <v>3</v>
      </c>
      <c r="G13" s="96"/>
      <c r="H13" s="96"/>
      <c r="I13" s="96"/>
      <c r="K13" s="103" t="s">
        <v>253</v>
      </c>
      <c r="L13" s="103"/>
    </row>
    <row r="14" spans="2:12" ht="15.75" thickBot="1" x14ac:dyDescent="0.3">
      <c r="B14" s="23" t="s">
        <v>0</v>
      </c>
      <c r="C14" s="65" t="s">
        <v>263</v>
      </c>
      <c r="D14" s="24" t="s">
        <v>1</v>
      </c>
      <c r="E14" s="25" t="s">
        <v>2</v>
      </c>
      <c r="F14" s="25" t="s">
        <v>4</v>
      </c>
      <c r="G14" s="25"/>
      <c r="H14" s="25" t="s">
        <v>220</v>
      </c>
      <c r="I14" s="26" t="s">
        <v>221</v>
      </c>
      <c r="K14" s="62" t="s">
        <v>252</v>
      </c>
      <c r="L14" s="62" t="s">
        <v>420</v>
      </c>
    </row>
    <row r="15" spans="2:12" x14ac:dyDescent="0.25">
      <c r="B15" s="27" t="s">
        <v>51</v>
      </c>
      <c r="C15" s="27" t="s">
        <v>274</v>
      </c>
      <c r="D15" s="27" t="s">
        <v>14</v>
      </c>
      <c r="E15" s="28">
        <v>0</v>
      </c>
      <c r="F15" s="69">
        <v>6515.91</v>
      </c>
      <c r="G15" s="29">
        <f>E15*F15</f>
        <v>0</v>
      </c>
      <c r="H15" s="30">
        <v>3257.96</v>
      </c>
      <c r="I15" s="31">
        <f>ROUND(E15*H15,2)</f>
        <v>0</v>
      </c>
      <c r="K15" s="63">
        <v>1</v>
      </c>
      <c r="L15">
        <f>ROUNDUP(K15/5,0)</f>
        <v>1</v>
      </c>
    </row>
    <row r="16" spans="2:12" x14ac:dyDescent="0.25">
      <c r="B16" s="27" t="s">
        <v>63</v>
      </c>
      <c r="C16" s="27" t="s">
        <v>271</v>
      </c>
      <c r="D16" s="27" t="s">
        <v>14</v>
      </c>
      <c r="E16" s="28">
        <v>0</v>
      </c>
      <c r="F16" s="69">
        <v>6029.34</v>
      </c>
      <c r="G16" s="29">
        <f t="shared" ref="G16:G25" si="0">E16*F16</f>
        <v>0</v>
      </c>
      <c r="H16" s="30">
        <v>3014.67</v>
      </c>
      <c r="I16" s="31">
        <f t="shared" ref="I16:I20" si="1">ROUND(E16*H16,2)</f>
        <v>0</v>
      </c>
      <c r="K16" s="63">
        <v>1</v>
      </c>
      <c r="L16">
        <f t="shared" ref="L16:L24" si="2">ROUNDUP(K16/5,0)</f>
        <v>1</v>
      </c>
    </row>
    <row r="17" spans="2:12" x14ac:dyDescent="0.25">
      <c r="B17" s="27" t="s">
        <v>94</v>
      </c>
      <c r="C17" s="27" t="s">
        <v>259</v>
      </c>
      <c r="D17" s="27" t="s">
        <v>14</v>
      </c>
      <c r="E17" s="28">
        <v>0</v>
      </c>
      <c r="F17" s="69">
        <v>3841.08</v>
      </c>
      <c r="G17" s="29">
        <f t="shared" si="0"/>
        <v>0</v>
      </c>
      <c r="H17" s="30">
        <v>1920.54</v>
      </c>
      <c r="I17" s="31">
        <f t="shared" si="1"/>
        <v>0</v>
      </c>
      <c r="K17" s="63">
        <v>6</v>
      </c>
      <c r="L17">
        <f t="shared" si="2"/>
        <v>2</v>
      </c>
    </row>
    <row r="18" spans="2:12" x14ac:dyDescent="0.25">
      <c r="B18" s="27" t="s">
        <v>83</v>
      </c>
      <c r="C18" s="27" t="s">
        <v>416</v>
      </c>
      <c r="D18" s="27" t="s">
        <v>14</v>
      </c>
      <c r="E18" s="28">
        <v>0</v>
      </c>
      <c r="F18" s="69">
        <v>7397.67</v>
      </c>
      <c r="G18" s="29">
        <f t="shared" si="0"/>
        <v>0</v>
      </c>
      <c r="H18" s="30">
        <v>3698.84</v>
      </c>
      <c r="I18" s="31">
        <f t="shared" si="1"/>
        <v>0</v>
      </c>
      <c r="K18" s="63">
        <v>10</v>
      </c>
      <c r="L18">
        <f t="shared" si="2"/>
        <v>2</v>
      </c>
    </row>
    <row r="19" spans="2:12" x14ac:dyDescent="0.25">
      <c r="B19" s="27" t="s">
        <v>13</v>
      </c>
      <c r="C19" s="27" t="s">
        <v>272</v>
      </c>
      <c r="D19" s="27" t="s">
        <v>14</v>
      </c>
      <c r="E19" s="28">
        <v>0</v>
      </c>
      <c r="F19" s="69">
        <v>2237.2399999999998</v>
      </c>
      <c r="G19" s="29">
        <f t="shared" si="0"/>
        <v>0</v>
      </c>
      <c r="H19" s="30">
        <v>1118.6199999999999</v>
      </c>
      <c r="I19" s="31">
        <f t="shared" si="1"/>
        <v>0</v>
      </c>
      <c r="K19" s="63">
        <v>4</v>
      </c>
      <c r="L19">
        <f t="shared" si="2"/>
        <v>1</v>
      </c>
    </row>
    <row r="20" spans="2:12" x14ac:dyDescent="0.25">
      <c r="B20" s="27" t="s">
        <v>165</v>
      </c>
      <c r="C20" s="27" t="s">
        <v>273</v>
      </c>
      <c r="D20" s="27" t="s">
        <v>14</v>
      </c>
      <c r="E20" s="28">
        <v>0</v>
      </c>
      <c r="F20" s="69">
        <v>6330.05</v>
      </c>
      <c r="G20" s="29">
        <f t="shared" si="0"/>
        <v>0</v>
      </c>
      <c r="H20" s="30">
        <v>3165.03</v>
      </c>
      <c r="I20" s="31">
        <f t="shared" si="1"/>
        <v>0</v>
      </c>
      <c r="K20" s="63">
        <v>1</v>
      </c>
      <c r="L20">
        <f t="shared" si="2"/>
        <v>1</v>
      </c>
    </row>
    <row r="21" spans="2:12" x14ac:dyDescent="0.25">
      <c r="B21" s="27" t="s">
        <v>157</v>
      </c>
      <c r="C21" s="27" t="s">
        <v>270</v>
      </c>
      <c r="D21" s="27" t="s">
        <v>14</v>
      </c>
      <c r="E21" s="28">
        <v>0</v>
      </c>
      <c r="F21" s="69">
        <v>6392.3</v>
      </c>
      <c r="G21" s="29">
        <f t="shared" si="0"/>
        <v>0</v>
      </c>
      <c r="H21" s="30">
        <v>3260.07</v>
      </c>
      <c r="I21" s="31">
        <f t="shared" ref="I21:I25" si="3">ROUND(E21*H21,2)</f>
        <v>0</v>
      </c>
      <c r="K21" s="63">
        <v>2</v>
      </c>
      <c r="L21">
        <f t="shared" si="2"/>
        <v>1</v>
      </c>
    </row>
    <row r="22" spans="2:12" x14ac:dyDescent="0.25">
      <c r="B22" s="27" t="s">
        <v>142</v>
      </c>
      <c r="C22" s="27" t="s">
        <v>421</v>
      </c>
      <c r="D22" s="27" t="s">
        <v>14</v>
      </c>
      <c r="E22" s="28">
        <v>0</v>
      </c>
      <c r="F22" s="69">
        <v>6392.3</v>
      </c>
      <c r="G22" s="29">
        <f t="shared" si="0"/>
        <v>0</v>
      </c>
      <c r="H22" s="30">
        <v>3260.07</v>
      </c>
      <c r="I22" s="31">
        <f t="shared" si="3"/>
        <v>0</v>
      </c>
      <c r="K22" s="63">
        <v>2</v>
      </c>
      <c r="L22">
        <f t="shared" si="2"/>
        <v>1</v>
      </c>
    </row>
    <row r="23" spans="2:12" x14ac:dyDescent="0.25">
      <c r="B23" s="27" t="s">
        <v>177</v>
      </c>
      <c r="C23" s="27" t="s">
        <v>261</v>
      </c>
      <c r="D23" s="27" t="s">
        <v>14</v>
      </c>
      <c r="E23" s="28">
        <v>0</v>
      </c>
      <c r="F23" s="69">
        <v>6021.32</v>
      </c>
      <c r="G23" s="29">
        <f t="shared" si="0"/>
        <v>0</v>
      </c>
      <c r="H23" s="30">
        <v>2017.1422</v>
      </c>
      <c r="I23" s="31">
        <f t="shared" si="3"/>
        <v>0</v>
      </c>
      <c r="K23" s="63">
        <v>1</v>
      </c>
      <c r="L23">
        <f t="shared" si="2"/>
        <v>1</v>
      </c>
    </row>
    <row r="24" spans="2:12" x14ac:dyDescent="0.25">
      <c r="B24" s="27" t="s">
        <v>33</v>
      </c>
      <c r="C24" s="27" t="s">
        <v>419</v>
      </c>
      <c r="D24" s="27" t="s">
        <v>34</v>
      </c>
      <c r="E24" s="28">
        <v>0</v>
      </c>
      <c r="F24" s="69">
        <v>10979.26</v>
      </c>
      <c r="G24" s="29">
        <f t="shared" si="0"/>
        <v>0</v>
      </c>
      <c r="H24" s="30">
        <v>5489.63</v>
      </c>
      <c r="I24" s="31">
        <f t="shared" si="3"/>
        <v>0</v>
      </c>
      <c r="K24" s="63">
        <v>1</v>
      </c>
      <c r="L24">
        <f t="shared" si="2"/>
        <v>1</v>
      </c>
    </row>
    <row r="25" spans="2:12" x14ac:dyDescent="0.25">
      <c r="B25" s="27" t="s">
        <v>290</v>
      </c>
      <c r="C25" s="27" t="s">
        <v>433</v>
      </c>
      <c r="D25" s="27" t="s">
        <v>443</v>
      </c>
      <c r="E25" s="28">
        <v>0</v>
      </c>
      <c r="F25" s="29">
        <v>4061.82</v>
      </c>
      <c r="G25" s="29">
        <f t="shared" si="0"/>
        <v>0</v>
      </c>
      <c r="H25" s="30">
        <v>2030.91</v>
      </c>
      <c r="I25" s="31">
        <f t="shared" si="3"/>
        <v>0</v>
      </c>
      <c r="K25" s="63">
        <v>1</v>
      </c>
      <c r="L25">
        <f t="shared" ref="L25" si="4">ROUNDUP(K25/5,0)</f>
        <v>1</v>
      </c>
    </row>
    <row r="26" spans="2:12" hidden="1" x14ac:dyDescent="0.25">
      <c r="B26" s="27"/>
      <c r="C26" s="27"/>
      <c r="D26" s="27"/>
      <c r="E26" s="28"/>
      <c r="F26" s="29"/>
      <c r="G26" s="29"/>
      <c r="H26" s="30"/>
      <c r="I26" s="31">
        <v>0</v>
      </c>
    </row>
    <row r="27" spans="2:12" hidden="1" x14ac:dyDescent="0.25">
      <c r="B27" s="27"/>
      <c r="C27" s="27"/>
      <c r="D27" s="27"/>
      <c r="E27" s="28"/>
      <c r="F27" s="29"/>
      <c r="G27" s="29"/>
      <c r="H27" s="30"/>
      <c r="I27" s="31">
        <v>0</v>
      </c>
    </row>
    <row r="28" spans="2:12" hidden="1" x14ac:dyDescent="0.25">
      <c r="B28" s="27"/>
      <c r="C28" s="27"/>
      <c r="D28" s="27"/>
      <c r="E28" s="28"/>
      <c r="F28" s="29"/>
      <c r="G28" s="29"/>
      <c r="H28" s="30"/>
      <c r="I28" s="31">
        <v>0</v>
      </c>
    </row>
    <row r="29" spans="2:12" hidden="1" x14ac:dyDescent="0.25">
      <c r="B29" s="27"/>
      <c r="C29" s="27"/>
      <c r="D29" s="27"/>
      <c r="E29" s="28"/>
      <c r="F29" s="29"/>
      <c r="G29" s="29"/>
      <c r="H29" s="30"/>
      <c r="I29" s="31">
        <v>0</v>
      </c>
    </row>
    <row r="30" spans="2:12" hidden="1" x14ac:dyDescent="0.25">
      <c r="B30" s="27"/>
      <c r="C30" s="27"/>
      <c r="D30" s="27"/>
      <c r="E30" s="28"/>
      <c r="F30" s="29"/>
      <c r="G30" s="29"/>
      <c r="H30" s="30"/>
      <c r="I30" s="31">
        <v>0</v>
      </c>
    </row>
    <row r="31" spans="2:12" hidden="1" x14ac:dyDescent="0.25">
      <c r="B31" s="27"/>
      <c r="C31" s="27"/>
      <c r="D31" s="27"/>
      <c r="E31" s="28"/>
      <c r="F31" s="29"/>
      <c r="G31" s="29"/>
      <c r="H31" s="30"/>
      <c r="I31" s="31">
        <v>0</v>
      </c>
    </row>
    <row r="32" spans="2:12" hidden="1" x14ac:dyDescent="0.25">
      <c r="B32" s="27"/>
      <c r="C32" s="27"/>
      <c r="D32" s="27"/>
      <c r="E32" s="28"/>
      <c r="F32" s="29"/>
      <c r="G32" s="29"/>
      <c r="H32" s="30"/>
      <c r="I32" s="31">
        <v>0</v>
      </c>
    </row>
    <row r="33" spans="2:9" hidden="1" x14ac:dyDescent="0.25">
      <c r="B33" s="27"/>
      <c r="C33" s="27"/>
      <c r="D33" s="27"/>
      <c r="E33" s="28"/>
      <c r="F33" s="29"/>
      <c r="G33" s="29"/>
      <c r="H33" s="30"/>
      <c r="I33" s="31">
        <v>0</v>
      </c>
    </row>
    <row r="34" spans="2:9" hidden="1" x14ac:dyDescent="0.25">
      <c r="B34" s="27"/>
      <c r="C34" s="27"/>
      <c r="D34" s="27"/>
      <c r="E34" s="28"/>
      <c r="F34" s="29"/>
      <c r="G34" s="29"/>
      <c r="H34" s="30"/>
      <c r="I34" s="31">
        <v>0</v>
      </c>
    </row>
    <row r="35" spans="2:9" hidden="1" x14ac:dyDescent="0.25">
      <c r="B35" s="27"/>
      <c r="C35" s="27"/>
      <c r="D35" s="27"/>
      <c r="E35" s="28"/>
      <c r="F35" s="29"/>
      <c r="G35" s="29"/>
      <c r="H35" s="30"/>
      <c r="I35" s="31">
        <v>0</v>
      </c>
    </row>
    <row r="36" spans="2:9" hidden="1" x14ac:dyDescent="0.25">
      <c r="B36" s="27"/>
      <c r="C36" s="27"/>
      <c r="D36" s="27"/>
      <c r="E36" s="28"/>
      <c r="F36" s="29"/>
      <c r="G36" s="29"/>
      <c r="H36" s="30"/>
      <c r="I36" s="31">
        <v>0</v>
      </c>
    </row>
    <row r="37" spans="2:9" hidden="1" x14ac:dyDescent="0.25">
      <c r="B37" s="27"/>
      <c r="C37" s="27"/>
      <c r="D37" s="27"/>
      <c r="E37" s="28"/>
      <c r="F37" s="29"/>
      <c r="G37" s="29"/>
      <c r="H37" s="30"/>
      <c r="I37" s="31">
        <v>0</v>
      </c>
    </row>
    <row r="38" spans="2:9" hidden="1" x14ac:dyDescent="0.25">
      <c r="B38" s="27"/>
      <c r="C38" s="27"/>
      <c r="D38" s="27"/>
      <c r="E38" s="28"/>
      <c r="F38" s="29"/>
      <c r="G38" s="29"/>
      <c r="H38" s="30"/>
      <c r="I38" s="31">
        <v>0</v>
      </c>
    </row>
    <row r="39" spans="2:9" hidden="1" x14ac:dyDescent="0.25">
      <c r="B39" s="27"/>
      <c r="C39" s="27"/>
      <c r="D39" s="27"/>
      <c r="E39" s="28"/>
      <c r="F39" s="29"/>
      <c r="G39" s="29"/>
      <c r="H39" s="30"/>
      <c r="I39" s="31">
        <v>0</v>
      </c>
    </row>
    <row r="40" spans="2:9" hidden="1" x14ac:dyDescent="0.25">
      <c r="B40" s="27"/>
      <c r="C40" s="27"/>
      <c r="D40" s="27"/>
      <c r="E40" s="28"/>
      <c r="F40" s="29"/>
      <c r="G40" s="29"/>
      <c r="H40" s="30"/>
      <c r="I40" s="31">
        <v>0</v>
      </c>
    </row>
    <row r="41" spans="2:9" hidden="1" x14ac:dyDescent="0.25">
      <c r="B41" s="27"/>
      <c r="C41" s="27"/>
      <c r="D41" s="27"/>
      <c r="E41" s="28"/>
      <c r="F41" s="29"/>
      <c r="G41" s="29"/>
      <c r="H41" s="30"/>
      <c r="I41" s="31">
        <v>0</v>
      </c>
    </row>
    <row r="42" spans="2:9" hidden="1" x14ac:dyDescent="0.25">
      <c r="B42" s="27"/>
      <c r="C42" s="27"/>
      <c r="D42" s="27"/>
      <c r="E42" s="28"/>
      <c r="F42" s="29"/>
      <c r="G42" s="29"/>
      <c r="H42" s="30"/>
      <c r="I42" s="31">
        <v>0</v>
      </c>
    </row>
    <row r="43" spans="2:9" hidden="1" x14ac:dyDescent="0.25">
      <c r="B43" s="27"/>
      <c r="C43" s="27"/>
      <c r="D43" s="27"/>
      <c r="E43" s="28"/>
      <c r="F43" s="29"/>
      <c r="G43" s="29"/>
      <c r="H43" s="30"/>
      <c r="I43" s="31">
        <v>0</v>
      </c>
    </row>
    <row r="44" spans="2:9" hidden="1" x14ac:dyDescent="0.25">
      <c r="B44" s="27"/>
      <c r="C44" s="27"/>
      <c r="D44" s="27"/>
      <c r="E44" s="28"/>
      <c r="F44" s="29"/>
      <c r="G44" s="29"/>
      <c r="H44" s="30"/>
      <c r="I44" s="31">
        <v>0</v>
      </c>
    </row>
    <row r="45" spans="2:9" hidden="1" x14ac:dyDescent="0.25">
      <c r="B45" s="27"/>
      <c r="C45" s="27"/>
      <c r="D45" s="27"/>
      <c r="E45" s="28"/>
      <c r="F45" s="29"/>
      <c r="G45" s="29"/>
      <c r="H45" s="30"/>
      <c r="I45" s="31">
        <v>0</v>
      </c>
    </row>
    <row r="46" spans="2:9" hidden="1" x14ac:dyDescent="0.25">
      <c r="B46" s="27"/>
      <c r="C46" s="27"/>
      <c r="D46" s="27"/>
      <c r="E46" s="28"/>
      <c r="F46" s="29"/>
      <c r="G46" s="29"/>
      <c r="H46" s="30"/>
      <c r="I46" s="31">
        <v>0</v>
      </c>
    </row>
    <row r="47" spans="2:9" hidden="1" x14ac:dyDescent="0.25">
      <c r="B47" s="27"/>
      <c r="C47" s="27"/>
      <c r="D47" s="27"/>
      <c r="E47" s="28"/>
      <c r="F47" s="29"/>
      <c r="G47" s="29"/>
      <c r="H47" s="30"/>
      <c r="I47" s="31">
        <v>0</v>
      </c>
    </row>
    <row r="48" spans="2:9" hidden="1" x14ac:dyDescent="0.25">
      <c r="B48" s="27"/>
      <c r="C48" s="27"/>
      <c r="D48" s="27"/>
      <c r="E48" s="28"/>
      <c r="F48" s="29"/>
      <c r="G48" s="29"/>
      <c r="H48" s="30"/>
      <c r="I48" s="31">
        <v>0</v>
      </c>
    </row>
    <row r="49" spans="2:9" hidden="1" x14ac:dyDescent="0.25">
      <c r="B49" s="27"/>
      <c r="C49" s="27"/>
      <c r="D49" s="27"/>
      <c r="E49" s="28"/>
      <c r="F49" s="29"/>
      <c r="G49" s="29"/>
      <c r="H49" s="30"/>
      <c r="I49" s="31">
        <v>0</v>
      </c>
    </row>
    <row r="50" spans="2:9" hidden="1" x14ac:dyDescent="0.25">
      <c r="B50" s="27"/>
      <c r="C50" s="27"/>
      <c r="D50" s="27"/>
      <c r="E50" s="28"/>
      <c r="F50" s="29"/>
      <c r="G50" s="29"/>
      <c r="H50" s="30"/>
      <c r="I50" s="31">
        <v>0</v>
      </c>
    </row>
    <row r="51" spans="2:9" hidden="1" x14ac:dyDescent="0.25">
      <c r="B51" s="27"/>
      <c r="C51" s="27"/>
      <c r="D51" s="27"/>
      <c r="E51" s="28"/>
      <c r="F51" s="29"/>
      <c r="G51" s="29"/>
      <c r="H51" s="30"/>
      <c r="I51" s="31">
        <v>0</v>
      </c>
    </row>
    <row r="52" spans="2:9" hidden="1" x14ac:dyDescent="0.25">
      <c r="B52" s="27"/>
      <c r="C52" s="27"/>
      <c r="D52" s="27"/>
      <c r="E52" s="28"/>
      <c r="F52" s="29"/>
      <c r="G52" s="29"/>
      <c r="H52" s="30"/>
      <c r="I52" s="31">
        <v>0</v>
      </c>
    </row>
    <row r="53" spans="2:9" hidden="1" x14ac:dyDescent="0.25">
      <c r="B53" s="27"/>
      <c r="C53" s="27"/>
      <c r="D53" s="27"/>
      <c r="E53" s="28"/>
      <c r="F53" s="29"/>
      <c r="G53" s="29"/>
      <c r="H53" s="30"/>
      <c r="I53" s="31">
        <v>0</v>
      </c>
    </row>
    <row r="54" spans="2:9" hidden="1" x14ac:dyDescent="0.25">
      <c r="B54" s="27"/>
      <c r="C54" s="27"/>
      <c r="D54" s="27"/>
      <c r="E54" s="28"/>
      <c r="F54" s="29"/>
      <c r="G54" s="29"/>
      <c r="H54" s="30"/>
      <c r="I54" s="31">
        <v>0</v>
      </c>
    </row>
    <row r="55" spans="2:9" hidden="1" x14ac:dyDescent="0.25">
      <c r="B55" s="27"/>
      <c r="C55" s="27"/>
      <c r="D55" s="27"/>
      <c r="E55" s="28"/>
      <c r="F55" s="29"/>
      <c r="G55" s="29"/>
      <c r="H55" s="30"/>
      <c r="I55" s="31">
        <v>0</v>
      </c>
    </row>
    <row r="56" spans="2:9" hidden="1" x14ac:dyDescent="0.25">
      <c r="B56" s="27"/>
      <c r="C56" s="27"/>
      <c r="D56" s="27"/>
      <c r="E56" s="28"/>
      <c r="F56" s="29"/>
      <c r="G56" s="29"/>
      <c r="H56" s="30"/>
      <c r="I56" s="31">
        <v>0</v>
      </c>
    </row>
    <row r="57" spans="2:9" hidden="1" x14ac:dyDescent="0.25">
      <c r="B57" s="27"/>
      <c r="C57" s="27"/>
      <c r="D57" s="27"/>
      <c r="E57" s="28"/>
      <c r="F57" s="29"/>
      <c r="G57" s="29"/>
      <c r="H57" s="30"/>
      <c r="I57" s="31">
        <v>0</v>
      </c>
    </row>
    <row r="58" spans="2:9" hidden="1" x14ac:dyDescent="0.25">
      <c r="B58" s="27"/>
      <c r="C58" s="27"/>
      <c r="D58" s="27"/>
      <c r="E58" s="28"/>
      <c r="F58" s="29"/>
      <c r="G58" s="29"/>
      <c r="H58" s="30"/>
      <c r="I58" s="31">
        <v>0</v>
      </c>
    </row>
    <row r="59" spans="2:9" hidden="1" x14ac:dyDescent="0.25">
      <c r="B59" s="27"/>
      <c r="C59" s="27"/>
      <c r="D59" s="27"/>
      <c r="E59" s="28"/>
      <c r="F59" s="29"/>
      <c r="G59" s="29"/>
      <c r="H59" s="30"/>
      <c r="I59" s="31">
        <v>0</v>
      </c>
    </row>
    <row r="60" spans="2:9" hidden="1" x14ac:dyDescent="0.25">
      <c r="B60" s="27"/>
      <c r="C60" s="27"/>
      <c r="D60" s="27"/>
      <c r="E60" s="28"/>
      <c r="F60" s="29"/>
      <c r="G60" s="29"/>
      <c r="H60" s="30"/>
      <c r="I60" s="31">
        <v>0</v>
      </c>
    </row>
    <row r="61" spans="2:9" hidden="1" x14ac:dyDescent="0.25">
      <c r="B61" s="27"/>
      <c r="C61" s="27"/>
      <c r="D61" s="27"/>
      <c r="E61" s="28"/>
      <c r="F61" s="29"/>
      <c r="G61" s="29"/>
      <c r="H61" s="30"/>
      <c r="I61" s="31">
        <v>0</v>
      </c>
    </row>
    <row r="62" spans="2:9" hidden="1" x14ac:dyDescent="0.25">
      <c r="B62" s="27"/>
      <c r="C62" s="27"/>
      <c r="D62" s="27"/>
      <c r="E62" s="28"/>
      <c r="F62" s="29"/>
      <c r="G62" s="29"/>
      <c r="H62" s="30"/>
      <c r="I62" s="31">
        <v>0</v>
      </c>
    </row>
    <row r="63" spans="2:9" hidden="1" x14ac:dyDescent="0.25">
      <c r="B63" s="27"/>
      <c r="C63" s="27"/>
      <c r="D63" s="27"/>
      <c r="E63" s="28"/>
      <c r="F63" s="29"/>
      <c r="G63" s="29"/>
      <c r="H63" s="30"/>
      <c r="I63" s="31">
        <v>0</v>
      </c>
    </row>
    <row r="64" spans="2:9" hidden="1" x14ac:dyDescent="0.25">
      <c r="B64" s="27"/>
      <c r="C64" s="27"/>
      <c r="D64" s="27"/>
      <c r="E64" s="28"/>
      <c r="F64" s="29"/>
      <c r="G64" s="29"/>
      <c r="H64" s="30"/>
      <c r="I64" s="31">
        <v>0</v>
      </c>
    </row>
    <row r="65" spans="2:9" hidden="1" x14ac:dyDescent="0.25">
      <c r="B65" s="27"/>
      <c r="C65" s="27"/>
      <c r="D65" s="27"/>
      <c r="E65" s="28"/>
      <c r="F65" s="29"/>
      <c r="G65" s="29"/>
      <c r="H65" s="30"/>
      <c r="I65" s="31">
        <v>0</v>
      </c>
    </row>
    <row r="66" spans="2:9" hidden="1" x14ac:dyDescent="0.25">
      <c r="B66" s="27"/>
      <c r="C66" s="27"/>
      <c r="D66" s="27"/>
      <c r="E66" s="28"/>
      <c r="F66" s="29"/>
      <c r="G66" s="29"/>
      <c r="H66" s="30"/>
      <c r="I66" s="31">
        <v>0</v>
      </c>
    </row>
    <row r="67" spans="2:9" hidden="1" x14ac:dyDescent="0.25">
      <c r="B67" s="27"/>
      <c r="C67" s="27"/>
      <c r="D67" s="27"/>
      <c r="E67" s="28"/>
      <c r="F67" s="29"/>
      <c r="G67" s="29"/>
      <c r="H67" s="30"/>
      <c r="I67" s="31">
        <v>0</v>
      </c>
    </row>
    <row r="68" spans="2:9" hidden="1" x14ac:dyDescent="0.25">
      <c r="B68" s="27"/>
      <c r="C68" s="27"/>
      <c r="D68" s="27"/>
      <c r="E68" s="28"/>
      <c r="F68" s="29"/>
      <c r="G68" s="29"/>
      <c r="H68" s="30"/>
      <c r="I68" s="31">
        <v>0</v>
      </c>
    </row>
    <row r="69" spans="2:9" hidden="1" x14ac:dyDescent="0.25">
      <c r="B69" s="27"/>
      <c r="C69" s="27"/>
      <c r="D69" s="27"/>
      <c r="E69" s="28"/>
      <c r="F69" s="29"/>
      <c r="G69" s="29"/>
      <c r="H69" s="30"/>
      <c r="I69" s="31">
        <v>0</v>
      </c>
    </row>
    <row r="70" spans="2:9" hidden="1" x14ac:dyDescent="0.25">
      <c r="B70" s="27"/>
      <c r="C70" s="27"/>
      <c r="D70" s="27"/>
      <c r="E70" s="28"/>
      <c r="F70" s="29"/>
      <c r="G70" s="29"/>
      <c r="H70" s="30"/>
      <c r="I70" s="31">
        <v>0</v>
      </c>
    </row>
    <row r="71" spans="2:9" hidden="1" x14ac:dyDescent="0.25">
      <c r="B71" s="27"/>
      <c r="C71" s="27"/>
      <c r="D71" s="27"/>
      <c r="E71" s="28"/>
      <c r="F71" s="29"/>
      <c r="G71" s="29"/>
      <c r="H71" s="30"/>
      <c r="I71" s="31">
        <v>0</v>
      </c>
    </row>
    <row r="72" spans="2:9" hidden="1" x14ac:dyDescent="0.25">
      <c r="B72" s="27"/>
      <c r="C72" s="27"/>
      <c r="D72" s="27"/>
      <c r="E72" s="28"/>
      <c r="F72" s="29"/>
      <c r="G72" s="29"/>
      <c r="H72" s="30"/>
      <c r="I72" s="31">
        <v>0</v>
      </c>
    </row>
    <row r="73" spans="2:9" hidden="1" x14ac:dyDescent="0.25">
      <c r="B73" s="27"/>
      <c r="C73" s="27"/>
      <c r="D73" s="27"/>
      <c r="E73" s="28"/>
      <c r="F73" s="29"/>
      <c r="G73" s="29"/>
      <c r="H73" s="30"/>
      <c r="I73" s="31">
        <v>0</v>
      </c>
    </row>
    <row r="74" spans="2:9" hidden="1" x14ac:dyDescent="0.25">
      <c r="B74" s="27"/>
      <c r="C74" s="27"/>
      <c r="D74" s="27"/>
      <c r="E74" s="28"/>
      <c r="F74" s="29"/>
      <c r="G74" s="29"/>
      <c r="H74" s="30"/>
      <c r="I74" s="31">
        <v>0</v>
      </c>
    </row>
    <row r="75" spans="2:9" hidden="1" x14ac:dyDescent="0.25">
      <c r="B75" s="27"/>
      <c r="C75" s="27"/>
      <c r="D75" s="27"/>
      <c r="E75" s="28"/>
      <c r="F75" s="29"/>
      <c r="G75" s="29"/>
      <c r="H75" s="30"/>
      <c r="I75" s="31">
        <v>0</v>
      </c>
    </row>
    <row r="76" spans="2:9" hidden="1" x14ac:dyDescent="0.25">
      <c r="B76" s="27"/>
      <c r="C76" s="27"/>
      <c r="D76" s="27"/>
      <c r="E76" s="28"/>
      <c r="F76" s="29"/>
      <c r="G76" s="29"/>
      <c r="H76" s="30"/>
      <c r="I76" s="31">
        <v>0</v>
      </c>
    </row>
    <row r="77" spans="2:9" hidden="1" x14ac:dyDescent="0.25">
      <c r="B77" s="27"/>
      <c r="C77" s="27"/>
      <c r="D77" s="27"/>
      <c r="E77" s="28"/>
      <c r="F77" s="29"/>
      <c r="G77" s="29"/>
      <c r="H77" s="30"/>
      <c r="I77" s="31">
        <v>0</v>
      </c>
    </row>
    <row r="78" spans="2:9" hidden="1" x14ac:dyDescent="0.25">
      <c r="B78" s="27"/>
      <c r="C78" s="27"/>
      <c r="D78" s="27"/>
      <c r="E78" s="28"/>
      <c r="F78" s="29"/>
      <c r="G78" s="29"/>
      <c r="H78" s="30"/>
      <c r="I78" s="31">
        <v>0</v>
      </c>
    </row>
    <row r="79" spans="2:9" hidden="1" x14ac:dyDescent="0.25">
      <c r="B79" s="27"/>
      <c r="C79" s="27"/>
      <c r="D79" s="27"/>
      <c r="E79" s="28"/>
      <c r="F79" s="29"/>
      <c r="G79" s="29"/>
      <c r="H79" s="30"/>
      <c r="I79" s="31">
        <v>0</v>
      </c>
    </row>
    <row r="80" spans="2:9" hidden="1" x14ac:dyDescent="0.25">
      <c r="B80" s="27"/>
      <c r="C80" s="27"/>
      <c r="D80" s="27"/>
      <c r="E80" s="28"/>
      <c r="F80" s="29"/>
      <c r="G80" s="29"/>
      <c r="H80" s="30"/>
      <c r="I80" s="31">
        <v>0</v>
      </c>
    </row>
    <row r="81" spans="2:9" hidden="1" x14ac:dyDescent="0.25">
      <c r="B81" s="27"/>
      <c r="C81" s="27"/>
      <c r="D81" s="27"/>
      <c r="E81" s="28"/>
      <c r="F81" s="29"/>
      <c r="G81" s="29"/>
      <c r="H81" s="30"/>
      <c r="I81" s="31">
        <v>0</v>
      </c>
    </row>
    <row r="82" spans="2:9" hidden="1" x14ac:dyDescent="0.25">
      <c r="B82" s="27"/>
      <c r="C82" s="27"/>
      <c r="D82" s="27"/>
      <c r="E82" s="28"/>
      <c r="F82" s="29"/>
      <c r="G82" s="29"/>
      <c r="H82" s="30"/>
      <c r="I82" s="31">
        <v>0</v>
      </c>
    </row>
    <row r="83" spans="2:9" hidden="1" x14ac:dyDescent="0.25">
      <c r="B83" s="27"/>
      <c r="C83" s="27"/>
      <c r="D83" s="27"/>
      <c r="E83" s="28"/>
      <c r="F83" s="29"/>
      <c r="G83" s="29"/>
      <c r="H83" s="30"/>
      <c r="I83" s="31">
        <v>0</v>
      </c>
    </row>
    <row r="84" spans="2:9" hidden="1" x14ac:dyDescent="0.25">
      <c r="B84" s="27"/>
      <c r="C84" s="27"/>
      <c r="D84" s="27"/>
      <c r="E84" s="28"/>
      <c r="F84" s="29"/>
      <c r="G84" s="29"/>
      <c r="H84" s="30"/>
      <c r="I84" s="31">
        <v>0</v>
      </c>
    </row>
    <row r="85" spans="2:9" hidden="1" x14ac:dyDescent="0.25">
      <c r="B85" s="27"/>
      <c r="C85" s="27"/>
      <c r="D85" s="27"/>
      <c r="E85" s="28"/>
      <c r="F85" s="29"/>
      <c r="G85" s="29"/>
      <c r="H85" s="30"/>
      <c r="I85" s="31">
        <v>0</v>
      </c>
    </row>
    <row r="86" spans="2:9" hidden="1" x14ac:dyDescent="0.25">
      <c r="B86" s="27"/>
      <c r="C86" s="27"/>
      <c r="D86" s="27"/>
      <c r="E86" s="28"/>
      <c r="F86" s="29"/>
      <c r="G86" s="29"/>
      <c r="H86" s="30"/>
      <c r="I86" s="31">
        <v>0</v>
      </c>
    </row>
    <row r="87" spans="2:9" hidden="1" x14ac:dyDescent="0.25">
      <c r="B87" s="27"/>
      <c r="C87" s="27"/>
      <c r="D87" s="27"/>
      <c r="E87" s="28"/>
      <c r="F87" s="29"/>
      <c r="G87" s="29"/>
      <c r="H87" s="30"/>
      <c r="I87" s="31">
        <v>0</v>
      </c>
    </row>
    <row r="88" spans="2:9" hidden="1" x14ac:dyDescent="0.25">
      <c r="B88" s="27"/>
      <c r="C88" s="27"/>
      <c r="D88" s="27"/>
      <c r="E88" s="28"/>
      <c r="F88" s="29"/>
      <c r="G88" s="29"/>
      <c r="H88" s="30"/>
      <c r="I88" s="31">
        <v>0</v>
      </c>
    </row>
    <row r="89" spans="2:9" hidden="1" x14ac:dyDescent="0.25">
      <c r="B89" s="27"/>
      <c r="C89" s="27"/>
      <c r="D89" s="27"/>
      <c r="E89" s="28"/>
      <c r="F89" s="29"/>
      <c r="G89" s="29"/>
      <c r="H89" s="30"/>
      <c r="I89" s="31">
        <v>0</v>
      </c>
    </row>
    <row r="90" spans="2:9" hidden="1" x14ac:dyDescent="0.25">
      <c r="B90" s="27"/>
      <c r="C90" s="27"/>
      <c r="D90" s="27"/>
      <c r="E90" s="28"/>
      <c r="F90" s="29"/>
      <c r="G90" s="29"/>
      <c r="H90" s="30"/>
      <c r="I90" s="31">
        <v>0</v>
      </c>
    </row>
    <row r="91" spans="2:9" hidden="1" x14ac:dyDescent="0.25">
      <c r="B91" s="27"/>
      <c r="C91" s="27"/>
      <c r="D91" s="27"/>
      <c r="E91" s="28"/>
      <c r="F91" s="29"/>
      <c r="G91" s="29"/>
      <c r="H91" s="30"/>
      <c r="I91" s="31">
        <v>0</v>
      </c>
    </row>
    <row r="92" spans="2:9" hidden="1" x14ac:dyDescent="0.25">
      <c r="B92" s="27"/>
      <c r="C92" s="27"/>
      <c r="D92" s="27"/>
      <c r="E92" s="28"/>
      <c r="F92" s="29"/>
      <c r="G92" s="29"/>
      <c r="H92" s="30"/>
      <c r="I92" s="31">
        <v>0</v>
      </c>
    </row>
    <row r="93" spans="2:9" hidden="1" x14ac:dyDescent="0.25">
      <c r="B93" s="27"/>
      <c r="C93" s="27"/>
      <c r="D93" s="27"/>
      <c r="E93" s="28"/>
      <c r="F93" s="29"/>
      <c r="G93" s="29"/>
      <c r="H93" s="30"/>
      <c r="I93" s="31">
        <v>0</v>
      </c>
    </row>
    <row r="94" spans="2:9" hidden="1" x14ac:dyDescent="0.25">
      <c r="B94" s="27"/>
      <c r="C94" s="27"/>
      <c r="D94" s="27"/>
      <c r="E94" s="28"/>
      <c r="F94" s="29"/>
      <c r="G94" s="29"/>
      <c r="H94" s="30"/>
      <c r="I94" s="31">
        <v>0</v>
      </c>
    </row>
    <row r="95" spans="2:9" hidden="1" x14ac:dyDescent="0.25">
      <c r="B95" s="27"/>
      <c r="C95" s="27"/>
      <c r="D95" s="27"/>
      <c r="E95" s="28"/>
      <c r="F95" s="29"/>
      <c r="G95" s="29"/>
      <c r="H95" s="30"/>
      <c r="I95" s="31">
        <v>0</v>
      </c>
    </row>
    <row r="96" spans="2:9" hidden="1" x14ac:dyDescent="0.25">
      <c r="B96" s="27"/>
      <c r="C96" s="27"/>
      <c r="D96" s="27"/>
      <c r="E96" s="28"/>
      <c r="F96" s="29"/>
      <c r="G96" s="29"/>
      <c r="H96" s="30"/>
      <c r="I96" s="31">
        <v>0</v>
      </c>
    </row>
    <row r="97" spans="2:9" hidden="1" x14ac:dyDescent="0.25">
      <c r="B97" s="27"/>
      <c r="C97" s="27"/>
      <c r="D97" s="27"/>
      <c r="E97" s="28"/>
      <c r="F97" s="29"/>
      <c r="G97" s="29"/>
      <c r="H97" s="30"/>
      <c r="I97" s="31">
        <v>0</v>
      </c>
    </row>
    <row r="98" spans="2:9" hidden="1" x14ac:dyDescent="0.25">
      <c r="B98" s="27"/>
      <c r="C98" s="27"/>
      <c r="D98" s="27"/>
      <c r="E98" s="28"/>
      <c r="F98" s="29"/>
      <c r="G98" s="29"/>
      <c r="H98" s="30"/>
      <c r="I98" s="31">
        <v>0</v>
      </c>
    </row>
    <row r="99" spans="2:9" hidden="1" x14ac:dyDescent="0.25">
      <c r="B99" s="27"/>
      <c r="C99" s="27"/>
      <c r="D99" s="27"/>
      <c r="E99" s="28"/>
      <c r="F99" s="29"/>
      <c r="G99" s="29"/>
      <c r="H99" s="30"/>
      <c r="I99" s="31">
        <v>0</v>
      </c>
    </row>
    <row r="100" spans="2:9" hidden="1" x14ac:dyDescent="0.25">
      <c r="B100" s="27"/>
      <c r="C100" s="27"/>
      <c r="D100" s="27"/>
      <c r="E100" s="28"/>
      <c r="F100" s="29"/>
      <c r="G100" s="29"/>
      <c r="H100" s="30"/>
      <c r="I100" s="31">
        <v>0</v>
      </c>
    </row>
    <row r="101" spans="2:9" hidden="1" x14ac:dyDescent="0.25">
      <c r="B101" s="27"/>
      <c r="C101" s="27"/>
      <c r="D101" s="27"/>
      <c r="E101" s="28"/>
      <c r="F101" s="29"/>
      <c r="G101" s="29"/>
      <c r="H101" s="30"/>
      <c r="I101" s="31">
        <v>0</v>
      </c>
    </row>
    <row r="102" spans="2:9" hidden="1" x14ac:dyDescent="0.25">
      <c r="B102" s="27"/>
      <c r="C102" s="27"/>
      <c r="D102" s="27"/>
      <c r="E102" s="28"/>
      <c r="F102" s="29"/>
      <c r="G102" s="29"/>
      <c r="H102" s="30"/>
      <c r="I102" s="31">
        <v>0</v>
      </c>
    </row>
    <row r="103" spans="2:9" hidden="1" x14ac:dyDescent="0.25">
      <c r="B103" s="27"/>
      <c r="C103" s="27"/>
      <c r="D103" s="27"/>
      <c r="E103" s="28"/>
      <c r="F103" s="29"/>
      <c r="G103" s="29"/>
      <c r="H103" s="30"/>
      <c r="I103" s="31">
        <v>0</v>
      </c>
    </row>
    <row r="104" spans="2:9" hidden="1" x14ac:dyDescent="0.25">
      <c r="B104" s="27"/>
      <c r="C104" s="27"/>
      <c r="D104" s="27"/>
      <c r="E104" s="28"/>
      <c r="F104" s="29"/>
      <c r="G104" s="29"/>
      <c r="H104" s="30"/>
      <c r="I104" s="31">
        <v>0</v>
      </c>
    </row>
    <row r="105" spans="2:9" hidden="1" x14ac:dyDescent="0.25">
      <c r="B105" s="27"/>
      <c r="C105" s="27"/>
      <c r="D105" s="27"/>
      <c r="E105" s="28"/>
      <c r="F105" s="29"/>
      <c r="G105" s="29"/>
      <c r="H105" s="30"/>
      <c r="I105" s="31">
        <v>0</v>
      </c>
    </row>
    <row r="106" spans="2:9" hidden="1" x14ac:dyDescent="0.25">
      <c r="B106" s="27"/>
      <c r="C106" s="27"/>
      <c r="D106" s="27"/>
      <c r="E106" s="28"/>
      <c r="F106" s="29"/>
      <c r="G106" s="29"/>
      <c r="H106" s="30"/>
      <c r="I106" s="31">
        <v>0</v>
      </c>
    </row>
    <row r="107" spans="2:9" hidden="1" x14ac:dyDescent="0.25">
      <c r="B107" s="27"/>
      <c r="C107" s="27"/>
      <c r="D107" s="27"/>
      <c r="E107" s="28"/>
      <c r="F107" s="29"/>
      <c r="G107" s="29"/>
      <c r="H107" s="30"/>
      <c r="I107" s="31">
        <v>0</v>
      </c>
    </row>
    <row r="108" spans="2:9" hidden="1" x14ac:dyDescent="0.25">
      <c r="B108" s="27"/>
      <c r="C108" s="27"/>
      <c r="D108" s="27"/>
      <c r="E108" s="28"/>
      <c r="F108" s="29"/>
      <c r="G108" s="29"/>
      <c r="H108" s="30"/>
      <c r="I108" s="31">
        <v>0</v>
      </c>
    </row>
    <row r="109" spans="2:9" hidden="1" x14ac:dyDescent="0.25">
      <c r="B109" s="27"/>
      <c r="C109" s="27"/>
      <c r="D109" s="27"/>
      <c r="E109" s="28"/>
      <c r="F109" s="29"/>
      <c r="G109" s="29"/>
      <c r="H109" s="30"/>
      <c r="I109" s="31">
        <v>0</v>
      </c>
    </row>
    <row r="110" spans="2:9" hidden="1" x14ac:dyDescent="0.25">
      <c r="B110" s="27"/>
      <c r="C110" s="27"/>
      <c r="D110" s="27"/>
      <c r="E110" s="28"/>
      <c r="F110" s="29"/>
      <c r="G110" s="29"/>
      <c r="H110" s="30"/>
      <c r="I110" s="31">
        <v>0</v>
      </c>
    </row>
    <row r="111" spans="2:9" hidden="1" x14ac:dyDescent="0.25">
      <c r="B111" s="27"/>
      <c r="C111" s="27"/>
      <c r="D111" s="27"/>
      <c r="E111" s="28"/>
      <c r="F111" s="29"/>
      <c r="G111" s="29"/>
      <c r="H111" s="30"/>
      <c r="I111" s="31">
        <v>0</v>
      </c>
    </row>
    <row r="112" spans="2:9" hidden="1" x14ac:dyDescent="0.25">
      <c r="B112" s="27"/>
      <c r="C112" s="27"/>
      <c r="D112" s="27"/>
      <c r="E112" s="28"/>
      <c r="F112" s="29"/>
      <c r="G112" s="29"/>
      <c r="H112" s="30"/>
      <c r="I112" s="31">
        <v>0</v>
      </c>
    </row>
    <row r="113" spans="2:9" hidden="1" x14ac:dyDescent="0.25">
      <c r="B113" s="27"/>
      <c r="C113" s="27"/>
      <c r="D113" s="27"/>
      <c r="E113" s="28"/>
      <c r="F113" s="29"/>
      <c r="G113" s="29"/>
      <c r="H113" s="30"/>
      <c r="I113" s="31">
        <v>0</v>
      </c>
    </row>
    <row r="114" spans="2:9" hidden="1" x14ac:dyDescent="0.25">
      <c r="B114" s="27"/>
      <c r="C114" s="27"/>
      <c r="D114" s="27"/>
      <c r="E114" s="28"/>
      <c r="F114" s="29"/>
      <c r="G114" s="29"/>
      <c r="H114" s="30"/>
      <c r="I114" s="31">
        <v>0</v>
      </c>
    </row>
    <row r="115" spans="2:9" hidden="1" x14ac:dyDescent="0.25">
      <c r="B115" s="27"/>
      <c r="C115" s="27"/>
      <c r="D115" s="27"/>
      <c r="E115" s="28"/>
      <c r="F115" s="29"/>
      <c r="G115" s="29"/>
      <c r="H115" s="30"/>
      <c r="I115" s="31">
        <v>0</v>
      </c>
    </row>
    <row r="116" spans="2:9" hidden="1" x14ac:dyDescent="0.25">
      <c r="B116" s="27"/>
      <c r="C116" s="27"/>
      <c r="D116" s="27"/>
      <c r="E116" s="28"/>
      <c r="F116" s="29"/>
      <c r="G116" s="29"/>
      <c r="H116" s="30"/>
      <c r="I116" s="31">
        <v>0</v>
      </c>
    </row>
    <row r="117" spans="2:9" hidden="1" x14ac:dyDescent="0.25">
      <c r="B117" s="27"/>
      <c r="C117" s="27"/>
      <c r="D117" s="27"/>
      <c r="E117" s="28"/>
      <c r="F117" s="29"/>
      <c r="G117" s="29"/>
      <c r="H117" s="30"/>
      <c r="I117" s="31">
        <v>0</v>
      </c>
    </row>
    <row r="118" spans="2:9" hidden="1" x14ac:dyDescent="0.25">
      <c r="B118" s="27"/>
      <c r="C118" s="27"/>
      <c r="D118" s="27"/>
      <c r="E118" s="28"/>
      <c r="F118" s="29"/>
      <c r="G118" s="29"/>
      <c r="H118" s="30"/>
      <c r="I118" s="31">
        <v>0</v>
      </c>
    </row>
    <row r="119" spans="2:9" hidden="1" x14ac:dyDescent="0.25">
      <c r="B119" s="27"/>
      <c r="C119" s="27"/>
      <c r="D119" s="27"/>
      <c r="E119" s="28"/>
      <c r="F119" s="29"/>
      <c r="G119" s="29"/>
      <c r="H119" s="30"/>
      <c r="I119" s="31">
        <v>0</v>
      </c>
    </row>
    <row r="120" spans="2:9" hidden="1" x14ac:dyDescent="0.25">
      <c r="B120" s="27"/>
      <c r="C120" s="27"/>
      <c r="D120" s="27"/>
      <c r="E120" s="28"/>
      <c r="F120" s="29"/>
      <c r="G120" s="29"/>
      <c r="H120" s="30"/>
      <c r="I120" s="31">
        <v>0</v>
      </c>
    </row>
    <row r="121" spans="2:9" hidden="1" x14ac:dyDescent="0.25">
      <c r="B121" s="27"/>
      <c r="C121" s="27"/>
      <c r="D121" s="27"/>
      <c r="E121" s="28"/>
      <c r="F121" s="29"/>
      <c r="G121" s="29"/>
      <c r="H121" s="30"/>
      <c r="I121" s="31">
        <v>0</v>
      </c>
    </row>
    <row r="122" spans="2:9" hidden="1" x14ac:dyDescent="0.25">
      <c r="B122" s="27"/>
      <c r="C122" s="27"/>
      <c r="D122" s="27"/>
      <c r="E122" s="28"/>
      <c r="F122" s="29"/>
      <c r="G122" s="29"/>
      <c r="H122" s="30"/>
      <c r="I122" s="31">
        <v>0</v>
      </c>
    </row>
    <row r="123" spans="2:9" hidden="1" x14ac:dyDescent="0.25">
      <c r="B123" s="27"/>
      <c r="C123" s="27"/>
      <c r="D123" s="27"/>
      <c r="E123" s="28"/>
      <c r="F123" s="29"/>
      <c r="G123" s="29"/>
      <c r="H123" s="30"/>
      <c r="I123" s="31">
        <v>0</v>
      </c>
    </row>
    <row r="124" spans="2:9" hidden="1" x14ac:dyDescent="0.25">
      <c r="B124" s="27"/>
      <c r="C124" s="27"/>
      <c r="D124" s="27"/>
      <c r="E124" s="28"/>
      <c r="F124" s="29"/>
      <c r="G124" s="29"/>
      <c r="H124" s="30"/>
      <c r="I124" s="31">
        <v>0</v>
      </c>
    </row>
    <row r="125" spans="2:9" hidden="1" x14ac:dyDescent="0.25">
      <c r="B125" s="27"/>
      <c r="C125" s="27"/>
      <c r="D125" s="27"/>
      <c r="E125" s="28"/>
      <c r="F125" s="29"/>
      <c r="G125" s="29"/>
      <c r="H125" s="30"/>
      <c r="I125" s="31">
        <v>0</v>
      </c>
    </row>
    <row r="126" spans="2:9" hidden="1" x14ac:dyDescent="0.25">
      <c r="B126" s="27"/>
      <c r="C126" s="27"/>
      <c r="D126" s="27"/>
      <c r="E126" s="28"/>
      <c r="F126" s="29"/>
      <c r="G126" s="29"/>
      <c r="H126" s="30"/>
      <c r="I126" s="31">
        <v>0</v>
      </c>
    </row>
    <row r="127" spans="2:9" hidden="1" x14ac:dyDescent="0.25">
      <c r="B127" s="27"/>
      <c r="C127" s="27"/>
      <c r="D127" s="27"/>
      <c r="E127" s="28"/>
      <c r="F127" s="29"/>
      <c r="G127" s="29"/>
      <c r="H127" s="30"/>
      <c r="I127" s="31">
        <v>0</v>
      </c>
    </row>
    <row r="128" spans="2:9" hidden="1" x14ac:dyDescent="0.25">
      <c r="B128" s="27"/>
      <c r="C128" s="27"/>
      <c r="D128" s="27"/>
      <c r="E128" s="28"/>
      <c r="F128" s="29"/>
      <c r="G128" s="29"/>
      <c r="H128" s="30"/>
      <c r="I128" s="31">
        <v>0</v>
      </c>
    </row>
    <row r="129" spans="2:9" hidden="1" x14ac:dyDescent="0.25">
      <c r="B129" s="27"/>
      <c r="C129" s="27"/>
      <c r="D129" s="27"/>
      <c r="E129" s="28"/>
      <c r="F129" s="29"/>
      <c r="G129" s="29"/>
      <c r="H129" s="30"/>
      <c r="I129" s="31">
        <v>0</v>
      </c>
    </row>
    <row r="130" spans="2:9" hidden="1" x14ac:dyDescent="0.25">
      <c r="B130" s="27"/>
      <c r="C130" s="27"/>
      <c r="D130" s="27"/>
      <c r="E130" s="28"/>
      <c r="F130" s="29"/>
      <c r="G130" s="29"/>
      <c r="H130" s="30"/>
      <c r="I130" s="31">
        <v>0</v>
      </c>
    </row>
    <row r="131" spans="2:9" hidden="1" x14ac:dyDescent="0.25">
      <c r="B131" s="27"/>
      <c r="C131" s="27"/>
      <c r="D131" s="27"/>
      <c r="E131" s="28"/>
      <c r="F131" s="29"/>
      <c r="G131" s="29"/>
      <c r="H131" s="30"/>
      <c r="I131" s="31">
        <v>0</v>
      </c>
    </row>
    <row r="132" spans="2:9" hidden="1" x14ac:dyDescent="0.25">
      <c r="B132" s="27"/>
      <c r="C132" s="27"/>
      <c r="D132" s="27"/>
      <c r="E132" s="28"/>
      <c r="F132" s="29"/>
      <c r="G132" s="29"/>
      <c r="H132" s="30"/>
      <c r="I132" s="31">
        <v>0</v>
      </c>
    </row>
    <row r="133" spans="2:9" hidden="1" x14ac:dyDescent="0.25">
      <c r="B133" s="27"/>
      <c r="C133" s="27"/>
      <c r="D133" s="27"/>
      <c r="E133" s="28"/>
      <c r="F133" s="29"/>
      <c r="G133" s="29"/>
      <c r="H133" s="30"/>
      <c r="I133" s="31">
        <v>0</v>
      </c>
    </row>
    <row r="134" spans="2:9" hidden="1" x14ac:dyDescent="0.25">
      <c r="B134" s="27"/>
      <c r="C134" s="27"/>
      <c r="D134" s="27"/>
      <c r="E134" s="28"/>
      <c r="F134" s="29"/>
      <c r="G134" s="29"/>
      <c r="H134" s="30"/>
      <c r="I134" s="31">
        <v>0</v>
      </c>
    </row>
    <row r="135" spans="2:9" hidden="1" x14ac:dyDescent="0.25">
      <c r="B135" s="27"/>
      <c r="C135" s="27"/>
      <c r="D135" s="27"/>
      <c r="E135" s="28"/>
      <c r="F135" s="29"/>
      <c r="G135" s="29"/>
      <c r="H135" s="30"/>
      <c r="I135" s="31">
        <v>0</v>
      </c>
    </row>
    <row r="136" spans="2:9" hidden="1" x14ac:dyDescent="0.25">
      <c r="B136" s="27"/>
      <c r="C136" s="27"/>
      <c r="D136" s="27"/>
      <c r="E136" s="28"/>
      <c r="F136" s="29"/>
      <c r="G136" s="29"/>
      <c r="H136" s="30"/>
      <c r="I136" s="31">
        <v>0</v>
      </c>
    </row>
    <row r="137" spans="2:9" hidden="1" x14ac:dyDescent="0.25">
      <c r="B137" s="27"/>
      <c r="C137" s="27"/>
      <c r="D137" s="27"/>
      <c r="E137" s="28"/>
      <c r="F137" s="29"/>
      <c r="G137" s="29"/>
      <c r="H137" s="30"/>
      <c r="I137" s="31">
        <v>0</v>
      </c>
    </row>
    <row r="138" spans="2:9" hidden="1" x14ac:dyDescent="0.25">
      <c r="B138" s="27"/>
      <c r="C138" s="27"/>
      <c r="D138" s="27"/>
      <c r="E138" s="28"/>
      <c r="F138" s="29"/>
      <c r="G138" s="29"/>
      <c r="H138" s="30"/>
      <c r="I138" s="31">
        <v>0</v>
      </c>
    </row>
    <row r="139" spans="2:9" hidden="1" x14ac:dyDescent="0.25">
      <c r="B139" s="27"/>
      <c r="C139" s="27"/>
      <c r="D139" s="27"/>
      <c r="E139" s="28"/>
      <c r="F139" s="29"/>
      <c r="G139" s="29"/>
      <c r="H139" s="30"/>
      <c r="I139" s="31">
        <v>0</v>
      </c>
    </row>
    <row r="140" spans="2:9" hidden="1" x14ac:dyDescent="0.25">
      <c r="B140" s="27"/>
      <c r="C140" s="27"/>
      <c r="D140" s="27"/>
      <c r="E140" s="28"/>
      <c r="F140" s="29"/>
      <c r="G140" s="29"/>
      <c r="H140" s="30"/>
      <c r="I140" s="31">
        <v>0</v>
      </c>
    </row>
    <row r="141" spans="2:9" hidden="1" x14ac:dyDescent="0.25">
      <c r="B141" s="27"/>
      <c r="C141" s="27"/>
      <c r="D141" s="27"/>
      <c r="E141" s="28"/>
      <c r="F141" s="29"/>
      <c r="G141" s="29"/>
      <c r="H141" s="30"/>
      <c r="I141" s="31">
        <v>0</v>
      </c>
    </row>
    <row r="142" spans="2:9" hidden="1" x14ac:dyDescent="0.25">
      <c r="B142" s="27"/>
      <c r="C142" s="27"/>
      <c r="D142" s="27"/>
      <c r="E142" s="28"/>
      <c r="F142" s="29"/>
      <c r="G142" s="29"/>
      <c r="H142" s="30"/>
      <c r="I142" s="31">
        <v>0</v>
      </c>
    </row>
    <row r="143" spans="2:9" hidden="1" x14ac:dyDescent="0.25">
      <c r="B143" s="27"/>
      <c r="C143" s="27"/>
      <c r="D143" s="27"/>
      <c r="E143" s="28"/>
      <c r="F143" s="29"/>
      <c r="G143" s="29"/>
      <c r="H143" s="30"/>
      <c r="I143" s="31">
        <v>0</v>
      </c>
    </row>
    <row r="144" spans="2:9" hidden="1" x14ac:dyDescent="0.25">
      <c r="B144" s="27"/>
      <c r="C144" s="27"/>
      <c r="D144" s="27"/>
      <c r="E144" s="28"/>
      <c r="F144" s="29"/>
      <c r="G144" s="29"/>
      <c r="H144" s="30"/>
      <c r="I144" s="31">
        <v>0</v>
      </c>
    </row>
    <row r="145" spans="2:9" hidden="1" x14ac:dyDescent="0.25">
      <c r="B145" s="27"/>
      <c r="C145" s="27"/>
      <c r="D145" s="27"/>
      <c r="E145" s="28"/>
      <c r="F145" s="29"/>
      <c r="G145" s="29"/>
      <c r="H145" s="30"/>
      <c r="I145" s="31">
        <v>0</v>
      </c>
    </row>
    <row r="146" spans="2:9" hidden="1" x14ac:dyDescent="0.25">
      <c r="B146" s="27"/>
      <c r="C146" s="27"/>
      <c r="D146" s="27"/>
      <c r="E146" s="28"/>
      <c r="F146" s="29"/>
      <c r="G146" s="29"/>
      <c r="H146" s="30"/>
      <c r="I146" s="31">
        <v>0</v>
      </c>
    </row>
    <row r="147" spans="2:9" hidden="1" x14ac:dyDescent="0.25">
      <c r="B147" s="27"/>
      <c r="C147" s="27"/>
      <c r="D147" s="27"/>
      <c r="E147" s="28"/>
      <c r="F147" s="29"/>
      <c r="G147" s="29"/>
      <c r="H147" s="30"/>
      <c r="I147" s="31">
        <v>0</v>
      </c>
    </row>
    <row r="148" spans="2:9" hidden="1" x14ac:dyDescent="0.25">
      <c r="B148" s="27"/>
      <c r="C148" s="27"/>
      <c r="D148" s="27"/>
      <c r="E148" s="28"/>
      <c r="F148" s="29"/>
      <c r="G148" s="29"/>
      <c r="H148" s="30"/>
      <c r="I148" s="31">
        <v>0</v>
      </c>
    </row>
    <row r="149" spans="2:9" hidden="1" x14ac:dyDescent="0.25">
      <c r="B149" s="27"/>
      <c r="C149" s="27"/>
      <c r="D149" s="27"/>
      <c r="E149" s="28"/>
      <c r="F149" s="29"/>
      <c r="G149" s="29"/>
      <c r="H149" s="30"/>
      <c r="I149" s="31">
        <v>0</v>
      </c>
    </row>
    <row r="150" spans="2:9" hidden="1" x14ac:dyDescent="0.25">
      <c r="B150" s="27"/>
      <c r="C150" s="27"/>
      <c r="D150" s="27"/>
      <c r="E150" s="28"/>
      <c r="F150" s="29"/>
      <c r="G150" s="29"/>
      <c r="H150" s="30"/>
      <c r="I150" s="31">
        <v>0</v>
      </c>
    </row>
    <row r="151" spans="2:9" hidden="1" x14ac:dyDescent="0.25">
      <c r="B151" s="27"/>
      <c r="C151" s="27"/>
      <c r="D151" s="27"/>
      <c r="E151" s="28"/>
      <c r="F151" s="29"/>
      <c r="G151" s="29"/>
      <c r="H151" s="30"/>
      <c r="I151" s="31">
        <v>0</v>
      </c>
    </row>
    <row r="152" spans="2:9" hidden="1" x14ac:dyDescent="0.25">
      <c r="B152" s="27"/>
      <c r="C152" s="27"/>
      <c r="D152" s="27"/>
      <c r="E152" s="28"/>
      <c r="F152" s="29"/>
      <c r="G152" s="29"/>
      <c r="H152" s="30"/>
      <c r="I152" s="31">
        <v>0</v>
      </c>
    </row>
    <row r="153" spans="2:9" hidden="1" x14ac:dyDescent="0.25">
      <c r="B153" s="27"/>
      <c r="C153" s="27"/>
      <c r="D153" s="27"/>
      <c r="E153" s="28"/>
      <c r="F153" s="29"/>
      <c r="G153" s="29"/>
      <c r="H153" s="30"/>
      <c r="I153" s="31">
        <v>0</v>
      </c>
    </row>
    <row r="154" spans="2:9" hidden="1" x14ac:dyDescent="0.25">
      <c r="B154" s="27"/>
      <c r="C154" s="27"/>
      <c r="D154" s="27"/>
      <c r="E154" s="28"/>
      <c r="F154" s="29"/>
      <c r="G154" s="29"/>
      <c r="H154" s="30"/>
      <c r="I154" s="31">
        <v>0</v>
      </c>
    </row>
    <row r="155" spans="2:9" hidden="1" x14ac:dyDescent="0.25">
      <c r="B155" s="27"/>
      <c r="C155" s="27"/>
      <c r="D155" s="27"/>
      <c r="E155" s="28"/>
      <c r="F155" s="29"/>
      <c r="G155" s="29"/>
      <c r="H155" s="30"/>
      <c r="I155" s="31">
        <v>0</v>
      </c>
    </row>
    <row r="156" spans="2:9" hidden="1" x14ac:dyDescent="0.25">
      <c r="B156" s="27"/>
      <c r="C156" s="27"/>
      <c r="D156" s="27"/>
      <c r="E156" s="28"/>
      <c r="F156" s="29"/>
      <c r="G156" s="29"/>
      <c r="H156" s="30"/>
      <c r="I156" s="31">
        <v>0</v>
      </c>
    </row>
    <row r="157" spans="2:9" hidden="1" x14ac:dyDescent="0.25">
      <c r="B157" s="27"/>
      <c r="C157" s="27"/>
      <c r="D157" s="27"/>
      <c r="E157" s="28"/>
      <c r="F157" s="29"/>
      <c r="G157" s="29"/>
      <c r="H157" s="30"/>
      <c r="I157" s="31">
        <v>0</v>
      </c>
    </row>
    <row r="158" spans="2:9" hidden="1" x14ac:dyDescent="0.25">
      <c r="B158" s="27"/>
      <c r="C158" s="27"/>
      <c r="D158" s="27"/>
      <c r="E158" s="28"/>
      <c r="F158" s="29"/>
      <c r="G158" s="29"/>
      <c r="H158" s="30"/>
      <c r="I158" s="31">
        <v>0</v>
      </c>
    </row>
    <row r="159" spans="2:9" hidden="1" x14ac:dyDescent="0.25">
      <c r="B159" s="27"/>
      <c r="C159" s="27"/>
      <c r="D159" s="27"/>
      <c r="E159" s="28"/>
      <c r="F159" s="29"/>
      <c r="G159" s="29"/>
      <c r="H159" s="30"/>
      <c r="I159" s="31">
        <v>0</v>
      </c>
    </row>
    <row r="160" spans="2:9" hidden="1" x14ac:dyDescent="0.25">
      <c r="B160" s="27"/>
      <c r="C160" s="27"/>
      <c r="D160" s="27"/>
      <c r="E160" s="28"/>
      <c r="F160" s="29"/>
      <c r="G160" s="29"/>
      <c r="H160" s="30"/>
      <c r="I160" s="31">
        <v>0</v>
      </c>
    </row>
    <row r="161" spans="2:9" hidden="1" x14ac:dyDescent="0.25">
      <c r="B161" s="27"/>
      <c r="C161" s="27"/>
      <c r="D161" s="27"/>
      <c r="E161" s="28"/>
      <c r="F161" s="29"/>
      <c r="G161" s="29"/>
      <c r="H161" s="30"/>
      <c r="I161" s="31">
        <v>0</v>
      </c>
    </row>
    <row r="162" spans="2:9" hidden="1" x14ac:dyDescent="0.25">
      <c r="B162" s="27"/>
      <c r="C162" s="27"/>
      <c r="D162" s="27"/>
      <c r="E162" s="28"/>
      <c r="F162" s="29"/>
      <c r="G162" s="29"/>
      <c r="H162" s="30"/>
      <c r="I162" s="31">
        <v>0</v>
      </c>
    </row>
    <row r="163" spans="2:9" hidden="1" x14ac:dyDescent="0.25">
      <c r="B163" s="27"/>
      <c r="C163" s="27"/>
      <c r="D163" s="27"/>
      <c r="E163" s="28"/>
      <c r="F163" s="29"/>
      <c r="G163" s="29"/>
      <c r="H163" s="30"/>
      <c r="I163" s="31">
        <v>0</v>
      </c>
    </row>
    <row r="164" spans="2:9" hidden="1" x14ac:dyDescent="0.25">
      <c r="B164" s="27"/>
      <c r="C164" s="27"/>
      <c r="D164" s="27"/>
      <c r="E164" s="28"/>
      <c r="F164" s="29"/>
      <c r="G164" s="29"/>
      <c r="H164" s="30"/>
      <c r="I164" s="31">
        <v>0</v>
      </c>
    </row>
    <row r="165" spans="2:9" hidden="1" x14ac:dyDescent="0.25">
      <c r="B165" s="27"/>
      <c r="C165" s="27"/>
      <c r="D165" s="27"/>
      <c r="E165" s="28"/>
      <c r="F165" s="29"/>
      <c r="G165" s="29"/>
      <c r="H165" s="30"/>
      <c r="I165" s="31">
        <v>0</v>
      </c>
    </row>
    <row r="166" spans="2:9" hidden="1" x14ac:dyDescent="0.25">
      <c r="B166" s="27"/>
      <c r="C166" s="27"/>
      <c r="D166" s="27"/>
      <c r="E166" s="28"/>
      <c r="F166" s="29"/>
      <c r="G166" s="29"/>
      <c r="H166" s="30"/>
      <c r="I166" s="31">
        <v>0</v>
      </c>
    </row>
    <row r="167" spans="2:9" hidden="1" x14ac:dyDescent="0.25">
      <c r="B167" s="27"/>
      <c r="C167" s="27"/>
      <c r="D167" s="27"/>
      <c r="E167" s="28"/>
      <c r="F167" s="29"/>
      <c r="G167" s="29"/>
      <c r="H167" s="30"/>
      <c r="I167" s="31">
        <v>0</v>
      </c>
    </row>
    <row r="168" spans="2:9" hidden="1" x14ac:dyDescent="0.25">
      <c r="B168" s="27"/>
      <c r="C168" s="27"/>
      <c r="D168" s="27"/>
      <c r="E168" s="28"/>
      <c r="F168" s="29"/>
      <c r="G168" s="29"/>
      <c r="H168" s="30"/>
      <c r="I168" s="31">
        <v>0</v>
      </c>
    </row>
    <row r="169" spans="2:9" hidden="1" x14ac:dyDescent="0.25">
      <c r="B169" s="27"/>
      <c r="C169" s="27"/>
      <c r="D169" s="27"/>
      <c r="E169" s="28"/>
      <c r="F169" s="29"/>
      <c r="G169" s="29"/>
      <c r="H169" s="30"/>
      <c r="I169" s="31">
        <v>0</v>
      </c>
    </row>
    <row r="170" spans="2:9" hidden="1" x14ac:dyDescent="0.25">
      <c r="B170" s="27"/>
      <c r="C170" s="27"/>
      <c r="D170" s="27"/>
      <c r="E170" s="28"/>
      <c r="F170" s="29"/>
      <c r="G170" s="29"/>
      <c r="H170" s="30"/>
      <c r="I170" s="31">
        <v>0</v>
      </c>
    </row>
    <row r="171" spans="2:9" hidden="1" x14ac:dyDescent="0.25">
      <c r="B171" s="27"/>
      <c r="C171" s="27"/>
      <c r="D171" s="27"/>
      <c r="E171" s="28"/>
      <c r="F171" s="29"/>
      <c r="G171" s="29"/>
      <c r="H171" s="30"/>
      <c r="I171" s="31">
        <v>0</v>
      </c>
    </row>
    <row r="172" spans="2:9" hidden="1" x14ac:dyDescent="0.25">
      <c r="B172" s="27"/>
      <c r="C172" s="27"/>
      <c r="D172" s="27"/>
      <c r="E172" s="28"/>
      <c r="F172" s="29"/>
      <c r="G172" s="29"/>
      <c r="H172" s="30"/>
      <c r="I172" s="31">
        <v>0</v>
      </c>
    </row>
    <row r="173" spans="2:9" hidden="1" x14ac:dyDescent="0.25">
      <c r="B173" s="27"/>
      <c r="C173" s="27"/>
      <c r="D173" s="27"/>
      <c r="E173" s="28"/>
      <c r="F173" s="29"/>
      <c r="G173" s="29"/>
      <c r="H173" s="30"/>
      <c r="I173" s="31">
        <v>0</v>
      </c>
    </row>
    <row r="174" spans="2:9" hidden="1" x14ac:dyDescent="0.25">
      <c r="B174" s="27"/>
      <c r="C174" s="27"/>
      <c r="D174" s="27"/>
      <c r="E174" s="28"/>
      <c r="F174" s="29"/>
      <c r="G174" s="29"/>
      <c r="H174" s="30"/>
      <c r="I174" s="31">
        <v>0</v>
      </c>
    </row>
    <row r="175" spans="2:9" hidden="1" x14ac:dyDescent="0.25">
      <c r="B175" s="27"/>
      <c r="C175" s="27"/>
      <c r="D175" s="27"/>
      <c r="E175" s="28"/>
      <c r="F175" s="29"/>
      <c r="G175" s="29"/>
      <c r="H175" s="30"/>
      <c r="I175" s="31">
        <v>0</v>
      </c>
    </row>
    <row r="176" spans="2:9" hidden="1" x14ac:dyDescent="0.25">
      <c r="B176" s="27"/>
      <c r="C176" s="27"/>
      <c r="D176" s="27"/>
      <c r="E176" s="28"/>
      <c r="F176" s="29"/>
      <c r="G176" s="29"/>
      <c r="H176" s="30"/>
      <c r="I176" s="31">
        <v>0</v>
      </c>
    </row>
    <row r="177" spans="2:9" hidden="1" x14ac:dyDescent="0.25">
      <c r="B177" s="27"/>
      <c r="C177" s="27"/>
      <c r="D177" s="27"/>
      <c r="E177" s="28"/>
      <c r="F177" s="29"/>
      <c r="G177" s="29"/>
      <c r="H177" s="30"/>
      <c r="I177" s="31">
        <v>0</v>
      </c>
    </row>
    <row r="178" spans="2:9" hidden="1" x14ac:dyDescent="0.25">
      <c r="B178" s="27"/>
      <c r="C178" s="27"/>
      <c r="D178" s="27"/>
      <c r="E178" s="28"/>
      <c r="F178" s="29"/>
      <c r="G178" s="29"/>
      <c r="H178" s="30"/>
      <c r="I178" s="31">
        <v>0</v>
      </c>
    </row>
    <row r="179" spans="2:9" hidden="1" x14ac:dyDescent="0.25">
      <c r="B179" s="27"/>
      <c r="C179" s="27"/>
      <c r="D179" s="27"/>
      <c r="E179" s="28"/>
      <c r="F179" s="29"/>
      <c r="G179" s="29"/>
      <c r="H179" s="30"/>
      <c r="I179" s="31">
        <v>0</v>
      </c>
    </row>
    <row r="180" spans="2:9" hidden="1" x14ac:dyDescent="0.25">
      <c r="B180" s="27"/>
      <c r="C180" s="27"/>
      <c r="D180" s="27"/>
      <c r="E180" s="28"/>
      <c r="F180" s="29"/>
      <c r="G180" s="29"/>
      <c r="H180" s="30"/>
      <c r="I180" s="31">
        <v>0</v>
      </c>
    </row>
    <row r="181" spans="2:9" hidden="1" x14ac:dyDescent="0.25">
      <c r="B181" s="27"/>
      <c r="C181" s="27"/>
      <c r="D181" s="27"/>
      <c r="E181" s="28"/>
      <c r="F181" s="29"/>
      <c r="G181" s="29"/>
      <c r="H181" s="30"/>
      <c r="I181" s="31">
        <v>0</v>
      </c>
    </row>
    <row r="182" spans="2:9" hidden="1" x14ac:dyDescent="0.25">
      <c r="B182" s="27"/>
      <c r="C182" s="27"/>
      <c r="D182" s="27"/>
      <c r="E182" s="28"/>
      <c r="F182" s="29"/>
      <c r="G182" s="29"/>
      <c r="H182" s="30"/>
      <c r="I182" s="31">
        <v>0</v>
      </c>
    </row>
    <row r="183" spans="2:9" hidden="1" x14ac:dyDescent="0.25">
      <c r="B183" s="27"/>
      <c r="C183" s="27"/>
      <c r="D183" s="27"/>
      <c r="E183" s="28"/>
      <c r="F183" s="29"/>
      <c r="G183" s="29"/>
      <c r="H183" s="30"/>
      <c r="I183" s="31">
        <v>0</v>
      </c>
    </row>
    <row r="184" spans="2:9" hidden="1" x14ac:dyDescent="0.25">
      <c r="B184" s="27"/>
      <c r="C184" s="27"/>
      <c r="D184" s="27"/>
      <c r="E184" s="28"/>
      <c r="F184" s="29"/>
      <c r="G184" s="29"/>
      <c r="H184" s="30"/>
      <c r="I184" s="31">
        <v>0</v>
      </c>
    </row>
    <row r="185" spans="2:9" hidden="1" x14ac:dyDescent="0.25">
      <c r="B185" s="27"/>
      <c r="C185" s="27"/>
      <c r="D185" s="27"/>
      <c r="E185" s="28"/>
      <c r="F185" s="29"/>
      <c r="G185" s="29"/>
      <c r="H185" s="30"/>
      <c r="I185" s="31">
        <v>0</v>
      </c>
    </row>
    <row r="186" spans="2:9" x14ac:dyDescent="0.25">
      <c r="B186" s="58"/>
      <c r="C186" s="59"/>
      <c r="D186" s="59"/>
      <c r="E186" s="60"/>
      <c r="F186" s="61"/>
      <c r="G186" s="61"/>
      <c r="H186" s="30"/>
      <c r="I186" s="31"/>
    </row>
    <row r="187" spans="2:9" x14ac:dyDescent="0.25">
      <c r="B187" s="89"/>
      <c r="C187" s="90"/>
      <c r="D187" s="90"/>
      <c r="E187" s="90"/>
      <c r="F187" s="91"/>
      <c r="G187" s="32"/>
      <c r="H187" s="33" t="s">
        <v>222</v>
      </c>
      <c r="I187" s="34">
        <f>SUM(I15:I185)</f>
        <v>0</v>
      </c>
    </row>
    <row r="188" spans="2:9" x14ac:dyDescent="0.25">
      <c r="B188" s="35"/>
      <c r="C188" s="66"/>
      <c r="D188" s="36" t="s">
        <v>223</v>
      </c>
      <c r="E188" s="78">
        <f>SUM(G15:G185)</f>
        <v>0</v>
      </c>
      <c r="F188" s="79"/>
      <c r="G188" s="37"/>
      <c r="H188" s="33" t="s">
        <v>224</v>
      </c>
      <c r="I188" s="38">
        <v>0</v>
      </c>
    </row>
    <row r="189" spans="2:9" x14ac:dyDescent="0.25">
      <c r="B189" s="35"/>
      <c r="C189" s="66"/>
      <c r="D189" s="36" t="s">
        <v>225</v>
      </c>
      <c r="E189" s="78">
        <f>SUM(I15:I185)</f>
        <v>0</v>
      </c>
      <c r="F189" s="79"/>
      <c r="G189" s="37"/>
      <c r="H189" s="39" t="s">
        <v>226</v>
      </c>
      <c r="I189" s="38">
        <v>0</v>
      </c>
    </row>
    <row r="190" spans="2:9" x14ac:dyDescent="0.25">
      <c r="B190" s="35"/>
      <c r="C190" s="66"/>
      <c r="D190" s="36" t="s">
        <v>227</v>
      </c>
      <c r="E190" s="80">
        <f>E188-E189</f>
        <v>0</v>
      </c>
      <c r="F190" s="81"/>
      <c r="G190" s="40"/>
      <c r="H190" s="33" t="s">
        <v>228</v>
      </c>
      <c r="I190" s="41">
        <f>SUM(I187:I189)</f>
        <v>0</v>
      </c>
    </row>
    <row r="191" spans="2:9" x14ac:dyDescent="0.25">
      <c r="B191" s="35"/>
      <c r="C191" s="66"/>
      <c r="D191" s="36"/>
      <c r="E191" s="82"/>
      <c r="F191" s="83"/>
      <c r="G191" s="42"/>
      <c r="H191" s="33" t="s">
        <v>229</v>
      </c>
      <c r="I191" s="41">
        <f>I190*0.05</f>
        <v>0</v>
      </c>
    </row>
    <row r="192" spans="2:9" x14ac:dyDescent="0.25">
      <c r="B192" s="35"/>
      <c r="C192" s="66"/>
      <c r="D192" s="43"/>
      <c r="E192" s="43"/>
      <c r="F192" s="44"/>
      <c r="G192" s="44"/>
      <c r="H192" s="33" t="s">
        <v>230</v>
      </c>
      <c r="I192" s="38"/>
    </row>
    <row r="193" spans="2:9" ht="15.75" x14ac:dyDescent="0.25">
      <c r="B193" s="84" t="s">
        <v>231</v>
      </c>
      <c r="C193" s="85"/>
      <c r="D193" s="85"/>
      <c r="E193" s="85"/>
      <c r="F193" s="86"/>
      <c r="G193" s="45"/>
      <c r="H193" s="46" t="s">
        <v>232</v>
      </c>
      <c r="I193" s="47">
        <f>SUM(I190:I192)</f>
        <v>0</v>
      </c>
    </row>
  </sheetData>
  <autoFilter ref="B14:I185" xr:uid="{FEA59F95-E6BE-44A9-B769-D994E52DEB83}">
    <filterColumn colId="6">
      <customFilters>
        <customFilter operator="notEqual" val=" "/>
      </customFilters>
    </filterColumn>
  </autoFilter>
  <mergeCells count="20">
    <mergeCell ref="K13:L13"/>
    <mergeCell ref="E191:F191"/>
    <mergeCell ref="B193:F193"/>
    <mergeCell ref="F13:I13"/>
    <mergeCell ref="B187:F187"/>
    <mergeCell ref="E188:F188"/>
    <mergeCell ref="E189:F189"/>
    <mergeCell ref="E190:F190"/>
    <mergeCell ref="E10:F10"/>
    <mergeCell ref="H10:I10"/>
    <mergeCell ref="E11:F11"/>
    <mergeCell ref="H11:I11"/>
    <mergeCell ref="E12:F12"/>
    <mergeCell ref="H12:I12"/>
    <mergeCell ref="E1:H5"/>
    <mergeCell ref="I1:I5"/>
    <mergeCell ref="E8:F8"/>
    <mergeCell ref="H8:I8"/>
    <mergeCell ref="E9:F9"/>
    <mergeCell ref="H9:I9"/>
  </mergeCells>
  <pageMargins left="0.7" right="0.7" top="0.75" bottom="0.75" header="0.3" footer="0.3"/>
  <pageSetup scale="68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5E31-2C58-4ED3-B397-016714B57106}">
  <sheetPr filterMode="1">
    <pageSetUpPr fitToPage="1"/>
  </sheetPr>
  <dimension ref="B1:M193"/>
  <sheetViews>
    <sheetView topLeftCell="B1" workbookViewId="0">
      <selection activeCell="E186" sqref="E186"/>
    </sheetView>
  </sheetViews>
  <sheetFormatPr defaultRowHeight="15" x14ac:dyDescent="0.25"/>
  <cols>
    <col min="1" max="1" width="2.7109375" customWidth="1"/>
    <col min="2" max="2" width="15.42578125" customWidth="1"/>
    <col min="3" max="3" width="24.140625" bestFit="1" customWidth="1"/>
    <col min="4" max="4" width="36" customWidth="1"/>
    <col min="5" max="5" width="7.28515625" customWidth="1"/>
    <col min="6" max="6" width="14.7109375" customWidth="1"/>
    <col min="7" max="7" width="14.7109375" hidden="1" customWidth="1"/>
    <col min="8" max="8" width="14.7109375" customWidth="1"/>
    <col min="9" max="9" width="20.42578125" bestFit="1" customWidth="1"/>
    <col min="11" max="12" width="12.5703125" customWidth="1"/>
    <col min="13" max="13" width="18.28515625" bestFit="1" customWidth="1"/>
  </cols>
  <sheetData>
    <row r="1" spans="2:13" x14ac:dyDescent="0.25">
      <c r="B1" s="4"/>
      <c r="C1" s="5"/>
      <c r="D1" s="5"/>
      <c r="E1" s="92" t="s">
        <v>210</v>
      </c>
      <c r="F1" s="92"/>
      <c r="G1" s="92"/>
      <c r="H1" s="92"/>
      <c r="I1" s="97" t="s">
        <v>237</v>
      </c>
    </row>
    <row r="2" spans="2:13" x14ac:dyDescent="0.25">
      <c r="B2" s="6"/>
      <c r="E2" s="93"/>
      <c r="F2" s="93"/>
      <c r="G2" s="93"/>
      <c r="H2" s="93"/>
      <c r="I2" s="98"/>
    </row>
    <row r="3" spans="2:13" x14ac:dyDescent="0.25">
      <c r="B3" s="6"/>
      <c r="E3" s="93"/>
      <c r="F3" s="93"/>
      <c r="G3" s="93"/>
      <c r="H3" s="93"/>
      <c r="I3" s="98"/>
    </row>
    <row r="4" spans="2:13" x14ac:dyDescent="0.25">
      <c r="B4" s="6"/>
      <c r="E4" s="93"/>
      <c r="F4" s="93"/>
      <c r="G4" s="93"/>
      <c r="H4" s="93"/>
      <c r="I4" s="98"/>
    </row>
    <row r="5" spans="2:13" x14ac:dyDescent="0.25">
      <c r="B5" s="7"/>
      <c r="C5" s="3"/>
      <c r="D5" s="3"/>
      <c r="E5" s="94"/>
      <c r="F5" s="94"/>
      <c r="G5" s="94"/>
      <c r="H5" s="94"/>
      <c r="I5" s="99"/>
    </row>
    <row r="6" spans="2:13" ht="36" x14ac:dyDescent="0.55000000000000004">
      <c r="B6" s="8"/>
      <c r="C6" s="9"/>
      <c r="D6" s="9"/>
      <c r="E6" s="10"/>
      <c r="F6" s="10"/>
      <c r="G6" s="10"/>
      <c r="H6" s="10"/>
      <c r="I6" s="10"/>
    </row>
    <row r="7" spans="2:13" x14ac:dyDescent="0.25">
      <c r="B7" s="11" t="s">
        <v>212</v>
      </c>
      <c r="C7" s="11"/>
      <c r="D7" s="12" t="s">
        <v>19</v>
      </c>
      <c r="E7" s="13" t="s">
        <v>213</v>
      </c>
      <c r="F7" s="14">
        <v>45420</v>
      </c>
      <c r="G7" s="14"/>
      <c r="H7" s="15" t="s">
        <v>214</v>
      </c>
      <c r="I7" s="16"/>
    </row>
    <row r="8" spans="2:13" x14ac:dyDescent="0.25">
      <c r="B8" s="17" t="s">
        <v>215</v>
      </c>
      <c r="C8" s="17"/>
      <c r="D8" s="12"/>
      <c r="E8" s="88" t="s">
        <v>216</v>
      </c>
      <c r="F8" s="88"/>
      <c r="G8" s="17"/>
      <c r="H8" s="100"/>
      <c r="I8" s="100"/>
    </row>
    <row r="9" spans="2:13" x14ac:dyDescent="0.25">
      <c r="B9" s="17" t="s">
        <v>217</v>
      </c>
      <c r="C9" s="17"/>
      <c r="D9" s="12">
        <v>0</v>
      </c>
      <c r="E9" s="88" t="s">
        <v>218</v>
      </c>
      <c r="F9" s="88"/>
      <c r="G9" s="17"/>
      <c r="H9" s="101"/>
      <c r="I9" s="101"/>
    </row>
    <row r="10" spans="2:13" x14ac:dyDescent="0.25">
      <c r="B10" s="17"/>
      <c r="C10" s="17"/>
      <c r="D10" s="18"/>
      <c r="E10" s="88" t="s">
        <v>219</v>
      </c>
      <c r="F10" s="88"/>
      <c r="G10" s="17"/>
      <c r="H10" s="102"/>
      <c r="I10" s="102"/>
    </row>
    <row r="11" spans="2:13" x14ac:dyDescent="0.25">
      <c r="B11" s="17"/>
      <c r="C11" s="17"/>
      <c r="D11" s="18"/>
      <c r="E11" s="88" t="s">
        <v>441</v>
      </c>
      <c r="F11" s="88"/>
      <c r="G11" s="17"/>
      <c r="H11" s="102"/>
      <c r="I11" s="102"/>
    </row>
    <row r="12" spans="2:13" x14ac:dyDescent="0.25">
      <c r="B12" s="19"/>
      <c r="C12" s="19"/>
      <c r="D12" s="18" t="s">
        <v>239</v>
      </c>
      <c r="E12" s="87" t="s">
        <v>442</v>
      </c>
      <c r="F12" s="87"/>
      <c r="G12" s="20"/>
      <c r="H12" s="95" t="s">
        <v>262</v>
      </c>
      <c r="I12" s="95"/>
    </row>
    <row r="13" spans="2:13" ht="15.75" thickBot="1" x14ac:dyDescent="0.3">
      <c r="B13" s="21"/>
      <c r="C13" s="22"/>
      <c r="D13" s="22"/>
      <c r="E13" s="22"/>
      <c r="F13" s="96" t="s">
        <v>3</v>
      </c>
      <c r="G13" s="96"/>
      <c r="H13" s="96"/>
      <c r="I13" s="96"/>
      <c r="K13" s="103" t="s">
        <v>255</v>
      </c>
      <c r="L13" s="103"/>
      <c r="M13" s="103"/>
    </row>
    <row r="14" spans="2:13" ht="15.75" thickBot="1" x14ac:dyDescent="0.3">
      <c r="B14" s="23" t="s">
        <v>0</v>
      </c>
      <c r="C14" s="65" t="s">
        <v>263</v>
      </c>
      <c r="D14" s="24" t="s">
        <v>1</v>
      </c>
      <c r="E14" s="25" t="s">
        <v>2</v>
      </c>
      <c r="F14" s="25" t="s">
        <v>4</v>
      </c>
      <c r="G14" s="25"/>
      <c r="H14" s="25" t="s">
        <v>220</v>
      </c>
      <c r="I14" s="26" t="s">
        <v>221</v>
      </c>
      <c r="K14" s="62" t="s">
        <v>256</v>
      </c>
      <c r="L14" s="62" t="s">
        <v>252</v>
      </c>
      <c r="M14" s="62" t="s">
        <v>422</v>
      </c>
    </row>
    <row r="15" spans="2:13" x14ac:dyDescent="0.25">
      <c r="B15" s="27" t="s">
        <v>153</v>
      </c>
      <c r="C15" s="27" t="s">
        <v>267</v>
      </c>
      <c r="D15" s="27" t="s">
        <v>158</v>
      </c>
      <c r="E15" s="28">
        <v>4</v>
      </c>
      <c r="F15" s="29">
        <v>5798</v>
      </c>
      <c r="G15" s="29">
        <f t="shared" ref="G15:G46" si="0">E15*F15</f>
        <v>23192</v>
      </c>
      <c r="H15" s="30">
        <v>2609.1</v>
      </c>
      <c r="I15" s="31">
        <f>ROUND(E15*H15,2)</f>
        <v>10436.4</v>
      </c>
      <c r="K15">
        <v>20</v>
      </c>
      <c r="L15">
        <f>K15/4</f>
        <v>5</v>
      </c>
      <c r="M15">
        <f>ROUNDUP(K15/4/2,0)*4</f>
        <v>12</v>
      </c>
    </row>
    <row r="16" spans="2:13" x14ac:dyDescent="0.25">
      <c r="B16" s="27" t="s">
        <v>136</v>
      </c>
      <c r="C16" s="27" t="s">
        <v>268</v>
      </c>
      <c r="D16" s="27" t="s">
        <v>137</v>
      </c>
      <c r="E16" s="28">
        <v>0</v>
      </c>
      <c r="F16" s="29">
        <v>8390</v>
      </c>
      <c r="G16" s="29">
        <f t="shared" ref="G16:G17" si="1">E16*F16</f>
        <v>0</v>
      </c>
      <c r="H16" s="30">
        <v>3775.5</v>
      </c>
      <c r="I16" s="31">
        <f>ROUND(E16*H16,2)</f>
        <v>0</v>
      </c>
      <c r="K16">
        <v>8</v>
      </c>
      <c r="L16">
        <f t="shared" ref="L16:L17" si="2">K16/4</f>
        <v>2</v>
      </c>
      <c r="M16">
        <f t="shared" ref="M16:M17" si="3">ROUNDUP(K16/4/2,0)*4</f>
        <v>4</v>
      </c>
    </row>
    <row r="17" spans="2:13" x14ac:dyDescent="0.25">
      <c r="B17" s="27" t="s">
        <v>41</v>
      </c>
      <c r="C17" s="27" t="s">
        <v>269</v>
      </c>
      <c r="D17" s="27" t="s">
        <v>52</v>
      </c>
      <c r="E17" s="28">
        <v>0</v>
      </c>
      <c r="F17" s="29">
        <v>6995</v>
      </c>
      <c r="G17" s="29">
        <f t="shared" si="1"/>
        <v>0</v>
      </c>
      <c r="H17" s="30">
        <v>3147.75</v>
      </c>
      <c r="I17" s="31">
        <f>ROUND(E17*H17,2)</f>
        <v>0</v>
      </c>
      <c r="K17">
        <v>8</v>
      </c>
      <c r="L17">
        <f t="shared" si="2"/>
        <v>2</v>
      </c>
      <c r="M17">
        <f t="shared" si="3"/>
        <v>4</v>
      </c>
    </row>
    <row r="18" spans="2:13" hidden="1" x14ac:dyDescent="0.25">
      <c r="B18" s="27"/>
      <c r="C18" s="27"/>
      <c r="D18" s="27"/>
      <c r="E18" s="28"/>
      <c r="F18" s="29"/>
      <c r="G18" s="29">
        <f t="shared" si="0"/>
        <v>0</v>
      </c>
      <c r="H18" s="30"/>
      <c r="I18" s="31"/>
    </row>
    <row r="19" spans="2:13" hidden="1" x14ac:dyDescent="0.25">
      <c r="B19" s="27"/>
      <c r="C19" s="27"/>
      <c r="D19" s="27"/>
      <c r="E19" s="28"/>
      <c r="F19" s="29"/>
      <c r="G19" s="29">
        <f t="shared" si="0"/>
        <v>0</v>
      </c>
      <c r="H19" s="30"/>
      <c r="I19" s="31"/>
    </row>
    <row r="20" spans="2:13" hidden="1" x14ac:dyDescent="0.25">
      <c r="B20" s="27"/>
      <c r="C20" s="27"/>
      <c r="D20" s="27"/>
      <c r="E20" s="28"/>
      <c r="F20" s="29"/>
      <c r="G20" s="29">
        <f t="shared" si="0"/>
        <v>0</v>
      </c>
      <c r="H20" s="30"/>
      <c r="I20" s="31"/>
    </row>
    <row r="21" spans="2:13" hidden="1" x14ac:dyDescent="0.25">
      <c r="B21" s="27"/>
      <c r="C21" s="27"/>
      <c r="D21" s="27"/>
      <c r="E21" s="28"/>
      <c r="F21" s="29"/>
      <c r="G21" s="29">
        <f t="shared" si="0"/>
        <v>0</v>
      </c>
      <c r="H21" s="30"/>
      <c r="I21" s="31"/>
    </row>
    <row r="22" spans="2:13" hidden="1" x14ac:dyDescent="0.25">
      <c r="B22" s="27"/>
      <c r="C22" s="27"/>
      <c r="D22" s="27"/>
      <c r="E22" s="28"/>
      <c r="F22" s="29"/>
      <c r="G22" s="29">
        <f t="shared" si="0"/>
        <v>0</v>
      </c>
      <c r="H22" s="30"/>
      <c r="I22" s="31"/>
    </row>
    <row r="23" spans="2:13" hidden="1" x14ac:dyDescent="0.25">
      <c r="B23" s="27"/>
      <c r="C23" s="27"/>
      <c r="D23" s="27"/>
      <c r="E23" s="28"/>
      <c r="F23" s="29"/>
      <c r="G23" s="29">
        <f t="shared" si="0"/>
        <v>0</v>
      </c>
      <c r="H23" s="30"/>
      <c r="I23" s="31"/>
    </row>
    <row r="24" spans="2:13" hidden="1" x14ac:dyDescent="0.25">
      <c r="B24" s="27"/>
      <c r="C24" s="27"/>
      <c r="D24" s="27"/>
      <c r="E24" s="28"/>
      <c r="F24" s="29"/>
      <c r="G24" s="29">
        <f t="shared" si="0"/>
        <v>0</v>
      </c>
      <c r="H24" s="30"/>
      <c r="I24" s="31"/>
    </row>
    <row r="25" spans="2:13" hidden="1" x14ac:dyDescent="0.25">
      <c r="B25" s="27"/>
      <c r="C25" s="27"/>
      <c r="D25" s="27"/>
      <c r="E25" s="28"/>
      <c r="F25" s="29"/>
      <c r="G25" s="29">
        <f t="shared" si="0"/>
        <v>0</v>
      </c>
      <c r="H25" s="30"/>
      <c r="I25" s="31"/>
    </row>
    <row r="26" spans="2:13" hidden="1" x14ac:dyDescent="0.25">
      <c r="B26" s="27"/>
      <c r="C26" s="27"/>
      <c r="D26" s="27"/>
      <c r="E26" s="28"/>
      <c r="F26" s="29"/>
      <c r="G26" s="29">
        <f t="shared" si="0"/>
        <v>0</v>
      </c>
      <c r="H26" s="30"/>
      <c r="I26" s="31"/>
    </row>
    <row r="27" spans="2:13" hidden="1" x14ac:dyDescent="0.25">
      <c r="B27" s="27"/>
      <c r="C27" s="27"/>
      <c r="D27" s="27"/>
      <c r="E27" s="28"/>
      <c r="F27" s="29"/>
      <c r="G27" s="29">
        <f t="shared" si="0"/>
        <v>0</v>
      </c>
      <c r="H27" s="30"/>
      <c r="I27" s="31"/>
    </row>
    <row r="28" spans="2:13" hidden="1" x14ac:dyDescent="0.25">
      <c r="B28" s="27"/>
      <c r="C28" s="27"/>
      <c r="D28" s="27"/>
      <c r="E28" s="28"/>
      <c r="F28" s="29"/>
      <c r="G28" s="29">
        <f t="shared" si="0"/>
        <v>0</v>
      </c>
      <c r="H28" s="30"/>
      <c r="I28" s="31"/>
    </row>
    <row r="29" spans="2:13" hidden="1" x14ac:dyDescent="0.25">
      <c r="B29" s="27"/>
      <c r="C29" s="27"/>
      <c r="D29" s="27"/>
      <c r="E29" s="28"/>
      <c r="F29" s="29"/>
      <c r="G29" s="29">
        <f t="shared" si="0"/>
        <v>0</v>
      </c>
      <c r="H29" s="30"/>
      <c r="I29" s="31"/>
    </row>
    <row r="30" spans="2:13" hidden="1" x14ac:dyDescent="0.25">
      <c r="B30" s="27"/>
      <c r="C30" s="27"/>
      <c r="D30" s="27"/>
      <c r="E30" s="28"/>
      <c r="F30" s="29"/>
      <c r="G30" s="29">
        <f t="shared" si="0"/>
        <v>0</v>
      </c>
      <c r="H30" s="30"/>
      <c r="I30" s="31"/>
    </row>
    <row r="31" spans="2:13" hidden="1" x14ac:dyDescent="0.25">
      <c r="B31" s="27"/>
      <c r="C31" s="27"/>
      <c r="D31" s="27"/>
      <c r="E31" s="28"/>
      <c r="F31" s="29"/>
      <c r="G31" s="29">
        <f t="shared" si="0"/>
        <v>0</v>
      </c>
      <c r="H31" s="30"/>
      <c r="I31" s="31"/>
    </row>
    <row r="32" spans="2:13" hidden="1" x14ac:dyDescent="0.25">
      <c r="B32" s="27"/>
      <c r="C32" s="27"/>
      <c r="D32" s="27"/>
      <c r="E32" s="28"/>
      <c r="F32" s="29"/>
      <c r="G32" s="29">
        <f t="shared" si="0"/>
        <v>0</v>
      </c>
      <c r="H32" s="30"/>
      <c r="I32" s="31"/>
    </row>
    <row r="33" spans="2:9" hidden="1" x14ac:dyDescent="0.25">
      <c r="B33" s="27"/>
      <c r="C33" s="27"/>
      <c r="D33" s="27"/>
      <c r="E33" s="28"/>
      <c r="F33" s="29"/>
      <c r="G33" s="29">
        <f t="shared" si="0"/>
        <v>0</v>
      </c>
      <c r="H33" s="30"/>
      <c r="I33" s="31"/>
    </row>
    <row r="34" spans="2:9" hidden="1" x14ac:dyDescent="0.25">
      <c r="B34" s="27"/>
      <c r="C34" s="27"/>
      <c r="D34" s="27"/>
      <c r="E34" s="28"/>
      <c r="F34" s="29"/>
      <c r="G34" s="29">
        <f t="shared" si="0"/>
        <v>0</v>
      </c>
      <c r="H34" s="30"/>
      <c r="I34" s="31"/>
    </row>
    <row r="35" spans="2:9" hidden="1" x14ac:dyDescent="0.25">
      <c r="B35" s="27"/>
      <c r="C35" s="27"/>
      <c r="D35" s="27"/>
      <c r="E35" s="28"/>
      <c r="F35" s="29"/>
      <c r="G35" s="29">
        <f t="shared" si="0"/>
        <v>0</v>
      </c>
      <c r="H35" s="30"/>
      <c r="I35" s="31"/>
    </row>
    <row r="36" spans="2:9" hidden="1" x14ac:dyDescent="0.25">
      <c r="B36" s="27"/>
      <c r="C36" s="27"/>
      <c r="D36" s="27"/>
      <c r="E36" s="28"/>
      <c r="F36" s="29"/>
      <c r="G36" s="29">
        <f t="shared" si="0"/>
        <v>0</v>
      </c>
      <c r="H36" s="30"/>
      <c r="I36" s="31"/>
    </row>
    <row r="37" spans="2:9" hidden="1" x14ac:dyDescent="0.25">
      <c r="B37" s="27"/>
      <c r="C37" s="27"/>
      <c r="D37" s="27"/>
      <c r="E37" s="28"/>
      <c r="F37" s="29"/>
      <c r="G37" s="29">
        <f t="shared" si="0"/>
        <v>0</v>
      </c>
      <c r="H37" s="30"/>
      <c r="I37" s="31"/>
    </row>
    <row r="38" spans="2:9" hidden="1" x14ac:dyDescent="0.25">
      <c r="B38" s="27"/>
      <c r="C38" s="27"/>
      <c r="D38" s="27"/>
      <c r="E38" s="28"/>
      <c r="F38" s="29"/>
      <c r="G38" s="29">
        <f t="shared" si="0"/>
        <v>0</v>
      </c>
      <c r="H38" s="30"/>
      <c r="I38" s="31"/>
    </row>
    <row r="39" spans="2:9" hidden="1" x14ac:dyDescent="0.25">
      <c r="B39" s="27"/>
      <c r="C39" s="27"/>
      <c r="D39" s="27"/>
      <c r="E39" s="28"/>
      <c r="F39" s="29"/>
      <c r="G39" s="29">
        <f t="shared" si="0"/>
        <v>0</v>
      </c>
      <c r="H39" s="30"/>
      <c r="I39" s="31"/>
    </row>
    <row r="40" spans="2:9" hidden="1" x14ac:dyDescent="0.25">
      <c r="B40" s="27"/>
      <c r="C40" s="27"/>
      <c r="D40" s="27"/>
      <c r="E40" s="28"/>
      <c r="F40" s="29"/>
      <c r="G40" s="29">
        <f t="shared" si="0"/>
        <v>0</v>
      </c>
      <c r="H40" s="30"/>
      <c r="I40" s="31"/>
    </row>
    <row r="41" spans="2:9" hidden="1" x14ac:dyDescent="0.25">
      <c r="B41" s="27"/>
      <c r="C41" s="27"/>
      <c r="D41" s="27"/>
      <c r="E41" s="28"/>
      <c r="F41" s="29"/>
      <c r="G41" s="29">
        <f t="shared" si="0"/>
        <v>0</v>
      </c>
      <c r="H41" s="30"/>
      <c r="I41" s="31"/>
    </row>
    <row r="42" spans="2:9" hidden="1" x14ac:dyDescent="0.25">
      <c r="B42" s="27"/>
      <c r="C42" s="27"/>
      <c r="D42" s="27"/>
      <c r="E42" s="28"/>
      <c r="F42" s="29"/>
      <c r="G42" s="29">
        <f t="shared" si="0"/>
        <v>0</v>
      </c>
      <c r="H42" s="30"/>
      <c r="I42" s="31"/>
    </row>
    <row r="43" spans="2:9" hidden="1" x14ac:dyDescent="0.25">
      <c r="B43" s="27"/>
      <c r="C43" s="27"/>
      <c r="D43" s="27"/>
      <c r="E43" s="28"/>
      <c r="F43" s="29"/>
      <c r="G43" s="29">
        <f t="shared" si="0"/>
        <v>0</v>
      </c>
      <c r="H43" s="30"/>
      <c r="I43" s="31"/>
    </row>
    <row r="44" spans="2:9" hidden="1" x14ac:dyDescent="0.25">
      <c r="B44" s="27"/>
      <c r="C44" s="27"/>
      <c r="D44" s="27"/>
      <c r="E44" s="28"/>
      <c r="F44" s="29"/>
      <c r="G44" s="29">
        <f t="shared" si="0"/>
        <v>0</v>
      </c>
      <c r="H44" s="30"/>
      <c r="I44" s="31"/>
    </row>
    <row r="45" spans="2:9" hidden="1" x14ac:dyDescent="0.25">
      <c r="B45" s="27"/>
      <c r="C45" s="27"/>
      <c r="D45" s="27"/>
      <c r="E45" s="28"/>
      <c r="F45" s="29"/>
      <c r="G45" s="29">
        <f t="shared" si="0"/>
        <v>0</v>
      </c>
      <c r="H45" s="30"/>
      <c r="I45" s="31"/>
    </row>
    <row r="46" spans="2:9" hidden="1" x14ac:dyDescent="0.25">
      <c r="B46" s="27"/>
      <c r="C46" s="27"/>
      <c r="D46" s="27"/>
      <c r="E46" s="28"/>
      <c r="F46" s="29"/>
      <c r="G46" s="29">
        <f t="shared" si="0"/>
        <v>0</v>
      </c>
      <c r="H46" s="30"/>
      <c r="I46" s="31"/>
    </row>
    <row r="47" spans="2:9" hidden="1" x14ac:dyDescent="0.25">
      <c r="B47" s="27"/>
      <c r="C47" s="27"/>
      <c r="D47" s="27"/>
      <c r="E47" s="28"/>
      <c r="F47" s="29"/>
      <c r="G47" s="29">
        <f t="shared" ref="G47:G78" si="4">E47*F47</f>
        <v>0</v>
      </c>
      <c r="H47" s="30"/>
      <c r="I47" s="31"/>
    </row>
    <row r="48" spans="2:9" hidden="1" x14ac:dyDescent="0.25">
      <c r="B48" s="27"/>
      <c r="C48" s="27"/>
      <c r="D48" s="27"/>
      <c r="E48" s="28"/>
      <c r="F48" s="29"/>
      <c r="G48" s="29">
        <f t="shared" si="4"/>
        <v>0</v>
      </c>
      <c r="H48" s="30"/>
      <c r="I48" s="31"/>
    </row>
    <row r="49" spans="2:9" hidden="1" x14ac:dyDescent="0.25">
      <c r="B49" s="27"/>
      <c r="C49" s="27"/>
      <c r="D49" s="27"/>
      <c r="E49" s="28"/>
      <c r="F49" s="29"/>
      <c r="G49" s="29">
        <f t="shared" si="4"/>
        <v>0</v>
      </c>
      <c r="H49" s="30"/>
      <c r="I49" s="31"/>
    </row>
    <row r="50" spans="2:9" hidden="1" x14ac:dyDescent="0.25">
      <c r="B50" s="27"/>
      <c r="C50" s="27"/>
      <c r="D50" s="27"/>
      <c r="E50" s="28"/>
      <c r="F50" s="29"/>
      <c r="G50" s="29">
        <f t="shared" si="4"/>
        <v>0</v>
      </c>
      <c r="H50" s="30"/>
      <c r="I50" s="31"/>
    </row>
    <row r="51" spans="2:9" hidden="1" x14ac:dyDescent="0.25">
      <c r="B51" s="27"/>
      <c r="C51" s="27"/>
      <c r="D51" s="27"/>
      <c r="E51" s="28"/>
      <c r="F51" s="29"/>
      <c r="G51" s="29">
        <f t="shared" si="4"/>
        <v>0</v>
      </c>
      <c r="H51" s="30"/>
      <c r="I51" s="31"/>
    </row>
    <row r="52" spans="2:9" hidden="1" x14ac:dyDescent="0.25">
      <c r="B52" s="27"/>
      <c r="C52" s="27"/>
      <c r="D52" s="27"/>
      <c r="E52" s="28"/>
      <c r="F52" s="29"/>
      <c r="G52" s="29">
        <f t="shared" si="4"/>
        <v>0</v>
      </c>
      <c r="H52" s="30"/>
      <c r="I52" s="31"/>
    </row>
    <row r="53" spans="2:9" hidden="1" x14ac:dyDescent="0.25">
      <c r="B53" s="27"/>
      <c r="C53" s="27"/>
      <c r="D53" s="27"/>
      <c r="E53" s="28"/>
      <c r="F53" s="29"/>
      <c r="G53" s="29">
        <f t="shared" si="4"/>
        <v>0</v>
      </c>
      <c r="H53" s="30"/>
      <c r="I53" s="31"/>
    </row>
    <row r="54" spans="2:9" hidden="1" x14ac:dyDescent="0.25">
      <c r="B54" s="27"/>
      <c r="C54" s="27"/>
      <c r="D54" s="27"/>
      <c r="E54" s="28"/>
      <c r="F54" s="29"/>
      <c r="G54" s="29">
        <f t="shared" si="4"/>
        <v>0</v>
      </c>
      <c r="H54" s="30"/>
      <c r="I54" s="31"/>
    </row>
    <row r="55" spans="2:9" hidden="1" x14ac:dyDescent="0.25">
      <c r="B55" s="27"/>
      <c r="C55" s="27"/>
      <c r="D55" s="27"/>
      <c r="E55" s="28"/>
      <c r="F55" s="29"/>
      <c r="G55" s="29">
        <f t="shared" si="4"/>
        <v>0</v>
      </c>
      <c r="H55" s="30"/>
      <c r="I55" s="31"/>
    </row>
    <row r="56" spans="2:9" hidden="1" x14ac:dyDescent="0.25">
      <c r="B56" s="27"/>
      <c r="C56" s="27"/>
      <c r="D56" s="27"/>
      <c r="E56" s="28"/>
      <c r="F56" s="29"/>
      <c r="G56" s="29">
        <f t="shared" si="4"/>
        <v>0</v>
      </c>
      <c r="H56" s="30"/>
      <c r="I56" s="31"/>
    </row>
    <row r="57" spans="2:9" hidden="1" x14ac:dyDescent="0.25">
      <c r="B57" s="27"/>
      <c r="C57" s="27"/>
      <c r="D57" s="27"/>
      <c r="E57" s="28"/>
      <c r="F57" s="29"/>
      <c r="G57" s="29">
        <f t="shared" si="4"/>
        <v>0</v>
      </c>
      <c r="H57" s="30"/>
      <c r="I57" s="31"/>
    </row>
    <row r="58" spans="2:9" hidden="1" x14ac:dyDescent="0.25">
      <c r="B58" s="27"/>
      <c r="C58" s="27"/>
      <c r="D58" s="27"/>
      <c r="E58" s="28"/>
      <c r="F58" s="29"/>
      <c r="G58" s="29">
        <f t="shared" si="4"/>
        <v>0</v>
      </c>
      <c r="H58" s="30"/>
      <c r="I58" s="31"/>
    </row>
    <row r="59" spans="2:9" hidden="1" x14ac:dyDescent="0.25">
      <c r="B59" s="27"/>
      <c r="C59" s="27"/>
      <c r="D59" s="27"/>
      <c r="E59" s="28"/>
      <c r="F59" s="29"/>
      <c r="G59" s="29">
        <f t="shared" si="4"/>
        <v>0</v>
      </c>
      <c r="H59" s="30"/>
      <c r="I59" s="31"/>
    </row>
    <row r="60" spans="2:9" hidden="1" x14ac:dyDescent="0.25">
      <c r="B60" s="27"/>
      <c r="C60" s="27"/>
      <c r="D60" s="27"/>
      <c r="E60" s="28"/>
      <c r="F60" s="29"/>
      <c r="G60" s="29">
        <f t="shared" si="4"/>
        <v>0</v>
      </c>
      <c r="H60" s="30"/>
      <c r="I60" s="31"/>
    </row>
    <row r="61" spans="2:9" hidden="1" x14ac:dyDescent="0.25">
      <c r="B61" s="27"/>
      <c r="C61" s="27"/>
      <c r="D61" s="27"/>
      <c r="E61" s="28"/>
      <c r="F61" s="29"/>
      <c r="G61" s="29">
        <f t="shared" si="4"/>
        <v>0</v>
      </c>
      <c r="H61" s="30"/>
      <c r="I61" s="31"/>
    </row>
    <row r="62" spans="2:9" hidden="1" x14ac:dyDescent="0.25">
      <c r="B62" s="27"/>
      <c r="C62" s="27"/>
      <c r="D62" s="27"/>
      <c r="E62" s="28"/>
      <c r="F62" s="29"/>
      <c r="G62" s="29">
        <f t="shared" si="4"/>
        <v>0</v>
      </c>
      <c r="H62" s="30"/>
      <c r="I62" s="31"/>
    </row>
    <row r="63" spans="2:9" hidden="1" x14ac:dyDescent="0.25">
      <c r="B63" s="27"/>
      <c r="C63" s="27"/>
      <c r="D63" s="27"/>
      <c r="E63" s="28"/>
      <c r="F63" s="29"/>
      <c r="G63" s="29">
        <f t="shared" si="4"/>
        <v>0</v>
      </c>
      <c r="H63" s="30"/>
      <c r="I63" s="31"/>
    </row>
    <row r="64" spans="2:9" hidden="1" x14ac:dyDescent="0.25">
      <c r="B64" s="27"/>
      <c r="C64" s="27"/>
      <c r="D64" s="27"/>
      <c r="E64" s="28"/>
      <c r="F64" s="29"/>
      <c r="G64" s="29">
        <f t="shared" si="4"/>
        <v>0</v>
      </c>
      <c r="H64" s="30"/>
      <c r="I64" s="31"/>
    </row>
    <row r="65" spans="2:9" hidden="1" x14ac:dyDescent="0.25">
      <c r="B65" s="27"/>
      <c r="C65" s="27"/>
      <c r="D65" s="27"/>
      <c r="E65" s="28"/>
      <c r="F65" s="29"/>
      <c r="G65" s="29">
        <f t="shared" si="4"/>
        <v>0</v>
      </c>
      <c r="H65" s="30"/>
      <c r="I65" s="31"/>
    </row>
    <row r="66" spans="2:9" hidden="1" x14ac:dyDescent="0.25">
      <c r="B66" s="27"/>
      <c r="C66" s="27"/>
      <c r="D66" s="27"/>
      <c r="E66" s="28"/>
      <c r="F66" s="29"/>
      <c r="G66" s="29">
        <f t="shared" si="4"/>
        <v>0</v>
      </c>
      <c r="H66" s="30"/>
      <c r="I66" s="31"/>
    </row>
    <row r="67" spans="2:9" hidden="1" x14ac:dyDescent="0.25">
      <c r="B67" s="27"/>
      <c r="C67" s="27"/>
      <c r="D67" s="27"/>
      <c r="E67" s="28"/>
      <c r="F67" s="29"/>
      <c r="G67" s="29">
        <f t="shared" si="4"/>
        <v>0</v>
      </c>
      <c r="H67" s="30"/>
      <c r="I67" s="31"/>
    </row>
    <row r="68" spans="2:9" hidden="1" x14ac:dyDescent="0.25">
      <c r="B68" s="27"/>
      <c r="C68" s="27"/>
      <c r="D68" s="27"/>
      <c r="E68" s="28"/>
      <c r="F68" s="29"/>
      <c r="G68" s="29">
        <f t="shared" si="4"/>
        <v>0</v>
      </c>
      <c r="H68" s="30"/>
      <c r="I68" s="31"/>
    </row>
    <row r="69" spans="2:9" hidden="1" x14ac:dyDescent="0.25">
      <c r="B69" s="27"/>
      <c r="C69" s="27"/>
      <c r="D69" s="27"/>
      <c r="E69" s="28"/>
      <c r="F69" s="29"/>
      <c r="G69" s="29">
        <f t="shared" si="4"/>
        <v>0</v>
      </c>
      <c r="H69" s="30"/>
      <c r="I69" s="31"/>
    </row>
    <row r="70" spans="2:9" hidden="1" x14ac:dyDescent="0.25">
      <c r="B70" s="27"/>
      <c r="C70" s="27"/>
      <c r="D70" s="27"/>
      <c r="E70" s="28"/>
      <c r="F70" s="29"/>
      <c r="G70" s="29">
        <f t="shared" si="4"/>
        <v>0</v>
      </c>
      <c r="H70" s="30"/>
      <c r="I70" s="31"/>
    </row>
    <row r="71" spans="2:9" hidden="1" x14ac:dyDescent="0.25">
      <c r="B71" s="27"/>
      <c r="C71" s="27"/>
      <c r="D71" s="27"/>
      <c r="E71" s="28"/>
      <c r="F71" s="29"/>
      <c r="G71" s="29">
        <f t="shared" si="4"/>
        <v>0</v>
      </c>
      <c r="H71" s="30"/>
      <c r="I71" s="31"/>
    </row>
    <row r="72" spans="2:9" hidden="1" x14ac:dyDescent="0.25">
      <c r="B72" s="27"/>
      <c r="C72" s="27"/>
      <c r="D72" s="27"/>
      <c r="E72" s="28"/>
      <c r="F72" s="29"/>
      <c r="G72" s="29">
        <f t="shared" si="4"/>
        <v>0</v>
      </c>
      <c r="H72" s="30"/>
      <c r="I72" s="31"/>
    </row>
    <row r="73" spans="2:9" hidden="1" x14ac:dyDescent="0.25">
      <c r="B73" s="27"/>
      <c r="C73" s="27"/>
      <c r="D73" s="27"/>
      <c r="E73" s="28"/>
      <c r="F73" s="29"/>
      <c r="G73" s="29">
        <f t="shared" si="4"/>
        <v>0</v>
      </c>
      <c r="H73" s="30"/>
      <c r="I73" s="31"/>
    </row>
    <row r="74" spans="2:9" hidden="1" x14ac:dyDescent="0.25">
      <c r="B74" s="27"/>
      <c r="C74" s="27"/>
      <c r="D74" s="27"/>
      <c r="E74" s="28"/>
      <c r="F74" s="29"/>
      <c r="G74" s="29">
        <f t="shared" si="4"/>
        <v>0</v>
      </c>
      <c r="H74" s="30"/>
      <c r="I74" s="31"/>
    </row>
    <row r="75" spans="2:9" hidden="1" x14ac:dyDescent="0.25">
      <c r="B75" s="27"/>
      <c r="C75" s="27"/>
      <c r="D75" s="27"/>
      <c r="E75" s="28"/>
      <c r="F75" s="29"/>
      <c r="G75" s="29">
        <f t="shared" si="4"/>
        <v>0</v>
      </c>
      <c r="H75" s="30"/>
      <c r="I75" s="31"/>
    </row>
    <row r="76" spans="2:9" hidden="1" x14ac:dyDescent="0.25">
      <c r="B76" s="27"/>
      <c r="C76" s="27"/>
      <c r="D76" s="27"/>
      <c r="E76" s="28"/>
      <c r="F76" s="29"/>
      <c r="G76" s="29">
        <f t="shared" si="4"/>
        <v>0</v>
      </c>
      <c r="H76" s="30"/>
      <c r="I76" s="31"/>
    </row>
    <row r="77" spans="2:9" hidden="1" x14ac:dyDescent="0.25">
      <c r="B77" s="27"/>
      <c r="C77" s="27"/>
      <c r="D77" s="27"/>
      <c r="E77" s="28"/>
      <c r="F77" s="29"/>
      <c r="G77" s="29">
        <f t="shared" si="4"/>
        <v>0</v>
      </c>
      <c r="H77" s="30"/>
      <c r="I77" s="31"/>
    </row>
    <row r="78" spans="2:9" hidden="1" x14ac:dyDescent="0.25">
      <c r="B78" s="27"/>
      <c r="C78" s="27"/>
      <c r="D78" s="27"/>
      <c r="E78" s="28"/>
      <c r="F78" s="29"/>
      <c r="G78" s="29">
        <f t="shared" si="4"/>
        <v>0</v>
      </c>
      <c r="H78" s="30"/>
      <c r="I78" s="31"/>
    </row>
    <row r="79" spans="2:9" hidden="1" x14ac:dyDescent="0.25">
      <c r="B79" s="27"/>
      <c r="C79" s="27"/>
      <c r="D79" s="27"/>
      <c r="E79" s="28"/>
      <c r="F79" s="29"/>
      <c r="G79" s="29">
        <f t="shared" ref="G79:G110" si="5">E79*F79</f>
        <v>0</v>
      </c>
      <c r="H79" s="30"/>
      <c r="I79" s="31"/>
    </row>
    <row r="80" spans="2:9" hidden="1" x14ac:dyDescent="0.25">
      <c r="B80" s="27"/>
      <c r="C80" s="27"/>
      <c r="D80" s="27"/>
      <c r="E80" s="28"/>
      <c r="F80" s="29"/>
      <c r="G80" s="29">
        <f t="shared" si="5"/>
        <v>0</v>
      </c>
      <c r="H80" s="30"/>
      <c r="I80" s="31"/>
    </row>
    <row r="81" spans="2:9" hidden="1" x14ac:dyDescent="0.25">
      <c r="B81" s="27"/>
      <c r="C81" s="27"/>
      <c r="D81" s="27"/>
      <c r="E81" s="28"/>
      <c r="F81" s="29"/>
      <c r="G81" s="29">
        <f t="shared" si="5"/>
        <v>0</v>
      </c>
      <c r="H81" s="30"/>
      <c r="I81" s="31"/>
    </row>
    <row r="82" spans="2:9" hidden="1" x14ac:dyDescent="0.25">
      <c r="B82" s="27"/>
      <c r="C82" s="27"/>
      <c r="D82" s="27"/>
      <c r="E82" s="28"/>
      <c r="F82" s="29"/>
      <c r="G82" s="29">
        <f t="shared" si="5"/>
        <v>0</v>
      </c>
      <c r="H82" s="30"/>
      <c r="I82" s="31"/>
    </row>
    <row r="83" spans="2:9" hidden="1" x14ac:dyDescent="0.25">
      <c r="B83" s="27"/>
      <c r="C83" s="27"/>
      <c r="D83" s="27"/>
      <c r="E83" s="28"/>
      <c r="F83" s="29"/>
      <c r="G83" s="29">
        <f t="shared" si="5"/>
        <v>0</v>
      </c>
      <c r="H83" s="30"/>
      <c r="I83" s="31"/>
    </row>
    <row r="84" spans="2:9" hidden="1" x14ac:dyDescent="0.25">
      <c r="B84" s="27"/>
      <c r="C84" s="27"/>
      <c r="D84" s="27"/>
      <c r="E84" s="28"/>
      <c r="F84" s="29"/>
      <c r="G84" s="29">
        <f t="shared" si="5"/>
        <v>0</v>
      </c>
      <c r="H84" s="30"/>
      <c r="I84" s="31"/>
    </row>
    <row r="85" spans="2:9" hidden="1" x14ac:dyDescent="0.25">
      <c r="B85" s="27"/>
      <c r="C85" s="27"/>
      <c r="D85" s="27"/>
      <c r="E85" s="28"/>
      <c r="F85" s="29"/>
      <c r="G85" s="29">
        <f t="shared" si="5"/>
        <v>0</v>
      </c>
      <c r="H85" s="30"/>
      <c r="I85" s="31"/>
    </row>
    <row r="86" spans="2:9" hidden="1" x14ac:dyDescent="0.25">
      <c r="B86" s="27"/>
      <c r="C86" s="27"/>
      <c r="D86" s="27"/>
      <c r="E86" s="28"/>
      <c r="F86" s="29"/>
      <c r="G86" s="29">
        <f t="shared" si="5"/>
        <v>0</v>
      </c>
      <c r="H86" s="30"/>
      <c r="I86" s="31"/>
    </row>
    <row r="87" spans="2:9" hidden="1" x14ac:dyDescent="0.25">
      <c r="B87" s="27"/>
      <c r="C87" s="27"/>
      <c r="D87" s="27"/>
      <c r="E87" s="28"/>
      <c r="F87" s="29"/>
      <c r="G87" s="29">
        <f t="shared" si="5"/>
        <v>0</v>
      </c>
      <c r="H87" s="30"/>
      <c r="I87" s="31"/>
    </row>
    <row r="88" spans="2:9" hidden="1" x14ac:dyDescent="0.25">
      <c r="B88" s="27"/>
      <c r="C88" s="27"/>
      <c r="D88" s="27"/>
      <c r="E88" s="28"/>
      <c r="F88" s="29"/>
      <c r="G88" s="29">
        <f t="shared" si="5"/>
        <v>0</v>
      </c>
      <c r="H88" s="30"/>
      <c r="I88" s="31"/>
    </row>
    <row r="89" spans="2:9" hidden="1" x14ac:dyDescent="0.25">
      <c r="B89" s="27"/>
      <c r="C89" s="27"/>
      <c r="D89" s="27"/>
      <c r="E89" s="28"/>
      <c r="F89" s="29"/>
      <c r="G89" s="29">
        <f t="shared" si="5"/>
        <v>0</v>
      </c>
      <c r="H89" s="30"/>
      <c r="I89" s="31"/>
    </row>
    <row r="90" spans="2:9" hidden="1" x14ac:dyDescent="0.25">
      <c r="B90" s="27"/>
      <c r="C90" s="27"/>
      <c r="D90" s="27"/>
      <c r="E90" s="28"/>
      <c r="F90" s="29"/>
      <c r="G90" s="29">
        <f t="shared" si="5"/>
        <v>0</v>
      </c>
      <c r="H90" s="30"/>
      <c r="I90" s="31"/>
    </row>
    <row r="91" spans="2:9" hidden="1" x14ac:dyDescent="0.25">
      <c r="B91" s="27"/>
      <c r="C91" s="27"/>
      <c r="D91" s="27"/>
      <c r="E91" s="28"/>
      <c r="F91" s="29"/>
      <c r="G91" s="29">
        <f t="shared" si="5"/>
        <v>0</v>
      </c>
      <c r="H91" s="30"/>
      <c r="I91" s="31"/>
    </row>
    <row r="92" spans="2:9" hidden="1" x14ac:dyDescent="0.25">
      <c r="B92" s="27"/>
      <c r="C92" s="27"/>
      <c r="D92" s="27"/>
      <c r="E92" s="28"/>
      <c r="F92" s="29"/>
      <c r="G92" s="29">
        <f t="shared" si="5"/>
        <v>0</v>
      </c>
      <c r="H92" s="30"/>
      <c r="I92" s="31"/>
    </row>
    <row r="93" spans="2:9" hidden="1" x14ac:dyDescent="0.25">
      <c r="B93" s="27"/>
      <c r="C93" s="27"/>
      <c r="D93" s="27"/>
      <c r="E93" s="28"/>
      <c r="F93" s="29"/>
      <c r="G93" s="29">
        <f t="shared" si="5"/>
        <v>0</v>
      </c>
      <c r="H93" s="30"/>
      <c r="I93" s="31"/>
    </row>
    <row r="94" spans="2:9" hidden="1" x14ac:dyDescent="0.25">
      <c r="B94" s="27"/>
      <c r="C94" s="27"/>
      <c r="D94" s="27"/>
      <c r="E94" s="28"/>
      <c r="F94" s="29"/>
      <c r="G94" s="29">
        <f t="shared" si="5"/>
        <v>0</v>
      </c>
      <c r="H94" s="30"/>
      <c r="I94" s="31"/>
    </row>
    <row r="95" spans="2:9" hidden="1" x14ac:dyDescent="0.25">
      <c r="B95" s="27"/>
      <c r="C95" s="27"/>
      <c r="D95" s="27"/>
      <c r="E95" s="28"/>
      <c r="F95" s="29"/>
      <c r="G95" s="29">
        <f t="shared" si="5"/>
        <v>0</v>
      </c>
      <c r="H95" s="30"/>
      <c r="I95" s="31"/>
    </row>
    <row r="96" spans="2:9" hidden="1" x14ac:dyDescent="0.25">
      <c r="B96" s="27"/>
      <c r="C96" s="27"/>
      <c r="D96" s="27"/>
      <c r="E96" s="28"/>
      <c r="F96" s="29"/>
      <c r="G96" s="29">
        <f t="shared" si="5"/>
        <v>0</v>
      </c>
      <c r="H96" s="30"/>
      <c r="I96" s="31"/>
    </row>
    <row r="97" spans="2:9" hidden="1" x14ac:dyDescent="0.25">
      <c r="B97" s="27"/>
      <c r="C97" s="27"/>
      <c r="D97" s="27"/>
      <c r="E97" s="28"/>
      <c r="F97" s="29"/>
      <c r="G97" s="29">
        <f t="shared" si="5"/>
        <v>0</v>
      </c>
      <c r="H97" s="30"/>
      <c r="I97" s="31"/>
    </row>
    <row r="98" spans="2:9" hidden="1" x14ac:dyDescent="0.25">
      <c r="B98" s="27"/>
      <c r="C98" s="27"/>
      <c r="D98" s="27"/>
      <c r="E98" s="28"/>
      <c r="F98" s="29"/>
      <c r="G98" s="29">
        <f t="shared" si="5"/>
        <v>0</v>
      </c>
      <c r="H98" s="30"/>
      <c r="I98" s="31"/>
    </row>
    <row r="99" spans="2:9" hidden="1" x14ac:dyDescent="0.25">
      <c r="B99" s="27"/>
      <c r="C99" s="27"/>
      <c r="D99" s="27"/>
      <c r="E99" s="28"/>
      <c r="F99" s="29"/>
      <c r="G99" s="29">
        <f t="shared" si="5"/>
        <v>0</v>
      </c>
      <c r="H99" s="30"/>
      <c r="I99" s="31"/>
    </row>
    <row r="100" spans="2:9" hidden="1" x14ac:dyDescent="0.25">
      <c r="B100" s="27"/>
      <c r="C100" s="27"/>
      <c r="D100" s="27"/>
      <c r="E100" s="28"/>
      <c r="F100" s="29"/>
      <c r="G100" s="29">
        <f t="shared" si="5"/>
        <v>0</v>
      </c>
      <c r="H100" s="30"/>
      <c r="I100" s="31"/>
    </row>
    <row r="101" spans="2:9" hidden="1" x14ac:dyDescent="0.25">
      <c r="B101" s="27"/>
      <c r="C101" s="27"/>
      <c r="D101" s="27"/>
      <c r="E101" s="28"/>
      <c r="F101" s="29"/>
      <c r="G101" s="29">
        <f t="shared" si="5"/>
        <v>0</v>
      </c>
      <c r="H101" s="30"/>
      <c r="I101" s="31"/>
    </row>
    <row r="102" spans="2:9" hidden="1" x14ac:dyDescent="0.25">
      <c r="B102" s="27"/>
      <c r="C102" s="27"/>
      <c r="D102" s="27"/>
      <c r="E102" s="28"/>
      <c r="F102" s="29"/>
      <c r="G102" s="29">
        <f t="shared" si="5"/>
        <v>0</v>
      </c>
      <c r="H102" s="30"/>
      <c r="I102" s="31"/>
    </row>
    <row r="103" spans="2:9" hidden="1" x14ac:dyDescent="0.25">
      <c r="B103" s="27"/>
      <c r="C103" s="27"/>
      <c r="D103" s="27"/>
      <c r="E103" s="28"/>
      <c r="F103" s="29"/>
      <c r="G103" s="29">
        <f t="shared" si="5"/>
        <v>0</v>
      </c>
      <c r="H103" s="30"/>
      <c r="I103" s="31"/>
    </row>
    <row r="104" spans="2:9" hidden="1" x14ac:dyDescent="0.25">
      <c r="B104" s="27"/>
      <c r="C104" s="27"/>
      <c r="D104" s="27"/>
      <c r="E104" s="28"/>
      <c r="F104" s="29"/>
      <c r="G104" s="29">
        <f t="shared" si="5"/>
        <v>0</v>
      </c>
      <c r="H104" s="30"/>
      <c r="I104" s="31"/>
    </row>
    <row r="105" spans="2:9" hidden="1" x14ac:dyDescent="0.25">
      <c r="B105" s="27"/>
      <c r="C105" s="27"/>
      <c r="D105" s="27"/>
      <c r="E105" s="28"/>
      <c r="F105" s="29"/>
      <c r="G105" s="29">
        <f t="shared" si="5"/>
        <v>0</v>
      </c>
      <c r="H105" s="30"/>
      <c r="I105" s="31"/>
    </row>
    <row r="106" spans="2:9" hidden="1" x14ac:dyDescent="0.25">
      <c r="B106" s="27"/>
      <c r="C106" s="27"/>
      <c r="D106" s="27"/>
      <c r="E106" s="28"/>
      <c r="F106" s="29"/>
      <c r="G106" s="29">
        <f t="shared" si="5"/>
        <v>0</v>
      </c>
      <c r="H106" s="30"/>
      <c r="I106" s="31"/>
    </row>
    <row r="107" spans="2:9" hidden="1" x14ac:dyDescent="0.25">
      <c r="B107" s="27"/>
      <c r="C107" s="27"/>
      <c r="D107" s="27"/>
      <c r="E107" s="28"/>
      <c r="F107" s="29"/>
      <c r="G107" s="29">
        <f t="shared" si="5"/>
        <v>0</v>
      </c>
      <c r="H107" s="30"/>
      <c r="I107" s="31"/>
    </row>
    <row r="108" spans="2:9" hidden="1" x14ac:dyDescent="0.25">
      <c r="B108" s="27"/>
      <c r="C108" s="27"/>
      <c r="D108" s="27"/>
      <c r="E108" s="28"/>
      <c r="F108" s="29"/>
      <c r="G108" s="29">
        <f t="shared" si="5"/>
        <v>0</v>
      </c>
      <c r="H108" s="30"/>
      <c r="I108" s="31"/>
    </row>
    <row r="109" spans="2:9" hidden="1" x14ac:dyDescent="0.25">
      <c r="B109" s="27"/>
      <c r="C109" s="27"/>
      <c r="D109" s="27"/>
      <c r="E109" s="28"/>
      <c r="F109" s="29"/>
      <c r="G109" s="29">
        <f t="shared" si="5"/>
        <v>0</v>
      </c>
      <c r="H109" s="30"/>
      <c r="I109" s="31"/>
    </row>
    <row r="110" spans="2:9" hidden="1" x14ac:dyDescent="0.25">
      <c r="B110" s="27"/>
      <c r="C110" s="27"/>
      <c r="D110" s="27"/>
      <c r="E110" s="28"/>
      <c r="F110" s="29"/>
      <c r="G110" s="29">
        <f t="shared" si="5"/>
        <v>0</v>
      </c>
      <c r="H110" s="30"/>
      <c r="I110" s="31"/>
    </row>
    <row r="111" spans="2:9" hidden="1" x14ac:dyDescent="0.25">
      <c r="B111" s="27"/>
      <c r="C111" s="27"/>
      <c r="D111" s="27"/>
      <c r="E111" s="28"/>
      <c r="F111" s="29"/>
      <c r="G111" s="29">
        <f t="shared" ref="G111:G142" si="6">E111*F111</f>
        <v>0</v>
      </c>
      <c r="H111" s="30"/>
      <c r="I111" s="31"/>
    </row>
    <row r="112" spans="2:9" hidden="1" x14ac:dyDescent="0.25">
      <c r="B112" s="27"/>
      <c r="C112" s="27"/>
      <c r="D112" s="27"/>
      <c r="E112" s="28"/>
      <c r="F112" s="29"/>
      <c r="G112" s="29">
        <f t="shared" si="6"/>
        <v>0</v>
      </c>
      <c r="H112" s="30"/>
      <c r="I112" s="31"/>
    </row>
    <row r="113" spans="2:9" hidden="1" x14ac:dyDescent="0.25">
      <c r="B113" s="27"/>
      <c r="C113" s="27"/>
      <c r="D113" s="27"/>
      <c r="E113" s="28"/>
      <c r="F113" s="29"/>
      <c r="G113" s="29">
        <f t="shared" si="6"/>
        <v>0</v>
      </c>
      <c r="H113" s="30"/>
      <c r="I113" s="31"/>
    </row>
    <row r="114" spans="2:9" hidden="1" x14ac:dyDescent="0.25">
      <c r="B114" s="27"/>
      <c r="C114" s="27"/>
      <c r="D114" s="27"/>
      <c r="E114" s="28"/>
      <c r="F114" s="29"/>
      <c r="G114" s="29">
        <f t="shared" si="6"/>
        <v>0</v>
      </c>
      <c r="H114" s="30"/>
      <c r="I114" s="31"/>
    </row>
    <row r="115" spans="2:9" hidden="1" x14ac:dyDescent="0.25">
      <c r="B115" s="27"/>
      <c r="C115" s="27"/>
      <c r="D115" s="27"/>
      <c r="E115" s="28"/>
      <c r="F115" s="29"/>
      <c r="G115" s="29">
        <f t="shared" si="6"/>
        <v>0</v>
      </c>
      <c r="H115" s="30"/>
      <c r="I115" s="31"/>
    </row>
    <row r="116" spans="2:9" hidden="1" x14ac:dyDescent="0.25">
      <c r="B116" s="27"/>
      <c r="C116" s="27"/>
      <c r="D116" s="27"/>
      <c r="E116" s="28"/>
      <c r="F116" s="29"/>
      <c r="G116" s="29">
        <f t="shared" si="6"/>
        <v>0</v>
      </c>
      <c r="H116" s="30"/>
      <c r="I116" s="31"/>
    </row>
    <row r="117" spans="2:9" hidden="1" x14ac:dyDescent="0.25">
      <c r="B117" s="27"/>
      <c r="C117" s="27"/>
      <c r="D117" s="27"/>
      <c r="E117" s="28"/>
      <c r="F117" s="29"/>
      <c r="G117" s="29">
        <f t="shared" si="6"/>
        <v>0</v>
      </c>
      <c r="H117" s="30"/>
      <c r="I117" s="31"/>
    </row>
    <row r="118" spans="2:9" hidden="1" x14ac:dyDescent="0.25">
      <c r="B118" s="27"/>
      <c r="C118" s="27"/>
      <c r="D118" s="27"/>
      <c r="E118" s="28"/>
      <c r="F118" s="29"/>
      <c r="G118" s="29">
        <f t="shared" si="6"/>
        <v>0</v>
      </c>
      <c r="H118" s="30"/>
      <c r="I118" s="31"/>
    </row>
    <row r="119" spans="2:9" hidden="1" x14ac:dyDescent="0.25">
      <c r="B119" s="27"/>
      <c r="C119" s="27"/>
      <c r="D119" s="27"/>
      <c r="E119" s="28"/>
      <c r="F119" s="29"/>
      <c r="G119" s="29">
        <f t="shared" si="6"/>
        <v>0</v>
      </c>
      <c r="H119" s="30"/>
      <c r="I119" s="31"/>
    </row>
    <row r="120" spans="2:9" hidden="1" x14ac:dyDescent="0.25">
      <c r="B120" s="27"/>
      <c r="C120" s="27"/>
      <c r="D120" s="27"/>
      <c r="E120" s="28"/>
      <c r="F120" s="29"/>
      <c r="G120" s="29">
        <f t="shared" si="6"/>
        <v>0</v>
      </c>
      <c r="H120" s="30"/>
      <c r="I120" s="31"/>
    </row>
    <row r="121" spans="2:9" hidden="1" x14ac:dyDescent="0.25">
      <c r="B121" s="27"/>
      <c r="C121" s="27"/>
      <c r="D121" s="27"/>
      <c r="E121" s="28"/>
      <c r="F121" s="29"/>
      <c r="G121" s="29">
        <f t="shared" si="6"/>
        <v>0</v>
      </c>
      <c r="H121" s="30"/>
      <c r="I121" s="31"/>
    </row>
    <row r="122" spans="2:9" hidden="1" x14ac:dyDescent="0.25">
      <c r="B122" s="27"/>
      <c r="C122" s="27"/>
      <c r="D122" s="27"/>
      <c r="E122" s="28"/>
      <c r="F122" s="29"/>
      <c r="G122" s="29">
        <f t="shared" si="6"/>
        <v>0</v>
      </c>
      <c r="H122" s="30"/>
      <c r="I122" s="31"/>
    </row>
    <row r="123" spans="2:9" hidden="1" x14ac:dyDescent="0.25">
      <c r="B123" s="27"/>
      <c r="C123" s="27"/>
      <c r="D123" s="27"/>
      <c r="E123" s="28"/>
      <c r="F123" s="29"/>
      <c r="G123" s="29">
        <f t="shared" si="6"/>
        <v>0</v>
      </c>
      <c r="H123" s="30"/>
      <c r="I123" s="31"/>
    </row>
    <row r="124" spans="2:9" hidden="1" x14ac:dyDescent="0.25">
      <c r="B124" s="27"/>
      <c r="C124" s="27"/>
      <c r="D124" s="27"/>
      <c r="E124" s="28"/>
      <c r="F124" s="29"/>
      <c r="G124" s="29">
        <f t="shared" si="6"/>
        <v>0</v>
      </c>
      <c r="H124" s="30"/>
      <c r="I124" s="31"/>
    </row>
    <row r="125" spans="2:9" hidden="1" x14ac:dyDescent="0.25">
      <c r="B125" s="27"/>
      <c r="C125" s="27"/>
      <c r="D125" s="27"/>
      <c r="E125" s="28"/>
      <c r="F125" s="29"/>
      <c r="G125" s="29">
        <f t="shared" si="6"/>
        <v>0</v>
      </c>
      <c r="H125" s="30"/>
      <c r="I125" s="31"/>
    </row>
    <row r="126" spans="2:9" hidden="1" x14ac:dyDescent="0.25">
      <c r="B126" s="27"/>
      <c r="C126" s="27"/>
      <c r="D126" s="27"/>
      <c r="E126" s="28"/>
      <c r="F126" s="29"/>
      <c r="G126" s="29">
        <f t="shared" si="6"/>
        <v>0</v>
      </c>
      <c r="H126" s="30"/>
      <c r="I126" s="31"/>
    </row>
    <row r="127" spans="2:9" hidden="1" x14ac:dyDescent="0.25">
      <c r="B127" s="27"/>
      <c r="C127" s="27"/>
      <c r="D127" s="27"/>
      <c r="E127" s="28"/>
      <c r="F127" s="29"/>
      <c r="G127" s="29">
        <f t="shared" si="6"/>
        <v>0</v>
      </c>
      <c r="H127" s="30"/>
      <c r="I127" s="31"/>
    </row>
    <row r="128" spans="2:9" hidden="1" x14ac:dyDescent="0.25">
      <c r="B128" s="27"/>
      <c r="C128" s="27"/>
      <c r="D128" s="27"/>
      <c r="E128" s="28"/>
      <c r="F128" s="29"/>
      <c r="G128" s="29">
        <f t="shared" si="6"/>
        <v>0</v>
      </c>
      <c r="H128" s="30"/>
      <c r="I128" s="31"/>
    </row>
    <row r="129" spans="2:9" hidden="1" x14ac:dyDescent="0.25">
      <c r="B129" s="27"/>
      <c r="C129" s="27"/>
      <c r="D129" s="27"/>
      <c r="E129" s="28"/>
      <c r="F129" s="29"/>
      <c r="G129" s="29">
        <f t="shared" si="6"/>
        <v>0</v>
      </c>
      <c r="H129" s="30"/>
      <c r="I129" s="31"/>
    </row>
    <row r="130" spans="2:9" hidden="1" x14ac:dyDescent="0.25">
      <c r="B130" s="27"/>
      <c r="C130" s="27"/>
      <c r="D130" s="27"/>
      <c r="E130" s="28"/>
      <c r="F130" s="29"/>
      <c r="G130" s="29">
        <f t="shared" si="6"/>
        <v>0</v>
      </c>
      <c r="H130" s="30"/>
      <c r="I130" s="31"/>
    </row>
    <row r="131" spans="2:9" hidden="1" x14ac:dyDescent="0.25">
      <c r="B131" s="27"/>
      <c r="C131" s="27"/>
      <c r="D131" s="27"/>
      <c r="E131" s="28"/>
      <c r="F131" s="29"/>
      <c r="G131" s="29">
        <f t="shared" si="6"/>
        <v>0</v>
      </c>
      <c r="H131" s="30"/>
      <c r="I131" s="31"/>
    </row>
    <row r="132" spans="2:9" hidden="1" x14ac:dyDescent="0.25">
      <c r="B132" s="27"/>
      <c r="C132" s="27"/>
      <c r="D132" s="27"/>
      <c r="E132" s="28"/>
      <c r="F132" s="29"/>
      <c r="G132" s="29">
        <f t="shared" si="6"/>
        <v>0</v>
      </c>
      <c r="H132" s="30"/>
      <c r="I132" s="31"/>
    </row>
    <row r="133" spans="2:9" hidden="1" x14ac:dyDescent="0.25">
      <c r="B133" s="27"/>
      <c r="C133" s="27"/>
      <c r="D133" s="27"/>
      <c r="E133" s="28"/>
      <c r="F133" s="29"/>
      <c r="G133" s="29">
        <f t="shared" si="6"/>
        <v>0</v>
      </c>
      <c r="H133" s="30"/>
      <c r="I133" s="31"/>
    </row>
    <row r="134" spans="2:9" hidden="1" x14ac:dyDescent="0.25">
      <c r="B134" s="27"/>
      <c r="C134" s="27"/>
      <c r="D134" s="27"/>
      <c r="E134" s="28"/>
      <c r="F134" s="29"/>
      <c r="G134" s="29">
        <f t="shared" si="6"/>
        <v>0</v>
      </c>
      <c r="H134" s="30"/>
      <c r="I134" s="31"/>
    </row>
    <row r="135" spans="2:9" hidden="1" x14ac:dyDescent="0.25">
      <c r="B135" s="27"/>
      <c r="C135" s="27"/>
      <c r="D135" s="27"/>
      <c r="E135" s="28"/>
      <c r="F135" s="29"/>
      <c r="G135" s="29">
        <f t="shared" si="6"/>
        <v>0</v>
      </c>
      <c r="H135" s="30"/>
      <c r="I135" s="31"/>
    </row>
    <row r="136" spans="2:9" hidden="1" x14ac:dyDescent="0.25">
      <c r="B136" s="27"/>
      <c r="C136" s="27"/>
      <c r="D136" s="27"/>
      <c r="E136" s="28"/>
      <c r="F136" s="29"/>
      <c r="G136" s="29">
        <f t="shared" si="6"/>
        <v>0</v>
      </c>
      <c r="H136" s="30"/>
      <c r="I136" s="31"/>
    </row>
    <row r="137" spans="2:9" hidden="1" x14ac:dyDescent="0.25">
      <c r="B137" s="27"/>
      <c r="C137" s="27"/>
      <c r="D137" s="27"/>
      <c r="E137" s="28"/>
      <c r="F137" s="29"/>
      <c r="G137" s="29">
        <f t="shared" si="6"/>
        <v>0</v>
      </c>
      <c r="H137" s="30"/>
      <c r="I137" s="31"/>
    </row>
    <row r="138" spans="2:9" hidden="1" x14ac:dyDescent="0.25">
      <c r="B138" s="27"/>
      <c r="C138" s="27"/>
      <c r="D138" s="27"/>
      <c r="E138" s="28"/>
      <c r="F138" s="29"/>
      <c r="G138" s="29">
        <f t="shared" si="6"/>
        <v>0</v>
      </c>
      <c r="H138" s="30"/>
      <c r="I138" s="31"/>
    </row>
    <row r="139" spans="2:9" hidden="1" x14ac:dyDescent="0.25">
      <c r="B139" s="27"/>
      <c r="C139" s="27"/>
      <c r="D139" s="27"/>
      <c r="E139" s="28"/>
      <c r="F139" s="29"/>
      <c r="G139" s="29">
        <f t="shared" si="6"/>
        <v>0</v>
      </c>
      <c r="H139" s="30"/>
      <c r="I139" s="31"/>
    </row>
    <row r="140" spans="2:9" hidden="1" x14ac:dyDescent="0.25">
      <c r="B140" s="27"/>
      <c r="C140" s="27"/>
      <c r="D140" s="27"/>
      <c r="E140" s="28"/>
      <c r="F140" s="29"/>
      <c r="G140" s="29">
        <f t="shared" si="6"/>
        <v>0</v>
      </c>
      <c r="H140" s="30"/>
      <c r="I140" s="31"/>
    </row>
    <row r="141" spans="2:9" hidden="1" x14ac:dyDescent="0.25">
      <c r="B141" s="27"/>
      <c r="C141" s="27"/>
      <c r="D141" s="27"/>
      <c r="E141" s="28"/>
      <c r="F141" s="29"/>
      <c r="G141" s="29">
        <f t="shared" si="6"/>
        <v>0</v>
      </c>
      <c r="H141" s="30"/>
      <c r="I141" s="31"/>
    </row>
    <row r="142" spans="2:9" hidden="1" x14ac:dyDescent="0.25">
      <c r="B142" s="27"/>
      <c r="C142" s="27"/>
      <c r="D142" s="27"/>
      <c r="E142" s="28"/>
      <c r="F142" s="29"/>
      <c r="G142" s="29">
        <f t="shared" si="6"/>
        <v>0</v>
      </c>
      <c r="H142" s="30"/>
      <c r="I142" s="31"/>
    </row>
    <row r="143" spans="2:9" hidden="1" x14ac:dyDescent="0.25">
      <c r="B143" s="27"/>
      <c r="C143" s="27"/>
      <c r="D143" s="27"/>
      <c r="E143" s="28"/>
      <c r="F143" s="29"/>
      <c r="G143" s="29">
        <f t="shared" ref="G143:G174" si="7">E143*F143</f>
        <v>0</v>
      </c>
      <c r="H143" s="30"/>
      <c r="I143" s="31"/>
    </row>
    <row r="144" spans="2:9" hidden="1" x14ac:dyDescent="0.25">
      <c r="B144" s="27"/>
      <c r="C144" s="27"/>
      <c r="D144" s="27"/>
      <c r="E144" s="28"/>
      <c r="F144" s="29"/>
      <c r="G144" s="29">
        <f t="shared" si="7"/>
        <v>0</v>
      </c>
      <c r="H144" s="30"/>
      <c r="I144" s="31"/>
    </row>
    <row r="145" spans="2:9" hidden="1" x14ac:dyDescent="0.25">
      <c r="B145" s="27"/>
      <c r="C145" s="27"/>
      <c r="D145" s="27"/>
      <c r="E145" s="28"/>
      <c r="F145" s="29"/>
      <c r="G145" s="29">
        <f t="shared" si="7"/>
        <v>0</v>
      </c>
      <c r="H145" s="30"/>
      <c r="I145" s="31"/>
    </row>
    <row r="146" spans="2:9" hidden="1" x14ac:dyDescent="0.25">
      <c r="B146" s="27"/>
      <c r="C146" s="27"/>
      <c r="D146" s="27"/>
      <c r="E146" s="28"/>
      <c r="F146" s="29"/>
      <c r="G146" s="29">
        <f t="shared" si="7"/>
        <v>0</v>
      </c>
      <c r="H146" s="30"/>
      <c r="I146" s="31"/>
    </row>
    <row r="147" spans="2:9" hidden="1" x14ac:dyDescent="0.25">
      <c r="B147" s="27"/>
      <c r="C147" s="27"/>
      <c r="D147" s="27"/>
      <c r="E147" s="28"/>
      <c r="F147" s="29"/>
      <c r="G147" s="29">
        <f t="shared" si="7"/>
        <v>0</v>
      </c>
      <c r="H147" s="30"/>
      <c r="I147" s="31"/>
    </row>
    <row r="148" spans="2:9" hidden="1" x14ac:dyDescent="0.25">
      <c r="B148" s="27"/>
      <c r="C148" s="27"/>
      <c r="D148" s="27"/>
      <c r="E148" s="28"/>
      <c r="F148" s="29"/>
      <c r="G148" s="29">
        <f t="shared" si="7"/>
        <v>0</v>
      </c>
      <c r="H148" s="30"/>
      <c r="I148" s="31"/>
    </row>
    <row r="149" spans="2:9" hidden="1" x14ac:dyDescent="0.25">
      <c r="B149" s="27"/>
      <c r="C149" s="27"/>
      <c r="D149" s="27"/>
      <c r="E149" s="28"/>
      <c r="F149" s="29"/>
      <c r="G149" s="29">
        <f t="shared" si="7"/>
        <v>0</v>
      </c>
      <c r="H149" s="30"/>
      <c r="I149" s="31"/>
    </row>
    <row r="150" spans="2:9" hidden="1" x14ac:dyDescent="0.25">
      <c r="B150" s="27"/>
      <c r="C150" s="27"/>
      <c r="D150" s="27"/>
      <c r="E150" s="28"/>
      <c r="F150" s="29"/>
      <c r="G150" s="29">
        <f t="shared" si="7"/>
        <v>0</v>
      </c>
      <c r="H150" s="30"/>
      <c r="I150" s="31"/>
    </row>
    <row r="151" spans="2:9" hidden="1" x14ac:dyDescent="0.25">
      <c r="B151" s="27"/>
      <c r="C151" s="27"/>
      <c r="D151" s="27"/>
      <c r="E151" s="28"/>
      <c r="F151" s="29"/>
      <c r="G151" s="29">
        <f t="shared" si="7"/>
        <v>0</v>
      </c>
      <c r="H151" s="30"/>
      <c r="I151" s="31"/>
    </row>
    <row r="152" spans="2:9" hidden="1" x14ac:dyDescent="0.25">
      <c r="B152" s="27"/>
      <c r="C152" s="27"/>
      <c r="D152" s="27"/>
      <c r="E152" s="28"/>
      <c r="F152" s="29"/>
      <c r="G152" s="29">
        <f t="shared" si="7"/>
        <v>0</v>
      </c>
      <c r="H152" s="30"/>
      <c r="I152" s="31"/>
    </row>
    <row r="153" spans="2:9" hidden="1" x14ac:dyDescent="0.25">
      <c r="B153" s="27"/>
      <c r="C153" s="27"/>
      <c r="D153" s="27"/>
      <c r="E153" s="28"/>
      <c r="F153" s="29"/>
      <c r="G153" s="29">
        <f t="shared" si="7"/>
        <v>0</v>
      </c>
      <c r="H153" s="30"/>
      <c r="I153" s="31"/>
    </row>
    <row r="154" spans="2:9" hidden="1" x14ac:dyDescent="0.25">
      <c r="B154" s="27"/>
      <c r="C154" s="27"/>
      <c r="D154" s="27"/>
      <c r="E154" s="28"/>
      <c r="F154" s="29"/>
      <c r="G154" s="29">
        <f t="shared" si="7"/>
        <v>0</v>
      </c>
      <c r="H154" s="30"/>
      <c r="I154" s="31"/>
    </row>
    <row r="155" spans="2:9" hidden="1" x14ac:dyDescent="0.25">
      <c r="B155" s="27"/>
      <c r="C155" s="27"/>
      <c r="D155" s="27"/>
      <c r="E155" s="28"/>
      <c r="F155" s="29"/>
      <c r="G155" s="29">
        <f t="shared" si="7"/>
        <v>0</v>
      </c>
      <c r="H155" s="30"/>
      <c r="I155" s="31"/>
    </row>
    <row r="156" spans="2:9" hidden="1" x14ac:dyDescent="0.25">
      <c r="B156" s="27"/>
      <c r="C156" s="27"/>
      <c r="D156" s="27"/>
      <c r="E156" s="28"/>
      <c r="F156" s="29"/>
      <c r="G156" s="29">
        <f t="shared" si="7"/>
        <v>0</v>
      </c>
      <c r="H156" s="30"/>
      <c r="I156" s="31"/>
    </row>
    <row r="157" spans="2:9" hidden="1" x14ac:dyDescent="0.25">
      <c r="B157" s="27"/>
      <c r="C157" s="27"/>
      <c r="D157" s="27"/>
      <c r="E157" s="28"/>
      <c r="F157" s="29"/>
      <c r="G157" s="29">
        <f t="shared" si="7"/>
        <v>0</v>
      </c>
      <c r="H157" s="30"/>
      <c r="I157" s="31"/>
    </row>
    <row r="158" spans="2:9" hidden="1" x14ac:dyDescent="0.25">
      <c r="B158" s="27"/>
      <c r="C158" s="27"/>
      <c r="D158" s="27"/>
      <c r="E158" s="28"/>
      <c r="F158" s="29"/>
      <c r="G158" s="29">
        <f t="shared" si="7"/>
        <v>0</v>
      </c>
      <c r="H158" s="30"/>
      <c r="I158" s="31"/>
    </row>
    <row r="159" spans="2:9" hidden="1" x14ac:dyDescent="0.25">
      <c r="B159" s="27"/>
      <c r="C159" s="27"/>
      <c r="D159" s="27"/>
      <c r="E159" s="28"/>
      <c r="F159" s="29"/>
      <c r="G159" s="29">
        <f t="shared" si="7"/>
        <v>0</v>
      </c>
      <c r="H159" s="30"/>
      <c r="I159" s="31"/>
    </row>
    <row r="160" spans="2:9" hidden="1" x14ac:dyDescent="0.25">
      <c r="B160" s="27"/>
      <c r="C160" s="27"/>
      <c r="D160" s="27"/>
      <c r="E160" s="28"/>
      <c r="F160" s="29"/>
      <c r="G160" s="29">
        <f t="shared" si="7"/>
        <v>0</v>
      </c>
      <c r="H160" s="30"/>
      <c r="I160" s="31"/>
    </row>
    <row r="161" spans="2:9" hidden="1" x14ac:dyDescent="0.25">
      <c r="B161" s="27"/>
      <c r="C161" s="27"/>
      <c r="D161" s="27"/>
      <c r="E161" s="28"/>
      <c r="F161" s="29"/>
      <c r="G161" s="29">
        <f t="shared" si="7"/>
        <v>0</v>
      </c>
      <c r="H161" s="30"/>
      <c r="I161" s="31"/>
    </row>
    <row r="162" spans="2:9" hidden="1" x14ac:dyDescent="0.25">
      <c r="B162" s="27"/>
      <c r="C162" s="27"/>
      <c r="D162" s="27"/>
      <c r="E162" s="28"/>
      <c r="F162" s="29"/>
      <c r="G162" s="29">
        <f t="shared" si="7"/>
        <v>0</v>
      </c>
      <c r="H162" s="30"/>
      <c r="I162" s="31"/>
    </row>
    <row r="163" spans="2:9" hidden="1" x14ac:dyDescent="0.25">
      <c r="B163" s="27"/>
      <c r="C163" s="27"/>
      <c r="D163" s="27"/>
      <c r="E163" s="28"/>
      <c r="F163" s="29"/>
      <c r="G163" s="29">
        <f t="shared" si="7"/>
        <v>0</v>
      </c>
      <c r="H163" s="30"/>
      <c r="I163" s="31"/>
    </row>
    <row r="164" spans="2:9" hidden="1" x14ac:dyDescent="0.25">
      <c r="B164" s="27"/>
      <c r="C164" s="27"/>
      <c r="D164" s="27"/>
      <c r="E164" s="28"/>
      <c r="F164" s="29"/>
      <c r="G164" s="29">
        <f t="shared" si="7"/>
        <v>0</v>
      </c>
      <c r="H164" s="30"/>
      <c r="I164" s="31"/>
    </row>
    <row r="165" spans="2:9" hidden="1" x14ac:dyDescent="0.25">
      <c r="B165" s="27"/>
      <c r="C165" s="27"/>
      <c r="D165" s="27"/>
      <c r="E165" s="28"/>
      <c r="F165" s="29"/>
      <c r="G165" s="29">
        <f t="shared" si="7"/>
        <v>0</v>
      </c>
      <c r="H165" s="30"/>
      <c r="I165" s="31"/>
    </row>
    <row r="166" spans="2:9" hidden="1" x14ac:dyDescent="0.25">
      <c r="B166" s="27"/>
      <c r="C166" s="27"/>
      <c r="D166" s="27"/>
      <c r="E166" s="28"/>
      <c r="F166" s="29"/>
      <c r="G166" s="29">
        <f t="shared" si="7"/>
        <v>0</v>
      </c>
      <c r="H166" s="30"/>
      <c r="I166" s="31"/>
    </row>
    <row r="167" spans="2:9" hidden="1" x14ac:dyDescent="0.25">
      <c r="B167" s="27"/>
      <c r="C167" s="27"/>
      <c r="D167" s="27"/>
      <c r="E167" s="28"/>
      <c r="F167" s="29"/>
      <c r="G167" s="29">
        <f t="shared" si="7"/>
        <v>0</v>
      </c>
      <c r="H167" s="30"/>
      <c r="I167" s="31"/>
    </row>
    <row r="168" spans="2:9" hidden="1" x14ac:dyDescent="0.25">
      <c r="B168" s="27"/>
      <c r="C168" s="27"/>
      <c r="D168" s="27"/>
      <c r="E168" s="28"/>
      <c r="F168" s="29"/>
      <c r="G168" s="29">
        <f t="shared" si="7"/>
        <v>0</v>
      </c>
      <c r="H168" s="30"/>
      <c r="I168" s="31"/>
    </row>
    <row r="169" spans="2:9" hidden="1" x14ac:dyDescent="0.25">
      <c r="B169" s="27"/>
      <c r="C169" s="27"/>
      <c r="D169" s="27"/>
      <c r="E169" s="28"/>
      <c r="F169" s="29"/>
      <c r="G169" s="29">
        <f t="shared" si="7"/>
        <v>0</v>
      </c>
      <c r="H169" s="30"/>
      <c r="I169" s="31"/>
    </row>
    <row r="170" spans="2:9" hidden="1" x14ac:dyDescent="0.25">
      <c r="B170" s="27"/>
      <c r="C170" s="27"/>
      <c r="D170" s="27"/>
      <c r="E170" s="28"/>
      <c r="F170" s="29"/>
      <c r="G170" s="29">
        <f t="shared" si="7"/>
        <v>0</v>
      </c>
      <c r="H170" s="30"/>
      <c r="I170" s="31"/>
    </row>
    <row r="171" spans="2:9" hidden="1" x14ac:dyDescent="0.25">
      <c r="B171" s="27"/>
      <c r="C171" s="27"/>
      <c r="D171" s="27"/>
      <c r="E171" s="28"/>
      <c r="F171" s="29"/>
      <c r="G171" s="29">
        <f t="shared" si="7"/>
        <v>0</v>
      </c>
      <c r="H171" s="30"/>
      <c r="I171" s="31"/>
    </row>
    <row r="172" spans="2:9" hidden="1" x14ac:dyDescent="0.25">
      <c r="B172" s="27"/>
      <c r="C172" s="27"/>
      <c r="D172" s="27"/>
      <c r="E172" s="28"/>
      <c r="F172" s="29"/>
      <c r="G172" s="29">
        <f t="shared" si="7"/>
        <v>0</v>
      </c>
      <c r="H172" s="30"/>
      <c r="I172" s="31"/>
    </row>
    <row r="173" spans="2:9" hidden="1" x14ac:dyDescent="0.25">
      <c r="B173" s="27"/>
      <c r="C173" s="27"/>
      <c r="D173" s="27"/>
      <c r="E173" s="28"/>
      <c r="F173" s="29"/>
      <c r="G173" s="29">
        <f t="shared" si="7"/>
        <v>0</v>
      </c>
      <c r="H173" s="30"/>
      <c r="I173" s="31"/>
    </row>
    <row r="174" spans="2:9" hidden="1" x14ac:dyDescent="0.25">
      <c r="B174" s="27"/>
      <c r="C174" s="27"/>
      <c r="D174" s="27"/>
      <c r="E174" s="28"/>
      <c r="F174" s="29"/>
      <c r="G174" s="29">
        <f t="shared" si="7"/>
        <v>0</v>
      </c>
      <c r="H174" s="30"/>
      <c r="I174" s="31"/>
    </row>
    <row r="175" spans="2:9" hidden="1" x14ac:dyDescent="0.25">
      <c r="B175" s="27"/>
      <c r="C175" s="27"/>
      <c r="D175" s="27"/>
      <c r="E175" s="28"/>
      <c r="F175" s="29"/>
      <c r="G175" s="29">
        <f t="shared" ref="G175:G185" si="8">E175*F175</f>
        <v>0</v>
      </c>
      <c r="H175" s="30"/>
      <c r="I175" s="31"/>
    </row>
    <row r="176" spans="2:9" hidden="1" x14ac:dyDescent="0.25">
      <c r="B176" s="27"/>
      <c r="C176" s="27"/>
      <c r="D176" s="27"/>
      <c r="E176" s="28"/>
      <c r="F176" s="29"/>
      <c r="G176" s="29">
        <f t="shared" si="8"/>
        <v>0</v>
      </c>
      <c r="H176" s="30"/>
      <c r="I176" s="31"/>
    </row>
    <row r="177" spans="2:9" hidden="1" x14ac:dyDescent="0.25">
      <c r="B177" s="27"/>
      <c r="C177" s="27"/>
      <c r="D177" s="27"/>
      <c r="E177" s="28"/>
      <c r="F177" s="29"/>
      <c r="G177" s="29">
        <f t="shared" si="8"/>
        <v>0</v>
      </c>
      <c r="H177" s="30"/>
      <c r="I177" s="31"/>
    </row>
    <row r="178" spans="2:9" hidden="1" x14ac:dyDescent="0.25">
      <c r="B178" s="27"/>
      <c r="C178" s="27"/>
      <c r="D178" s="27"/>
      <c r="E178" s="28"/>
      <c r="F178" s="29"/>
      <c r="G178" s="29">
        <f t="shared" si="8"/>
        <v>0</v>
      </c>
      <c r="H178" s="30"/>
      <c r="I178" s="31"/>
    </row>
    <row r="179" spans="2:9" hidden="1" x14ac:dyDescent="0.25">
      <c r="B179" s="27"/>
      <c r="C179" s="27"/>
      <c r="D179" s="27"/>
      <c r="E179" s="28"/>
      <c r="F179" s="29"/>
      <c r="G179" s="29">
        <f t="shared" si="8"/>
        <v>0</v>
      </c>
      <c r="H179" s="30"/>
      <c r="I179" s="31"/>
    </row>
    <row r="180" spans="2:9" hidden="1" x14ac:dyDescent="0.25">
      <c r="B180" s="27"/>
      <c r="C180" s="27"/>
      <c r="D180" s="27"/>
      <c r="E180" s="28"/>
      <c r="F180" s="29"/>
      <c r="G180" s="29">
        <f t="shared" si="8"/>
        <v>0</v>
      </c>
      <c r="H180" s="30"/>
      <c r="I180" s="31"/>
    </row>
    <row r="181" spans="2:9" hidden="1" x14ac:dyDescent="0.25">
      <c r="B181" s="27"/>
      <c r="C181" s="27"/>
      <c r="D181" s="27"/>
      <c r="E181" s="28"/>
      <c r="F181" s="29"/>
      <c r="G181" s="29">
        <f t="shared" si="8"/>
        <v>0</v>
      </c>
      <c r="H181" s="30"/>
      <c r="I181" s="31"/>
    </row>
    <row r="182" spans="2:9" hidden="1" x14ac:dyDescent="0.25">
      <c r="B182" s="27"/>
      <c r="C182" s="27"/>
      <c r="D182" s="27"/>
      <c r="E182" s="28"/>
      <c r="F182" s="29"/>
      <c r="G182" s="29">
        <f t="shared" si="8"/>
        <v>0</v>
      </c>
      <c r="H182" s="30"/>
      <c r="I182" s="31"/>
    </row>
    <row r="183" spans="2:9" hidden="1" x14ac:dyDescent="0.25">
      <c r="B183" s="27"/>
      <c r="C183" s="27"/>
      <c r="D183" s="27"/>
      <c r="E183" s="28"/>
      <c r="F183" s="29"/>
      <c r="G183" s="29">
        <f t="shared" si="8"/>
        <v>0</v>
      </c>
      <c r="H183" s="30"/>
      <c r="I183" s="31"/>
    </row>
    <row r="184" spans="2:9" hidden="1" x14ac:dyDescent="0.25">
      <c r="B184" s="27"/>
      <c r="C184" s="27"/>
      <c r="D184" s="27"/>
      <c r="E184" s="28"/>
      <c r="F184" s="29"/>
      <c r="G184" s="29">
        <f t="shared" si="8"/>
        <v>0</v>
      </c>
      <c r="H184" s="30"/>
      <c r="I184" s="31"/>
    </row>
    <row r="185" spans="2:9" hidden="1" x14ac:dyDescent="0.25">
      <c r="B185" s="27"/>
      <c r="C185" s="27"/>
      <c r="D185" s="27"/>
      <c r="E185" s="28"/>
      <c r="F185" s="29"/>
      <c r="G185" s="29">
        <f t="shared" si="8"/>
        <v>0</v>
      </c>
      <c r="H185" s="30"/>
      <c r="I185" s="31"/>
    </row>
    <row r="186" spans="2:9" x14ac:dyDescent="0.25">
      <c r="B186" s="58"/>
      <c r="C186" s="59"/>
      <c r="D186" s="59"/>
      <c r="E186" s="60"/>
      <c r="F186" s="61"/>
      <c r="G186" s="61"/>
      <c r="H186" s="30"/>
      <c r="I186" s="31"/>
    </row>
    <row r="187" spans="2:9" x14ac:dyDescent="0.25">
      <c r="B187" s="89"/>
      <c r="C187" s="90"/>
      <c r="D187" s="90"/>
      <c r="E187" s="90"/>
      <c r="F187" s="91"/>
      <c r="G187" s="32"/>
      <c r="H187" s="33" t="s">
        <v>222</v>
      </c>
      <c r="I187" s="34">
        <f>SUM(I15:I185)</f>
        <v>10436.4</v>
      </c>
    </row>
    <row r="188" spans="2:9" x14ac:dyDescent="0.25">
      <c r="B188" s="35"/>
      <c r="C188" s="66"/>
      <c r="D188" s="36" t="s">
        <v>223</v>
      </c>
      <c r="E188" s="78">
        <f>SUM(G15:G185)</f>
        <v>23192</v>
      </c>
      <c r="F188" s="79"/>
      <c r="G188" s="37"/>
      <c r="H188" s="33" t="s">
        <v>224</v>
      </c>
      <c r="I188" s="38">
        <v>0</v>
      </c>
    </row>
    <row r="189" spans="2:9" x14ac:dyDescent="0.25">
      <c r="B189" s="35"/>
      <c r="C189" s="66"/>
      <c r="D189" s="36" t="s">
        <v>225</v>
      </c>
      <c r="E189" s="78">
        <f>SUM(I15:I185)</f>
        <v>10436.4</v>
      </c>
      <c r="F189" s="79"/>
      <c r="G189" s="37"/>
      <c r="H189" s="39" t="s">
        <v>226</v>
      </c>
      <c r="I189" s="38">
        <v>0</v>
      </c>
    </row>
    <row r="190" spans="2:9" x14ac:dyDescent="0.25">
      <c r="B190" s="35"/>
      <c r="C190" s="66"/>
      <c r="D190" s="36" t="s">
        <v>227</v>
      </c>
      <c r="E190" s="80">
        <f>E188-E189</f>
        <v>12755.6</v>
      </c>
      <c r="F190" s="81"/>
      <c r="G190" s="40"/>
      <c r="H190" s="33" t="s">
        <v>228</v>
      </c>
      <c r="I190" s="41">
        <f>SUM(I187:I189)</f>
        <v>10436.4</v>
      </c>
    </row>
    <row r="191" spans="2:9" x14ac:dyDescent="0.25">
      <c r="B191" s="35"/>
      <c r="C191" s="66"/>
      <c r="D191" s="36"/>
      <c r="E191" s="82"/>
      <c r="F191" s="83"/>
      <c r="G191" s="42"/>
      <c r="H191" s="33" t="s">
        <v>229</v>
      </c>
      <c r="I191" s="41">
        <f>I190*0.05</f>
        <v>521.82000000000005</v>
      </c>
    </row>
    <row r="192" spans="2:9" x14ac:dyDescent="0.25">
      <c r="B192" s="35"/>
      <c r="C192" s="66"/>
      <c r="D192" s="43"/>
      <c r="E192" s="43"/>
      <c r="F192" s="44"/>
      <c r="G192" s="44"/>
      <c r="H192" s="33" t="s">
        <v>230</v>
      </c>
      <c r="I192" s="38"/>
    </row>
    <row r="193" spans="2:9" ht="15.75" x14ac:dyDescent="0.25">
      <c r="B193" s="84" t="s">
        <v>231</v>
      </c>
      <c r="C193" s="85"/>
      <c r="D193" s="85"/>
      <c r="E193" s="85"/>
      <c r="F193" s="86"/>
      <c r="G193" s="45"/>
      <c r="H193" s="46" t="s">
        <v>232</v>
      </c>
      <c r="I193" s="47">
        <f>SUM(I190:I192)</f>
        <v>10958.22</v>
      </c>
    </row>
  </sheetData>
  <autoFilter ref="B14:I185" xr:uid="{C13D5E31-2C58-4ED3-B397-016714B57106}">
    <filterColumn colId="6">
      <customFilters>
        <customFilter operator="notEqual" val=" "/>
      </customFilters>
    </filterColumn>
  </autoFilter>
  <mergeCells count="20">
    <mergeCell ref="E1:H5"/>
    <mergeCell ref="I1:I5"/>
    <mergeCell ref="E8:F8"/>
    <mergeCell ref="H8:I8"/>
    <mergeCell ref="E9:F9"/>
    <mergeCell ref="H9:I9"/>
    <mergeCell ref="E10:F10"/>
    <mergeCell ref="H10:I10"/>
    <mergeCell ref="E11:F11"/>
    <mergeCell ref="H11:I11"/>
    <mergeCell ref="E12:F12"/>
    <mergeCell ref="H12:I12"/>
    <mergeCell ref="K13:M13"/>
    <mergeCell ref="B193:F193"/>
    <mergeCell ref="F13:I13"/>
    <mergeCell ref="B187:F187"/>
    <mergeCell ref="E188:F188"/>
    <mergeCell ref="E189:F189"/>
    <mergeCell ref="E190:F190"/>
    <mergeCell ref="E191:F191"/>
  </mergeCells>
  <pageMargins left="0.7" right="0.7" top="0.75" bottom="0.75" header="0.3" footer="0.3"/>
  <pageSetup scale="6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102E-390C-4A0F-89DA-A4F01E79B065}">
  <sheetPr filterMode="1"/>
  <dimension ref="B1:M193"/>
  <sheetViews>
    <sheetView topLeftCell="A6" workbookViewId="0">
      <selection activeCell="J15" sqref="J15:J185"/>
    </sheetView>
  </sheetViews>
  <sheetFormatPr defaultRowHeight="15" x14ac:dyDescent="0.25"/>
  <cols>
    <col min="1" max="1" width="2.7109375" customWidth="1"/>
    <col min="2" max="2" width="15.42578125" customWidth="1"/>
    <col min="3" max="3" width="24.140625" bestFit="1" customWidth="1"/>
    <col min="4" max="4" width="36" customWidth="1"/>
    <col min="5" max="5" width="7.28515625" customWidth="1"/>
    <col min="6" max="6" width="14.7109375" customWidth="1"/>
    <col min="7" max="7" width="14.7109375" hidden="1" customWidth="1"/>
    <col min="8" max="8" width="14.7109375" customWidth="1"/>
    <col min="9" max="9" width="20.42578125" bestFit="1" customWidth="1"/>
    <col min="11" max="11" width="13.85546875" customWidth="1"/>
    <col min="12" max="12" width="23.5703125" bestFit="1" customWidth="1"/>
    <col min="13" max="13" width="21.42578125" bestFit="1" customWidth="1"/>
  </cols>
  <sheetData>
    <row r="1" spans="2:13" x14ac:dyDescent="0.25">
      <c r="B1" s="4"/>
      <c r="C1" s="5"/>
      <c r="D1" s="5"/>
      <c r="E1" s="92" t="s">
        <v>210</v>
      </c>
      <c r="F1" s="92"/>
      <c r="G1" s="92"/>
      <c r="H1" s="92"/>
      <c r="I1" s="97" t="s">
        <v>418</v>
      </c>
    </row>
    <row r="2" spans="2:13" x14ac:dyDescent="0.25">
      <c r="B2" s="6"/>
      <c r="E2" s="93"/>
      <c r="F2" s="93"/>
      <c r="G2" s="93"/>
      <c r="H2" s="93"/>
      <c r="I2" s="98"/>
    </row>
    <row r="3" spans="2:13" x14ac:dyDescent="0.25">
      <c r="B3" s="6"/>
      <c r="E3" s="93"/>
      <c r="F3" s="93"/>
      <c r="G3" s="93"/>
      <c r="H3" s="93"/>
      <c r="I3" s="98"/>
    </row>
    <row r="4" spans="2:13" x14ac:dyDescent="0.25">
      <c r="B4" s="6"/>
      <c r="E4" s="93"/>
      <c r="F4" s="93"/>
      <c r="G4" s="93"/>
      <c r="H4" s="93"/>
      <c r="I4" s="98"/>
    </row>
    <row r="5" spans="2:13" x14ac:dyDescent="0.25">
      <c r="B5" s="7"/>
      <c r="C5" s="3"/>
      <c r="D5" s="3"/>
      <c r="E5" s="94"/>
      <c r="F5" s="94"/>
      <c r="G5" s="94"/>
      <c r="H5" s="94"/>
      <c r="I5" s="99"/>
    </row>
    <row r="6" spans="2:13" ht="36" x14ac:dyDescent="0.55000000000000004">
      <c r="B6" s="8"/>
      <c r="C6" s="9"/>
      <c r="D6" s="9"/>
      <c r="E6" s="10"/>
      <c r="F6" s="10"/>
      <c r="G6" s="10"/>
      <c r="H6" s="10"/>
      <c r="I6" s="10"/>
    </row>
    <row r="7" spans="2:13" x14ac:dyDescent="0.25">
      <c r="B7" s="11" t="s">
        <v>212</v>
      </c>
      <c r="C7" s="11"/>
      <c r="D7" s="12" t="s">
        <v>19</v>
      </c>
      <c r="E7" s="13" t="s">
        <v>213</v>
      </c>
      <c r="F7" s="14">
        <v>45420</v>
      </c>
      <c r="G7" s="14"/>
      <c r="H7" s="15" t="s">
        <v>214</v>
      </c>
      <c r="I7" s="16"/>
    </row>
    <row r="8" spans="2:13" x14ac:dyDescent="0.25">
      <c r="B8" s="17" t="s">
        <v>215</v>
      </c>
      <c r="C8" s="17"/>
      <c r="D8" s="12"/>
      <c r="E8" s="88" t="s">
        <v>216</v>
      </c>
      <c r="F8" s="88"/>
      <c r="G8" s="17"/>
      <c r="H8" s="100"/>
      <c r="I8" s="100"/>
    </row>
    <row r="9" spans="2:13" x14ac:dyDescent="0.25">
      <c r="B9" s="17" t="s">
        <v>217</v>
      </c>
      <c r="C9" s="17"/>
      <c r="D9" s="12">
        <v>0</v>
      </c>
      <c r="E9" s="88" t="s">
        <v>218</v>
      </c>
      <c r="F9" s="88"/>
      <c r="G9" s="17"/>
      <c r="H9" s="101"/>
      <c r="I9" s="101"/>
    </row>
    <row r="10" spans="2:13" x14ac:dyDescent="0.25">
      <c r="B10" s="17"/>
      <c r="C10" s="17"/>
      <c r="D10" s="18"/>
      <c r="E10" s="88" t="s">
        <v>219</v>
      </c>
      <c r="F10" s="88"/>
      <c r="G10" s="17"/>
      <c r="H10" s="102"/>
      <c r="I10" s="102"/>
    </row>
    <row r="11" spans="2:13" x14ac:dyDescent="0.25">
      <c r="B11" s="17"/>
      <c r="C11" s="17"/>
      <c r="D11" s="18"/>
      <c r="E11" s="88" t="s">
        <v>441</v>
      </c>
      <c r="F11" s="88"/>
      <c r="G11" s="17"/>
      <c r="H11" s="102"/>
      <c r="I11" s="102"/>
    </row>
    <row r="12" spans="2:13" x14ac:dyDescent="0.25">
      <c r="B12" s="19"/>
      <c r="C12" s="19"/>
      <c r="D12" s="18" t="s">
        <v>239</v>
      </c>
      <c r="E12" s="87" t="s">
        <v>442</v>
      </c>
      <c r="F12" s="87"/>
      <c r="G12" s="20"/>
      <c r="H12" s="95"/>
      <c r="I12" s="95"/>
    </row>
    <row r="13" spans="2:13" ht="15.75" thickBot="1" x14ac:dyDescent="0.3">
      <c r="B13" s="21"/>
      <c r="C13" s="22"/>
      <c r="D13" s="22"/>
      <c r="E13" s="22"/>
      <c r="F13" s="96" t="s">
        <v>3</v>
      </c>
      <c r="G13" s="96"/>
      <c r="H13" s="96"/>
      <c r="I13" s="96"/>
      <c r="K13" s="103" t="s">
        <v>435</v>
      </c>
      <c r="L13" s="103"/>
      <c r="M13" s="103"/>
    </row>
    <row r="14" spans="2:13" ht="15.75" thickBot="1" x14ac:dyDescent="0.3">
      <c r="B14" s="23" t="s">
        <v>0</v>
      </c>
      <c r="C14" s="65" t="s">
        <v>263</v>
      </c>
      <c r="D14" s="24" t="s">
        <v>1</v>
      </c>
      <c r="E14" s="25" t="s">
        <v>2</v>
      </c>
      <c r="F14" s="25" t="s">
        <v>4</v>
      </c>
      <c r="G14" s="25"/>
      <c r="H14" s="25" t="s">
        <v>220</v>
      </c>
      <c r="I14" s="26" t="s">
        <v>221</v>
      </c>
      <c r="K14" s="62" t="s">
        <v>252</v>
      </c>
      <c r="L14" s="62" t="s">
        <v>437</v>
      </c>
      <c r="M14" s="62" t="s">
        <v>436</v>
      </c>
    </row>
    <row r="15" spans="2:13" x14ac:dyDescent="0.25">
      <c r="B15" s="27" t="s">
        <v>408</v>
      </c>
      <c r="C15" s="27" t="s">
        <v>274</v>
      </c>
      <c r="D15" s="27" t="s">
        <v>382</v>
      </c>
      <c r="E15" s="28">
        <v>0</v>
      </c>
      <c r="F15" s="29">
        <v>2301.33</v>
      </c>
      <c r="G15" s="29">
        <f t="shared" ref="G15:G78" si="0">E15*F15</f>
        <v>0</v>
      </c>
      <c r="H15" s="30">
        <f>'MOQ Annual'!G132</f>
        <v>1610.93</v>
      </c>
      <c r="I15" s="31">
        <f>ROUND(E15*H15,2)</f>
        <v>0</v>
      </c>
      <c r="K15">
        <v>1</v>
      </c>
      <c r="L15">
        <v>6</v>
      </c>
      <c r="M15">
        <f>ROUNDUP(K15/4,0)*L15</f>
        <v>6</v>
      </c>
    </row>
    <row r="16" spans="2:13" x14ac:dyDescent="0.25">
      <c r="B16" s="27" t="s">
        <v>401</v>
      </c>
      <c r="C16" s="27" t="s">
        <v>423</v>
      </c>
      <c r="D16" s="27" t="s">
        <v>382</v>
      </c>
      <c r="E16" s="28">
        <v>0</v>
      </c>
      <c r="F16" s="29">
        <v>323.51</v>
      </c>
      <c r="G16" s="29">
        <f t="shared" si="0"/>
        <v>0</v>
      </c>
      <c r="H16" s="30">
        <f>'MOQ Annual'!G133</f>
        <v>226.46</v>
      </c>
      <c r="I16" s="31">
        <f>ROUND(E16*H16,2)</f>
        <v>0</v>
      </c>
      <c r="K16">
        <v>1</v>
      </c>
      <c r="L16">
        <v>4</v>
      </c>
      <c r="M16">
        <f t="shared" ref="M16:M28" si="1">ROUNDUP(K16/4,0)*L16</f>
        <v>4</v>
      </c>
    </row>
    <row r="17" spans="2:13" x14ac:dyDescent="0.25">
      <c r="B17" s="27" t="s">
        <v>407</v>
      </c>
      <c r="C17" s="27" t="s">
        <v>271</v>
      </c>
      <c r="D17" s="27" t="s">
        <v>382</v>
      </c>
      <c r="E17" s="28">
        <v>0</v>
      </c>
      <c r="F17" s="29">
        <v>1606.8</v>
      </c>
      <c r="G17" s="29">
        <f t="shared" si="0"/>
        <v>0</v>
      </c>
      <c r="H17" s="30">
        <f>'MOQ Annual'!G134</f>
        <v>1124.76</v>
      </c>
      <c r="I17" s="31">
        <f>ROUND(E17*H17,2)</f>
        <v>0</v>
      </c>
      <c r="K17">
        <v>1</v>
      </c>
      <c r="L17">
        <v>6</v>
      </c>
      <c r="M17">
        <f t="shared" si="1"/>
        <v>6</v>
      </c>
    </row>
    <row r="18" spans="2:13" x14ac:dyDescent="0.25">
      <c r="B18" s="27" t="s">
        <v>411</v>
      </c>
      <c r="C18" s="27" t="s">
        <v>419</v>
      </c>
      <c r="D18" s="27" t="s">
        <v>382</v>
      </c>
      <c r="E18" s="28">
        <v>0</v>
      </c>
      <c r="F18" s="29">
        <v>2077.89</v>
      </c>
      <c r="G18" s="29">
        <f t="shared" si="0"/>
        <v>0</v>
      </c>
      <c r="H18" s="30">
        <f>'MOQ Annual'!G135</f>
        <v>1454.52</v>
      </c>
      <c r="I18" s="31">
        <f t="shared" ref="I18:I81" si="2">ROUND(E18*H18,2)</f>
        <v>0</v>
      </c>
      <c r="K18">
        <v>1</v>
      </c>
      <c r="L18">
        <v>6</v>
      </c>
      <c r="M18">
        <f t="shared" si="1"/>
        <v>6</v>
      </c>
    </row>
    <row r="19" spans="2:13" x14ac:dyDescent="0.25">
      <c r="B19" s="27" t="s">
        <v>413</v>
      </c>
      <c r="C19" s="27" t="s">
        <v>260</v>
      </c>
      <c r="D19" s="27" t="s">
        <v>382</v>
      </c>
      <c r="E19" s="28">
        <v>0</v>
      </c>
      <c r="F19" s="29">
        <v>1975.25</v>
      </c>
      <c r="G19" s="29">
        <f t="shared" si="0"/>
        <v>0</v>
      </c>
      <c r="H19" s="30">
        <f>'MOQ Annual'!G136</f>
        <v>1382.68</v>
      </c>
      <c r="I19" s="31">
        <f t="shared" si="2"/>
        <v>0</v>
      </c>
      <c r="K19">
        <v>1</v>
      </c>
      <c r="L19">
        <v>6</v>
      </c>
      <c r="M19">
        <f t="shared" si="1"/>
        <v>6</v>
      </c>
    </row>
    <row r="20" spans="2:13" x14ac:dyDescent="0.25">
      <c r="B20" s="27" t="s">
        <v>405</v>
      </c>
      <c r="C20" s="27" t="s">
        <v>424</v>
      </c>
      <c r="D20" s="27" t="s">
        <v>382</v>
      </c>
      <c r="E20" s="28">
        <v>0</v>
      </c>
      <c r="F20" s="29">
        <v>132.76</v>
      </c>
      <c r="G20" s="29">
        <f t="shared" si="0"/>
        <v>0</v>
      </c>
      <c r="H20" s="30">
        <f>'MOQ Annual'!G137</f>
        <v>92.93</v>
      </c>
      <c r="I20" s="31">
        <f t="shared" si="2"/>
        <v>0</v>
      </c>
      <c r="K20">
        <v>5</v>
      </c>
      <c r="L20">
        <v>1</v>
      </c>
      <c r="M20">
        <f t="shared" si="1"/>
        <v>2</v>
      </c>
    </row>
    <row r="21" spans="2:13" x14ac:dyDescent="0.25">
      <c r="B21" s="27" t="s">
        <v>391</v>
      </c>
      <c r="C21" s="27" t="s">
        <v>273</v>
      </c>
      <c r="D21" s="27" t="s">
        <v>382</v>
      </c>
      <c r="E21" s="28">
        <v>0</v>
      </c>
      <c r="F21" s="29">
        <v>840.14</v>
      </c>
      <c r="G21" s="29">
        <f t="shared" si="0"/>
        <v>0</v>
      </c>
      <c r="H21" s="30">
        <f>'MOQ Annual'!G138</f>
        <v>588.1</v>
      </c>
      <c r="I21" s="31">
        <f t="shared" si="2"/>
        <v>0</v>
      </c>
      <c r="K21">
        <v>1</v>
      </c>
      <c r="L21">
        <v>6</v>
      </c>
      <c r="M21">
        <f t="shared" si="1"/>
        <v>6</v>
      </c>
    </row>
    <row r="22" spans="2:13" x14ac:dyDescent="0.25">
      <c r="B22" s="27" t="s">
        <v>389</v>
      </c>
      <c r="C22" s="27" t="s">
        <v>425</v>
      </c>
      <c r="D22" s="27" t="s">
        <v>382</v>
      </c>
      <c r="E22" s="28">
        <v>0</v>
      </c>
      <c r="F22" s="29">
        <v>524.79</v>
      </c>
      <c r="G22" s="29">
        <f t="shared" si="0"/>
        <v>0</v>
      </c>
      <c r="H22" s="30">
        <f>'MOQ Annual'!G139</f>
        <v>367.35</v>
      </c>
      <c r="I22" s="31">
        <f t="shared" si="2"/>
        <v>0</v>
      </c>
      <c r="K22">
        <v>3</v>
      </c>
      <c r="L22">
        <v>6</v>
      </c>
      <c r="M22">
        <f t="shared" si="1"/>
        <v>6</v>
      </c>
    </row>
    <row r="23" spans="2:13" x14ac:dyDescent="0.25">
      <c r="B23" s="27" t="s">
        <v>387</v>
      </c>
      <c r="C23" s="27" t="s">
        <v>426</v>
      </c>
      <c r="D23" s="27" t="s">
        <v>382</v>
      </c>
      <c r="E23" s="28">
        <v>0</v>
      </c>
      <c r="F23" s="29">
        <v>1620.51</v>
      </c>
      <c r="G23" s="29">
        <f t="shared" si="0"/>
        <v>0</v>
      </c>
      <c r="H23" s="30">
        <f>'MOQ Annual'!G140</f>
        <v>1134.3599999999999</v>
      </c>
      <c r="I23" s="31">
        <f t="shared" si="2"/>
        <v>0</v>
      </c>
      <c r="K23">
        <v>1</v>
      </c>
      <c r="L23">
        <v>4</v>
      </c>
      <c r="M23">
        <f t="shared" si="1"/>
        <v>4</v>
      </c>
    </row>
    <row r="24" spans="2:13" x14ac:dyDescent="0.25">
      <c r="B24" s="27" t="s">
        <v>381</v>
      </c>
      <c r="C24" s="27" t="s">
        <v>427</v>
      </c>
      <c r="D24" s="27" t="s">
        <v>382</v>
      </c>
      <c r="E24" s="28">
        <v>0</v>
      </c>
      <c r="F24" s="29">
        <v>1031.0999999999999</v>
      </c>
      <c r="G24" s="29">
        <f t="shared" si="0"/>
        <v>0</v>
      </c>
      <c r="H24" s="30">
        <f>'MOQ Annual'!G141</f>
        <v>721.77</v>
      </c>
      <c r="I24" s="31">
        <f t="shared" si="2"/>
        <v>0</v>
      </c>
      <c r="K24">
        <v>1</v>
      </c>
      <c r="L24">
        <v>4</v>
      </c>
      <c r="M24">
        <f t="shared" si="1"/>
        <v>4</v>
      </c>
    </row>
    <row r="25" spans="2:13" x14ac:dyDescent="0.25">
      <c r="B25" s="27" t="s">
        <v>400</v>
      </c>
      <c r="C25" s="27" t="s">
        <v>257</v>
      </c>
      <c r="D25" s="27" t="s">
        <v>382</v>
      </c>
      <c r="E25" s="28">
        <v>0</v>
      </c>
      <c r="F25" s="29">
        <v>2430.38</v>
      </c>
      <c r="G25" s="29">
        <f t="shared" si="0"/>
        <v>0</v>
      </c>
      <c r="H25" s="30">
        <f>'MOQ Annual'!G142</f>
        <v>1701.27</v>
      </c>
      <c r="I25" s="31">
        <f t="shared" si="2"/>
        <v>0</v>
      </c>
      <c r="K25">
        <v>1</v>
      </c>
      <c r="L25">
        <v>6</v>
      </c>
      <c r="M25">
        <f t="shared" si="1"/>
        <v>6</v>
      </c>
    </row>
    <row r="26" spans="2:13" x14ac:dyDescent="0.25">
      <c r="B26" s="27" t="s">
        <v>394</v>
      </c>
      <c r="C26" s="27" t="s">
        <v>428</v>
      </c>
      <c r="D26" s="27" t="s">
        <v>382</v>
      </c>
      <c r="E26" s="28">
        <v>0</v>
      </c>
      <c r="F26" s="29">
        <v>838.75</v>
      </c>
      <c r="G26" s="29">
        <f t="shared" si="0"/>
        <v>0</v>
      </c>
      <c r="H26" s="30">
        <f>'MOQ Annual'!G143</f>
        <v>587.13</v>
      </c>
      <c r="I26" s="31">
        <f t="shared" si="2"/>
        <v>0</v>
      </c>
      <c r="K26">
        <v>1</v>
      </c>
      <c r="L26">
        <v>6</v>
      </c>
      <c r="M26">
        <f t="shared" si="1"/>
        <v>6</v>
      </c>
    </row>
    <row r="27" spans="2:13" x14ac:dyDescent="0.25">
      <c r="B27" s="27" t="s">
        <v>397</v>
      </c>
      <c r="C27" s="27" t="s">
        <v>429</v>
      </c>
      <c r="D27" s="27" t="s">
        <v>382</v>
      </c>
      <c r="E27" s="28">
        <v>0</v>
      </c>
      <c r="F27" s="29">
        <v>2002.72</v>
      </c>
      <c r="G27" s="29">
        <f t="shared" si="0"/>
        <v>0</v>
      </c>
      <c r="H27" s="30">
        <f>'MOQ Annual'!G144</f>
        <v>1401.9</v>
      </c>
      <c r="I27" s="31">
        <f t="shared" si="2"/>
        <v>0</v>
      </c>
      <c r="K27">
        <v>2</v>
      </c>
      <c r="L27">
        <v>6</v>
      </c>
      <c r="M27">
        <f t="shared" si="1"/>
        <v>6</v>
      </c>
    </row>
    <row r="28" spans="2:13" x14ac:dyDescent="0.25">
      <c r="B28" s="27" t="s">
        <v>386</v>
      </c>
      <c r="C28" s="27" t="s">
        <v>430</v>
      </c>
      <c r="D28" s="27" t="s">
        <v>382</v>
      </c>
      <c r="E28" s="28">
        <v>0</v>
      </c>
      <c r="F28" s="29">
        <v>4998.6000000000004</v>
      </c>
      <c r="G28" s="29">
        <f t="shared" si="0"/>
        <v>0</v>
      </c>
      <c r="H28" s="30">
        <f>'MOQ Annual'!G145</f>
        <v>3499.02</v>
      </c>
      <c r="I28" s="31">
        <f t="shared" si="2"/>
        <v>0</v>
      </c>
      <c r="K28">
        <v>1</v>
      </c>
      <c r="L28">
        <v>5</v>
      </c>
      <c r="M28">
        <f t="shared" si="1"/>
        <v>5</v>
      </c>
    </row>
    <row r="29" spans="2:13" hidden="1" x14ac:dyDescent="0.25">
      <c r="B29" s="27"/>
      <c r="C29" s="27"/>
      <c r="D29" s="27"/>
      <c r="E29" s="28"/>
      <c r="F29" s="29"/>
      <c r="G29" s="29">
        <f t="shared" si="0"/>
        <v>0</v>
      </c>
      <c r="H29" s="30"/>
      <c r="I29" s="31">
        <f t="shared" si="2"/>
        <v>0</v>
      </c>
    </row>
    <row r="30" spans="2:13" hidden="1" x14ac:dyDescent="0.25">
      <c r="B30" s="27"/>
      <c r="C30" s="27"/>
      <c r="D30" s="27"/>
      <c r="E30" s="28"/>
      <c r="F30" s="29"/>
      <c r="G30" s="29">
        <f t="shared" si="0"/>
        <v>0</v>
      </c>
      <c r="H30" s="30"/>
      <c r="I30" s="31">
        <f t="shared" si="2"/>
        <v>0</v>
      </c>
    </row>
    <row r="31" spans="2:13" hidden="1" x14ac:dyDescent="0.25">
      <c r="B31" s="27"/>
      <c r="C31" s="27"/>
      <c r="D31" s="27"/>
      <c r="E31" s="28"/>
      <c r="F31" s="29"/>
      <c r="G31" s="29">
        <f t="shared" si="0"/>
        <v>0</v>
      </c>
      <c r="H31" s="30"/>
      <c r="I31" s="31">
        <f t="shared" si="2"/>
        <v>0</v>
      </c>
    </row>
    <row r="32" spans="2:13" hidden="1" x14ac:dyDescent="0.25">
      <c r="B32" s="27"/>
      <c r="C32" s="27"/>
      <c r="D32" s="27"/>
      <c r="E32" s="28"/>
      <c r="F32" s="29"/>
      <c r="G32" s="29">
        <f t="shared" si="0"/>
        <v>0</v>
      </c>
      <c r="H32" s="30"/>
      <c r="I32" s="31">
        <f t="shared" si="2"/>
        <v>0</v>
      </c>
    </row>
    <row r="33" spans="2:9" hidden="1" x14ac:dyDescent="0.25">
      <c r="B33" s="27"/>
      <c r="C33" s="27"/>
      <c r="D33" s="27"/>
      <c r="E33" s="28"/>
      <c r="F33" s="29"/>
      <c r="G33" s="29">
        <f t="shared" si="0"/>
        <v>0</v>
      </c>
      <c r="H33" s="30"/>
      <c r="I33" s="31">
        <f t="shared" si="2"/>
        <v>0</v>
      </c>
    </row>
    <row r="34" spans="2:9" hidden="1" x14ac:dyDescent="0.25">
      <c r="B34" s="27"/>
      <c r="C34" s="27"/>
      <c r="D34" s="27"/>
      <c r="E34" s="28"/>
      <c r="F34" s="29"/>
      <c r="G34" s="29">
        <f t="shared" si="0"/>
        <v>0</v>
      </c>
      <c r="H34" s="30"/>
      <c r="I34" s="31">
        <f t="shared" si="2"/>
        <v>0</v>
      </c>
    </row>
    <row r="35" spans="2:9" hidden="1" x14ac:dyDescent="0.25">
      <c r="B35" s="27"/>
      <c r="C35" s="27"/>
      <c r="D35" s="27"/>
      <c r="E35" s="28"/>
      <c r="F35" s="29"/>
      <c r="G35" s="29">
        <f t="shared" si="0"/>
        <v>0</v>
      </c>
      <c r="H35" s="30"/>
      <c r="I35" s="31">
        <f t="shared" si="2"/>
        <v>0</v>
      </c>
    </row>
    <row r="36" spans="2:9" hidden="1" x14ac:dyDescent="0.25">
      <c r="B36" s="27"/>
      <c r="C36" s="27"/>
      <c r="D36" s="27"/>
      <c r="E36" s="28"/>
      <c r="F36" s="29"/>
      <c r="G36" s="29">
        <f t="shared" si="0"/>
        <v>0</v>
      </c>
      <c r="H36" s="30"/>
      <c r="I36" s="31">
        <f t="shared" si="2"/>
        <v>0</v>
      </c>
    </row>
    <row r="37" spans="2:9" hidden="1" x14ac:dyDescent="0.25">
      <c r="B37" s="27"/>
      <c r="C37" s="27"/>
      <c r="D37" s="27"/>
      <c r="E37" s="28"/>
      <c r="F37" s="29"/>
      <c r="G37" s="29">
        <f t="shared" si="0"/>
        <v>0</v>
      </c>
      <c r="H37" s="30"/>
      <c r="I37" s="31">
        <f t="shared" si="2"/>
        <v>0</v>
      </c>
    </row>
    <row r="38" spans="2:9" hidden="1" x14ac:dyDescent="0.25">
      <c r="B38" s="27"/>
      <c r="C38" s="27"/>
      <c r="D38" s="27"/>
      <c r="E38" s="28"/>
      <c r="F38" s="29"/>
      <c r="G38" s="29">
        <f t="shared" si="0"/>
        <v>0</v>
      </c>
      <c r="H38" s="30"/>
      <c r="I38" s="31">
        <f t="shared" si="2"/>
        <v>0</v>
      </c>
    </row>
    <row r="39" spans="2:9" hidden="1" x14ac:dyDescent="0.25">
      <c r="B39" s="27"/>
      <c r="C39" s="27"/>
      <c r="D39" s="27"/>
      <c r="E39" s="28"/>
      <c r="F39" s="29"/>
      <c r="G39" s="29">
        <f t="shared" si="0"/>
        <v>0</v>
      </c>
      <c r="H39" s="30"/>
      <c r="I39" s="31">
        <f t="shared" si="2"/>
        <v>0</v>
      </c>
    </row>
    <row r="40" spans="2:9" hidden="1" x14ac:dyDescent="0.25">
      <c r="B40" s="27"/>
      <c r="C40" s="27"/>
      <c r="D40" s="27"/>
      <c r="E40" s="28"/>
      <c r="F40" s="29"/>
      <c r="G40" s="29">
        <f t="shared" si="0"/>
        <v>0</v>
      </c>
      <c r="H40" s="30"/>
      <c r="I40" s="31">
        <f t="shared" si="2"/>
        <v>0</v>
      </c>
    </row>
    <row r="41" spans="2:9" hidden="1" x14ac:dyDescent="0.25">
      <c r="B41" s="27"/>
      <c r="C41" s="27"/>
      <c r="D41" s="27"/>
      <c r="E41" s="28"/>
      <c r="F41" s="29"/>
      <c r="G41" s="29">
        <f t="shared" si="0"/>
        <v>0</v>
      </c>
      <c r="H41" s="30"/>
      <c r="I41" s="31">
        <f t="shared" si="2"/>
        <v>0</v>
      </c>
    </row>
    <row r="42" spans="2:9" hidden="1" x14ac:dyDescent="0.25">
      <c r="B42" s="27"/>
      <c r="C42" s="27"/>
      <c r="D42" s="27"/>
      <c r="E42" s="28"/>
      <c r="F42" s="29"/>
      <c r="G42" s="29">
        <f t="shared" si="0"/>
        <v>0</v>
      </c>
      <c r="H42" s="30"/>
      <c r="I42" s="31">
        <f t="shared" si="2"/>
        <v>0</v>
      </c>
    </row>
    <row r="43" spans="2:9" hidden="1" x14ac:dyDescent="0.25">
      <c r="B43" s="27"/>
      <c r="C43" s="27"/>
      <c r="D43" s="27"/>
      <c r="E43" s="28"/>
      <c r="F43" s="29"/>
      <c r="G43" s="29">
        <f t="shared" si="0"/>
        <v>0</v>
      </c>
      <c r="H43" s="30"/>
      <c r="I43" s="31">
        <f t="shared" si="2"/>
        <v>0</v>
      </c>
    </row>
    <row r="44" spans="2:9" hidden="1" x14ac:dyDescent="0.25">
      <c r="B44" s="27"/>
      <c r="C44" s="27"/>
      <c r="D44" s="27"/>
      <c r="E44" s="28"/>
      <c r="F44" s="29"/>
      <c r="G44" s="29">
        <f t="shared" si="0"/>
        <v>0</v>
      </c>
      <c r="H44" s="30"/>
      <c r="I44" s="31">
        <f t="shared" si="2"/>
        <v>0</v>
      </c>
    </row>
    <row r="45" spans="2:9" hidden="1" x14ac:dyDescent="0.25">
      <c r="B45" s="27"/>
      <c r="C45" s="27"/>
      <c r="D45" s="27"/>
      <c r="E45" s="28"/>
      <c r="F45" s="29"/>
      <c r="G45" s="29">
        <f t="shared" si="0"/>
        <v>0</v>
      </c>
      <c r="H45" s="30"/>
      <c r="I45" s="31">
        <f t="shared" si="2"/>
        <v>0</v>
      </c>
    </row>
    <row r="46" spans="2:9" hidden="1" x14ac:dyDescent="0.25">
      <c r="B46" s="27"/>
      <c r="C46" s="27"/>
      <c r="D46" s="27"/>
      <c r="E46" s="28"/>
      <c r="F46" s="29"/>
      <c r="G46" s="29">
        <f t="shared" si="0"/>
        <v>0</v>
      </c>
      <c r="H46" s="30"/>
      <c r="I46" s="31">
        <f t="shared" si="2"/>
        <v>0</v>
      </c>
    </row>
    <row r="47" spans="2:9" hidden="1" x14ac:dyDescent="0.25">
      <c r="B47" s="27"/>
      <c r="C47" s="27"/>
      <c r="D47" s="27"/>
      <c r="E47" s="28"/>
      <c r="F47" s="29"/>
      <c r="G47" s="29">
        <f t="shared" si="0"/>
        <v>0</v>
      </c>
      <c r="H47" s="30"/>
      <c r="I47" s="31">
        <f t="shared" si="2"/>
        <v>0</v>
      </c>
    </row>
    <row r="48" spans="2:9" hidden="1" x14ac:dyDescent="0.25">
      <c r="B48" s="27"/>
      <c r="C48" s="27"/>
      <c r="D48" s="27"/>
      <c r="E48" s="28"/>
      <c r="F48" s="29"/>
      <c r="G48" s="29">
        <f t="shared" si="0"/>
        <v>0</v>
      </c>
      <c r="H48" s="30"/>
      <c r="I48" s="31">
        <f t="shared" si="2"/>
        <v>0</v>
      </c>
    </row>
    <row r="49" spans="2:9" hidden="1" x14ac:dyDescent="0.25">
      <c r="B49" s="27"/>
      <c r="C49" s="27"/>
      <c r="D49" s="27"/>
      <c r="E49" s="28"/>
      <c r="F49" s="29"/>
      <c r="G49" s="29">
        <f t="shared" si="0"/>
        <v>0</v>
      </c>
      <c r="H49" s="30"/>
      <c r="I49" s="31">
        <f t="shared" si="2"/>
        <v>0</v>
      </c>
    </row>
    <row r="50" spans="2:9" hidden="1" x14ac:dyDescent="0.25">
      <c r="B50" s="27"/>
      <c r="C50" s="27"/>
      <c r="D50" s="27"/>
      <c r="E50" s="28"/>
      <c r="F50" s="29"/>
      <c r="G50" s="29">
        <f t="shared" si="0"/>
        <v>0</v>
      </c>
      <c r="H50" s="30"/>
      <c r="I50" s="31">
        <f t="shared" si="2"/>
        <v>0</v>
      </c>
    </row>
    <row r="51" spans="2:9" hidden="1" x14ac:dyDescent="0.25">
      <c r="B51" s="27"/>
      <c r="C51" s="27"/>
      <c r="D51" s="27"/>
      <c r="E51" s="28"/>
      <c r="F51" s="29"/>
      <c r="G51" s="29">
        <f t="shared" si="0"/>
        <v>0</v>
      </c>
      <c r="H51" s="30"/>
      <c r="I51" s="31">
        <f t="shared" si="2"/>
        <v>0</v>
      </c>
    </row>
    <row r="52" spans="2:9" hidden="1" x14ac:dyDescent="0.25">
      <c r="B52" s="27"/>
      <c r="C52" s="27"/>
      <c r="D52" s="27"/>
      <c r="E52" s="28"/>
      <c r="F52" s="29"/>
      <c r="G52" s="29">
        <f t="shared" si="0"/>
        <v>0</v>
      </c>
      <c r="H52" s="30"/>
      <c r="I52" s="31">
        <f t="shared" si="2"/>
        <v>0</v>
      </c>
    </row>
    <row r="53" spans="2:9" hidden="1" x14ac:dyDescent="0.25">
      <c r="B53" s="27"/>
      <c r="C53" s="27"/>
      <c r="D53" s="27"/>
      <c r="E53" s="28"/>
      <c r="F53" s="29"/>
      <c r="G53" s="29">
        <f t="shared" si="0"/>
        <v>0</v>
      </c>
      <c r="H53" s="30"/>
      <c r="I53" s="31">
        <f t="shared" si="2"/>
        <v>0</v>
      </c>
    </row>
    <row r="54" spans="2:9" hidden="1" x14ac:dyDescent="0.25">
      <c r="B54" s="27"/>
      <c r="C54" s="27"/>
      <c r="D54" s="27"/>
      <c r="E54" s="28"/>
      <c r="F54" s="29"/>
      <c r="G54" s="29">
        <f t="shared" si="0"/>
        <v>0</v>
      </c>
      <c r="H54" s="30"/>
      <c r="I54" s="31">
        <f t="shared" si="2"/>
        <v>0</v>
      </c>
    </row>
    <row r="55" spans="2:9" hidden="1" x14ac:dyDescent="0.25">
      <c r="B55" s="27"/>
      <c r="C55" s="27"/>
      <c r="D55" s="27"/>
      <c r="E55" s="28"/>
      <c r="F55" s="29"/>
      <c r="G55" s="29">
        <f t="shared" si="0"/>
        <v>0</v>
      </c>
      <c r="H55" s="30"/>
      <c r="I55" s="31">
        <f t="shared" si="2"/>
        <v>0</v>
      </c>
    </row>
    <row r="56" spans="2:9" hidden="1" x14ac:dyDescent="0.25">
      <c r="B56" s="27"/>
      <c r="C56" s="27"/>
      <c r="D56" s="27"/>
      <c r="E56" s="28"/>
      <c r="F56" s="29"/>
      <c r="G56" s="29">
        <f t="shared" si="0"/>
        <v>0</v>
      </c>
      <c r="H56" s="30"/>
      <c r="I56" s="31">
        <f t="shared" si="2"/>
        <v>0</v>
      </c>
    </row>
    <row r="57" spans="2:9" hidden="1" x14ac:dyDescent="0.25">
      <c r="B57" s="27"/>
      <c r="C57" s="27"/>
      <c r="D57" s="27"/>
      <c r="E57" s="28"/>
      <c r="F57" s="29"/>
      <c r="G57" s="29">
        <f t="shared" si="0"/>
        <v>0</v>
      </c>
      <c r="H57" s="30"/>
      <c r="I57" s="31">
        <f t="shared" si="2"/>
        <v>0</v>
      </c>
    </row>
    <row r="58" spans="2:9" hidden="1" x14ac:dyDescent="0.25">
      <c r="B58" s="27"/>
      <c r="C58" s="27"/>
      <c r="D58" s="27"/>
      <c r="E58" s="28"/>
      <c r="F58" s="29"/>
      <c r="G58" s="29">
        <f t="shared" si="0"/>
        <v>0</v>
      </c>
      <c r="H58" s="30"/>
      <c r="I58" s="31">
        <f t="shared" si="2"/>
        <v>0</v>
      </c>
    </row>
    <row r="59" spans="2:9" hidden="1" x14ac:dyDescent="0.25">
      <c r="B59" s="27"/>
      <c r="C59" s="27"/>
      <c r="D59" s="27"/>
      <c r="E59" s="28"/>
      <c r="F59" s="29"/>
      <c r="G59" s="29">
        <f t="shared" si="0"/>
        <v>0</v>
      </c>
      <c r="H59" s="30"/>
      <c r="I59" s="31">
        <f t="shared" si="2"/>
        <v>0</v>
      </c>
    </row>
    <row r="60" spans="2:9" hidden="1" x14ac:dyDescent="0.25">
      <c r="B60" s="27"/>
      <c r="C60" s="27"/>
      <c r="D60" s="27"/>
      <c r="E60" s="28"/>
      <c r="F60" s="29"/>
      <c r="G60" s="29">
        <f t="shared" si="0"/>
        <v>0</v>
      </c>
      <c r="H60" s="30"/>
      <c r="I60" s="31">
        <f t="shared" si="2"/>
        <v>0</v>
      </c>
    </row>
    <row r="61" spans="2:9" hidden="1" x14ac:dyDescent="0.25">
      <c r="B61" s="27"/>
      <c r="C61" s="27"/>
      <c r="D61" s="27"/>
      <c r="E61" s="28"/>
      <c r="F61" s="29"/>
      <c r="G61" s="29">
        <f t="shared" si="0"/>
        <v>0</v>
      </c>
      <c r="H61" s="30"/>
      <c r="I61" s="31">
        <f t="shared" si="2"/>
        <v>0</v>
      </c>
    </row>
    <row r="62" spans="2:9" hidden="1" x14ac:dyDescent="0.25">
      <c r="B62" s="27"/>
      <c r="C62" s="27"/>
      <c r="D62" s="27"/>
      <c r="E62" s="28"/>
      <c r="F62" s="29"/>
      <c r="G62" s="29">
        <f t="shared" si="0"/>
        <v>0</v>
      </c>
      <c r="H62" s="30"/>
      <c r="I62" s="31">
        <f t="shared" si="2"/>
        <v>0</v>
      </c>
    </row>
    <row r="63" spans="2:9" hidden="1" x14ac:dyDescent="0.25">
      <c r="B63" s="27"/>
      <c r="C63" s="27"/>
      <c r="D63" s="27"/>
      <c r="E63" s="28"/>
      <c r="F63" s="29"/>
      <c r="G63" s="29">
        <f t="shared" si="0"/>
        <v>0</v>
      </c>
      <c r="H63" s="30"/>
      <c r="I63" s="31">
        <f t="shared" si="2"/>
        <v>0</v>
      </c>
    </row>
    <row r="64" spans="2:9" hidden="1" x14ac:dyDescent="0.25">
      <c r="B64" s="27"/>
      <c r="C64" s="27"/>
      <c r="D64" s="27"/>
      <c r="E64" s="28"/>
      <c r="F64" s="29"/>
      <c r="G64" s="29">
        <f t="shared" si="0"/>
        <v>0</v>
      </c>
      <c r="H64" s="30"/>
      <c r="I64" s="31">
        <f t="shared" si="2"/>
        <v>0</v>
      </c>
    </row>
    <row r="65" spans="2:9" hidden="1" x14ac:dyDescent="0.25">
      <c r="B65" s="27"/>
      <c r="C65" s="27"/>
      <c r="D65" s="27"/>
      <c r="E65" s="28"/>
      <c r="F65" s="29"/>
      <c r="G65" s="29">
        <f t="shared" si="0"/>
        <v>0</v>
      </c>
      <c r="H65" s="30"/>
      <c r="I65" s="31">
        <f t="shared" si="2"/>
        <v>0</v>
      </c>
    </row>
    <row r="66" spans="2:9" hidden="1" x14ac:dyDescent="0.25">
      <c r="B66" s="27"/>
      <c r="C66" s="27"/>
      <c r="D66" s="27"/>
      <c r="E66" s="28"/>
      <c r="F66" s="29"/>
      <c r="G66" s="29">
        <f t="shared" si="0"/>
        <v>0</v>
      </c>
      <c r="H66" s="30"/>
      <c r="I66" s="31">
        <f t="shared" si="2"/>
        <v>0</v>
      </c>
    </row>
    <row r="67" spans="2:9" hidden="1" x14ac:dyDescent="0.25">
      <c r="B67" s="27"/>
      <c r="C67" s="27"/>
      <c r="D67" s="27"/>
      <c r="E67" s="28"/>
      <c r="F67" s="29"/>
      <c r="G67" s="29">
        <f t="shared" si="0"/>
        <v>0</v>
      </c>
      <c r="H67" s="30"/>
      <c r="I67" s="31">
        <f t="shared" si="2"/>
        <v>0</v>
      </c>
    </row>
    <row r="68" spans="2:9" hidden="1" x14ac:dyDescent="0.25">
      <c r="B68" s="27"/>
      <c r="C68" s="27"/>
      <c r="D68" s="27"/>
      <c r="E68" s="28"/>
      <c r="F68" s="29"/>
      <c r="G68" s="29">
        <f t="shared" si="0"/>
        <v>0</v>
      </c>
      <c r="H68" s="30"/>
      <c r="I68" s="31">
        <f t="shared" si="2"/>
        <v>0</v>
      </c>
    </row>
    <row r="69" spans="2:9" hidden="1" x14ac:dyDescent="0.25">
      <c r="B69" s="27"/>
      <c r="C69" s="27"/>
      <c r="D69" s="27"/>
      <c r="E69" s="28"/>
      <c r="F69" s="29"/>
      <c r="G69" s="29">
        <f t="shared" si="0"/>
        <v>0</v>
      </c>
      <c r="H69" s="30"/>
      <c r="I69" s="31">
        <f t="shared" si="2"/>
        <v>0</v>
      </c>
    </row>
    <row r="70" spans="2:9" hidden="1" x14ac:dyDescent="0.25">
      <c r="B70" s="27"/>
      <c r="C70" s="27"/>
      <c r="D70" s="27"/>
      <c r="E70" s="28"/>
      <c r="F70" s="29"/>
      <c r="G70" s="29">
        <f t="shared" si="0"/>
        <v>0</v>
      </c>
      <c r="H70" s="30"/>
      <c r="I70" s="31">
        <f t="shared" si="2"/>
        <v>0</v>
      </c>
    </row>
    <row r="71" spans="2:9" hidden="1" x14ac:dyDescent="0.25">
      <c r="B71" s="27"/>
      <c r="C71" s="27"/>
      <c r="D71" s="27"/>
      <c r="E71" s="28"/>
      <c r="F71" s="29"/>
      <c r="G71" s="29">
        <f t="shared" si="0"/>
        <v>0</v>
      </c>
      <c r="H71" s="30"/>
      <c r="I71" s="31">
        <f t="shared" si="2"/>
        <v>0</v>
      </c>
    </row>
    <row r="72" spans="2:9" hidden="1" x14ac:dyDescent="0.25">
      <c r="B72" s="27"/>
      <c r="C72" s="27"/>
      <c r="D72" s="27"/>
      <c r="E72" s="28"/>
      <c r="F72" s="29"/>
      <c r="G72" s="29">
        <f t="shared" si="0"/>
        <v>0</v>
      </c>
      <c r="H72" s="30"/>
      <c r="I72" s="31">
        <f t="shared" si="2"/>
        <v>0</v>
      </c>
    </row>
    <row r="73" spans="2:9" hidden="1" x14ac:dyDescent="0.25">
      <c r="B73" s="27"/>
      <c r="C73" s="27"/>
      <c r="D73" s="27"/>
      <c r="E73" s="28"/>
      <c r="F73" s="29"/>
      <c r="G73" s="29">
        <f t="shared" si="0"/>
        <v>0</v>
      </c>
      <c r="H73" s="30"/>
      <c r="I73" s="31">
        <f t="shared" si="2"/>
        <v>0</v>
      </c>
    </row>
    <row r="74" spans="2:9" hidden="1" x14ac:dyDescent="0.25">
      <c r="B74" s="27"/>
      <c r="C74" s="27"/>
      <c r="D74" s="27"/>
      <c r="E74" s="28"/>
      <c r="F74" s="29"/>
      <c r="G74" s="29">
        <f t="shared" si="0"/>
        <v>0</v>
      </c>
      <c r="H74" s="30"/>
      <c r="I74" s="31">
        <f t="shared" si="2"/>
        <v>0</v>
      </c>
    </row>
    <row r="75" spans="2:9" hidden="1" x14ac:dyDescent="0.25">
      <c r="B75" s="27"/>
      <c r="C75" s="27"/>
      <c r="D75" s="27"/>
      <c r="E75" s="28"/>
      <c r="F75" s="29"/>
      <c r="G75" s="29">
        <f t="shared" si="0"/>
        <v>0</v>
      </c>
      <c r="H75" s="30"/>
      <c r="I75" s="31">
        <f t="shared" si="2"/>
        <v>0</v>
      </c>
    </row>
    <row r="76" spans="2:9" hidden="1" x14ac:dyDescent="0.25">
      <c r="B76" s="27"/>
      <c r="C76" s="27"/>
      <c r="D76" s="27"/>
      <c r="E76" s="28"/>
      <c r="F76" s="29"/>
      <c r="G76" s="29">
        <f t="shared" si="0"/>
        <v>0</v>
      </c>
      <c r="H76" s="30"/>
      <c r="I76" s="31">
        <f t="shared" si="2"/>
        <v>0</v>
      </c>
    </row>
    <row r="77" spans="2:9" hidden="1" x14ac:dyDescent="0.25">
      <c r="B77" s="27"/>
      <c r="C77" s="27"/>
      <c r="D77" s="27"/>
      <c r="E77" s="28"/>
      <c r="F77" s="29"/>
      <c r="G77" s="29">
        <f t="shared" si="0"/>
        <v>0</v>
      </c>
      <c r="H77" s="30"/>
      <c r="I77" s="31">
        <f t="shared" si="2"/>
        <v>0</v>
      </c>
    </row>
    <row r="78" spans="2:9" hidden="1" x14ac:dyDescent="0.25">
      <c r="B78" s="27"/>
      <c r="C78" s="27"/>
      <c r="D78" s="27"/>
      <c r="E78" s="28"/>
      <c r="F78" s="29"/>
      <c r="G78" s="29">
        <f t="shared" si="0"/>
        <v>0</v>
      </c>
      <c r="H78" s="30"/>
      <c r="I78" s="31">
        <f t="shared" si="2"/>
        <v>0</v>
      </c>
    </row>
    <row r="79" spans="2:9" hidden="1" x14ac:dyDescent="0.25">
      <c r="B79" s="27"/>
      <c r="C79" s="27"/>
      <c r="D79" s="27"/>
      <c r="E79" s="28"/>
      <c r="F79" s="29"/>
      <c r="G79" s="29">
        <f t="shared" ref="G79:G142" si="3">E79*F79</f>
        <v>0</v>
      </c>
      <c r="H79" s="30"/>
      <c r="I79" s="31">
        <f t="shared" si="2"/>
        <v>0</v>
      </c>
    </row>
    <row r="80" spans="2:9" hidden="1" x14ac:dyDescent="0.25">
      <c r="B80" s="27"/>
      <c r="C80" s="27"/>
      <c r="D80" s="27"/>
      <c r="E80" s="28"/>
      <c r="F80" s="29"/>
      <c r="G80" s="29">
        <f t="shared" si="3"/>
        <v>0</v>
      </c>
      <c r="H80" s="30"/>
      <c r="I80" s="31">
        <f t="shared" si="2"/>
        <v>0</v>
      </c>
    </row>
    <row r="81" spans="2:9" hidden="1" x14ac:dyDescent="0.25">
      <c r="B81" s="27"/>
      <c r="C81" s="27"/>
      <c r="D81" s="27"/>
      <c r="E81" s="28"/>
      <c r="F81" s="29"/>
      <c r="G81" s="29">
        <f t="shared" si="3"/>
        <v>0</v>
      </c>
      <c r="H81" s="30"/>
      <c r="I81" s="31">
        <f t="shared" si="2"/>
        <v>0</v>
      </c>
    </row>
    <row r="82" spans="2:9" hidden="1" x14ac:dyDescent="0.25">
      <c r="B82" s="27"/>
      <c r="C82" s="27"/>
      <c r="D82" s="27"/>
      <c r="E82" s="28"/>
      <c r="F82" s="29"/>
      <c r="G82" s="29">
        <f t="shared" si="3"/>
        <v>0</v>
      </c>
      <c r="H82" s="30"/>
      <c r="I82" s="31">
        <f t="shared" ref="I82:I145" si="4">ROUND(E82*H82,2)</f>
        <v>0</v>
      </c>
    </row>
    <row r="83" spans="2:9" hidden="1" x14ac:dyDescent="0.25">
      <c r="B83" s="27"/>
      <c r="C83" s="27"/>
      <c r="D83" s="27"/>
      <c r="E83" s="28"/>
      <c r="F83" s="29"/>
      <c r="G83" s="29">
        <f t="shared" si="3"/>
        <v>0</v>
      </c>
      <c r="H83" s="30"/>
      <c r="I83" s="31">
        <f t="shared" si="4"/>
        <v>0</v>
      </c>
    </row>
    <row r="84" spans="2:9" hidden="1" x14ac:dyDescent="0.25">
      <c r="B84" s="27"/>
      <c r="C84" s="27"/>
      <c r="D84" s="27"/>
      <c r="E84" s="28"/>
      <c r="F84" s="29"/>
      <c r="G84" s="29">
        <f t="shared" si="3"/>
        <v>0</v>
      </c>
      <c r="H84" s="30"/>
      <c r="I84" s="31">
        <f t="shared" si="4"/>
        <v>0</v>
      </c>
    </row>
    <row r="85" spans="2:9" hidden="1" x14ac:dyDescent="0.25">
      <c r="B85" s="27"/>
      <c r="C85" s="27"/>
      <c r="D85" s="27"/>
      <c r="E85" s="28"/>
      <c r="F85" s="29"/>
      <c r="G85" s="29">
        <f t="shared" si="3"/>
        <v>0</v>
      </c>
      <c r="H85" s="30"/>
      <c r="I85" s="31">
        <f t="shared" si="4"/>
        <v>0</v>
      </c>
    </row>
    <row r="86" spans="2:9" hidden="1" x14ac:dyDescent="0.25">
      <c r="B86" s="27"/>
      <c r="C86" s="27"/>
      <c r="D86" s="27"/>
      <c r="E86" s="28"/>
      <c r="F86" s="29"/>
      <c r="G86" s="29">
        <f t="shared" si="3"/>
        <v>0</v>
      </c>
      <c r="H86" s="30"/>
      <c r="I86" s="31">
        <f t="shared" si="4"/>
        <v>0</v>
      </c>
    </row>
    <row r="87" spans="2:9" hidden="1" x14ac:dyDescent="0.25">
      <c r="B87" s="27"/>
      <c r="C87" s="27"/>
      <c r="D87" s="27"/>
      <c r="E87" s="28"/>
      <c r="F87" s="29"/>
      <c r="G87" s="29">
        <f t="shared" si="3"/>
        <v>0</v>
      </c>
      <c r="H87" s="30"/>
      <c r="I87" s="31">
        <f t="shared" si="4"/>
        <v>0</v>
      </c>
    </row>
    <row r="88" spans="2:9" hidden="1" x14ac:dyDescent="0.25">
      <c r="B88" s="27"/>
      <c r="C88" s="27"/>
      <c r="D88" s="27"/>
      <c r="E88" s="28"/>
      <c r="F88" s="29"/>
      <c r="G88" s="29">
        <f t="shared" si="3"/>
        <v>0</v>
      </c>
      <c r="H88" s="30"/>
      <c r="I88" s="31">
        <f t="shared" si="4"/>
        <v>0</v>
      </c>
    </row>
    <row r="89" spans="2:9" hidden="1" x14ac:dyDescent="0.25">
      <c r="B89" s="27"/>
      <c r="C89" s="27"/>
      <c r="D89" s="27"/>
      <c r="E89" s="28"/>
      <c r="F89" s="29"/>
      <c r="G89" s="29">
        <f t="shared" si="3"/>
        <v>0</v>
      </c>
      <c r="H89" s="30"/>
      <c r="I89" s="31">
        <f t="shared" si="4"/>
        <v>0</v>
      </c>
    </row>
    <row r="90" spans="2:9" hidden="1" x14ac:dyDescent="0.25">
      <c r="B90" s="27"/>
      <c r="C90" s="27"/>
      <c r="D90" s="27"/>
      <c r="E90" s="28"/>
      <c r="F90" s="29"/>
      <c r="G90" s="29">
        <f t="shared" si="3"/>
        <v>0</v>
      </c>
      <c r="H90" s="30"/>
      <c r="I90" s="31">
        <f t="shared" si="4"/>
        <v>0</v>
      </c>
    </row>
    <row r="91" spans="2:9" hidden="1" x14ac:dyDescent="0.25">
      <c r="B91" s="27"/>
      <c r="C91" s="27"/>
      <c r="D91" s="27"/>
      <c r="E91" s="28"/>
      <c r="F91" s="29"/>
      <c r="G91" s="29">
        <f t="shared" si="3"/>
        <v>0</v>
      </c>
      <c r="H91" s="30"/>
      <c r="I91" s="31">
        <f t="shared" si="4"/>
        <v>0</v>
      </c>
    </row>
    <row r="92" spans="2:9" hidden="1" x14ac:dyDescent="0.25">
      <c r="B92" s="27"/>
      <c r="C92" s="27"/>
      <c r="D92" s="27"/>
      <c r="E92" s="28"/>
      <c r="F92" s="29"/>
      <c r="G92" s="29">
        <f t="shared" si="3"/>
        <v>0</v>
      </c>
      <c r="H92" s="30"/>
      <c r="I92" s="31">
        <f t="shared" si="4"/>
        <v>0</v>
      </c>
    </row>
    <row r="93" spans="2:9" hidden="1" x14ac:dyDescent="0.25">
      <c r="B93" s="27"/>
      <c r="C93" s="27"/>
      <c r="D93" s="27"/>
      <c r="E93" s="28"/>
      <c r="F93" s="29"/>
      <c r="G93" s="29">
        <f t="shared" si="3"/>
        <v>0</v>
      </c>
      <c r="H93" s="30"/>
      <c r="I93" s="31">
        <f t="shared" si="4"/>
        <v>0</v>
      </c>
    </row>
    <row r="94" spans="2:9" hidden="1" x14ac:dyDescent="0.25">
      <c r="B94" s="27"/>
      <c r="C94" s="27"/>
      <c r="D94" s="27"/>
      <c r="E94" s="28"/>
      <c r="F94" s="29"/>
      <c r="G94" s="29">
        <f t="shared" si="3"/>
        <v>0</v>
      </c>
      <c r="H94" s="30"/>
      <c r="I94" s="31">
        <f t="shared" si="4"/>
        <v>0</v>
      </c>
    </row>
    <row r="95" spans="2:9" hidden="1" x14ac:dyDescent="0.25">
      <c r="B95" s="27"/>
      <c r="C95" s="27"/>
      <c r="D95" s="27"/>
      <c r="E95" s="28"/>
      <c r="F95" s="29"/>
      <c r="G95" s="29">
        <f t="shared" si="3"/>
        <v>0</v>
      </c>
      <c r="H95" s="30"/>
      <c r="I95" s="31">
        <f t="shared" si="4"/>
        <v>0</v>
      </c>
    </row>
    <row r="96" spans="2:9" hidden="1" x14ac:dyDescent="0.25">
      <c r="B96" s="27"/>
      <c r="C96" s="27"/>
      <c r="D96" s="27"/>
      <c r="E96" s="28"/>
      <c r="F96" s="29"/>
      <c r="G96" s="29">
        <f t="shared" si="3"/>
        <v>0</v>
      </c>
      <c r="H96" s="30"/>
      <c r="I96" s="31">
        <f t="shared" si="4"/>
        <v>0</v>
      </c>
    </row>
    <row r="97" spans="2:9" hidden="1" x14ac:dyDescent="0.25">
      <c r="B97" s="27"/>
      <c r="C97" s="27"/>
      <c r="D97" s="27"/>
      <c r="E97" s="28"/>
      <c r="F97" s="29"/>
      <c r="G97" s="29">
        <f t="shared" si="3"/>
        <v>0</v>
      </c>
      <c r="H97" s="30"/>
      <c r="I97" s="31">
        <f t="shared" si="4"/>
        <v>0</v>
      </c>
    </row>
    <row r="98" spans="2:9" hidden="1" x14ac:dyDescent="0.25">
      <c r="B98" s="27"/>
      <c r="C98" s="27"/>
      <c r="D98" s="27"/>
      <c r="E98" s="28"/>
      <c r="F98" s="29"/>
      <c r="G98" s="29">
        <f t="shared" si="3"/>
        <v>0</v>
      </c>
      <c r="H98" s="30"/>
      <c r="I98" s="31">
        <f t="shared" si="4"/>
        <v>0</v>
      </c>
    </row>
    <row r="99" spans="2:9" hidden="1" x14ac:dyDescent="0.25">
      <c r="B99" s="27"/>
      <c r="C99" s="27"/>
      <c r="D99" s="27"/>
      <c r="E99" s="28"/>
      <c r="F99" s="29"/>
      <c r="G99" s="29">
        <f t="shared" si="3"/>
        <v>0</v>
      </c>
      <c r="H99" s="30"/>
      <c r="I99" s="31">
        <f t="shared" si="4"/>
        <v>0</v>
      </c>
    </row>
    <row r="100" spans="2:9" hidden="1" x14ac:dyDescent="0.25">
      <c r="B100" s="27"/>
      <c r="C100" s="27"/>
      <c r="D100" s="27"/>
      <c r="E100" s="28"/>
      <c r="F100" s="29"/>
      <c r="G100" s="29">
        <f t="shared" si="3"/>
        <v>0</v>
      </c>
      <c r="H100" s="30"/>
      <c r="I100" s="31">
        <f t="shared" si="4"/>
        <v>0</v>
      </c>
    </row>
    <row r="101" spans="2:9" hidden="1" x14ac:dyDescent="0.25">
      <c r="B101" s="27"/>
      <c r="C101" s="27"/>
      <c r="D101" s="27"/>
      <c r="E101" s="28"/>
      <c r="F101" s="29"/>
      <c r="G101" s="29">
        <f t="shared" si="3"/>
        <v>0</v>
      </c>
      <c r="H101" s="30"/>
      <c r="I101" s="31">
        <f t="shared" si="4"/>
        <v>0</v>
      </c>
    </row>
    <row r="102" spans="2:9" hidden="1" x14ac:dyDescent="0.25">
      <c r="B102" s="27"/>
      <c r="C102" s="27"/>
      <c r="D102" s="27"/>
      <c r="E102" s="28"/>
      <c r="F102" s="29"/>
      <c r="G102" s="29">
        <f t="shared" si="3"/>
        <v>0</v>
      </c>
      <c r="H102" s="30"/>
      <c r="I102" s="31">
        <f t="shared" si="4"/>
        <v>0</v>
      </c>
    </row>
    <row r="103" spans="2:9" hidden="1" x14ac:dyDescent="0.25">
      <c r="B103" s="27"/>
      <c r="C103" s="27"/>
      <c r="D103" s="27"/>
      <c r="E103" s="28"/>
      <c r="F103" s="29"/>
      <c r="G103" s="29">
        <f t="shared" si="3"/>
        <v>0</v>
      </c>
      <c r="H103" s="30"/>
      <c r="I103" s="31">
        <f t="shared" si="4"/>
        <v>0</v>
      </c>
    </row>
    <row r="104" spans="2:9" hidden="1" x14ac:dyDescent="0.25">
      <c r="B104" s="27"/>
      <c r="C104" s="27"/>
      <c r="D104" s="27"/>
      <c r="E104" s="28"/>
      <c r="F104" s="29"/>
      <c r="G104" s="29">
        <f t="shared" si="3"/>
        <v>0</v>
      </c>
      <c r="H104" s="30"/>
      <c r="I104" s="31">
        <f t="shared" si="4"/>
        <v>0</v>
      </c>
    </row>
    <row r="105" spans="2:9" hidden="1" x14ac:dyDescent="0.25">
      <c r="B105" s="27"/>
      <c r="C105" s="27"/>
      <c r="D105" s="27"/>
      <c r="E105" s="28"/>
      <c r="F105" s="29"/>
      <c r="G105" s="29">
        <f t="shared" si="3"/>
        <v>0</v>
      </c>
      <c r="H105" s="30"/>
      <c r="I105" s="31">
        <f t="shared" si="4"/>
        <v>0</v>
      </c>
    </row>
    <row r="106" spans="2:9" hidden="1" x14ac:dyDescent="0.25">
      <c r="B106" s="27"/>
      <c r="C106" s="27"/>
      <c r="D106" s="27"/>
      <c r="E106" s="28"/>
      <c r="F106" s="29"/>
      <c r="G106" s="29">
        <f t="shared" si="3"/>
        <v>0</v>
      </c>
      <c r="H106" s="30"/>
      <c r="I106" s="31">
        <f t="shared" si="4"/>
        <v>0</v>
      </c>
    </row>
    <row r="107" spans="2:9" hidden="1" x14ac:dyDescent="0.25">
      <c r="B107" s="27"/>
      <c r="C107" s="27"/>
      <c r="D107" s="27"/>
      <c r="E107" s="28"/>
      <c r="F107" s="29"/>
      <c r="G107" s="29">
        <f t="shared" si="3"/>
        <v>0</v>
      </c>
      <c r="H107" s="30"/>
      <c r="I107" s="31">
        <f t="shared" si="4"/>
        <v>0</v>
      </c>
    </row>
    <row r="108" spans="2:9" hidden="1" x14ac:dyDescent="0.25">
      <c r="B108" s="27"/>
      <c r="C108" s="27"/>
      <c r="D108" s="27"/>
      <c r="E108" s="28"/>
      <c r="F108" s="29"/>
      <c r="G108" s="29">
        <f t="shared" si="3"/>
        <v>0</v>
      </c>
      <c r="H108" s="30"/>
      <c r="I108" s="31">
        <f t="shared" si="4"/>
        <v>0</v>
      </c>
    </row>
    <row r="109" spans="2:9" hidden="1" x14ac:dyDescent="0.25">
      <c r="B109" s="27"/>
      <c r="C109" s="27"/>
      <c r="D109" s="27"/>
      <c r="E109" s="28"/>
      <c r="F109" s="29"/>
      <c r="G109" s="29">
        <f t="shared" si="3"/>
        <v>0</v>
      </c>
      <c r="H109" s="30"/>
      <c r="I109" s="31">
        <f t="shared" si="4"/>
        <v>0</v>
      </c>
    </row>
    <row r="110" spans="2:9" hidden="1" x14ac:dyDescent="0.25">
      <c r="B110" s="27"/>
      <c r="C110" s="27"/>
      <c r="D110" s="27"/>
      <c r="E110" s="28"/>
      <c r="F110" s="29"/>
      <c r="G110" s="29">
        <f t="shared" si="3"/>
        <v>0</v>
      </c>
      <c r="H110" s="30"/>
      <c r="I110" s="31">
        <f t="shared" si="4"/>
        <v>0</v>
      </c>
    </row>
    <row r="111" spans="2:9" hidden="1" x14ac:dyDescent="0.25">
      <c r="B111" s="27"/>
      <c r="C111" s="27"/>
      <c r="D111" s="27"/>
      <c r="E111" s="28"/>
      <c r="F111" s="29"/>
      <c r="G111" s="29">
        <f t="shared" si="3"/>
        <v>0</v>
      </c>
      <c r="H111" s="30"/>
      <c r="I111" s="31">
        <f t="shared" si="4"/>
        <v>0</v>
      </c>
    </row>
    <row r="112" spans="2:9" hidden="1" x14ac:dyDescent="0.25">
      <c r="B112" s="27"/>
      <c r="C112" s="27"/>
      <c r="D112" s="27"/>
      <c r="E112" s="28"/>
      <c r="F112" s="29"/>
      <c r="G112" s="29">
        <f t="shared" si="3"/>
        <v>0</v>
      </c>
      <c r="H112" s="30"/>
      <c r="I112" s="31">
        <f t="shared" si="4"/>
        <v>0</v>
      </c>
    </row>
    <row r="113" spans="2:9" hidden="1" x14ac:dyDescent="0.25">
      <c r="B113" s="27"/>
      <c r="C113" s="27"/>
      <c r="D113" s="27"/>
      <c r="E113" s="28"/>
      <c r="F113" s="29"/>
      <c r="G113" s="29">
        <f t="shared" si="3"/>
        <v>0</v>
      </c>
      <c r="H113" s="30"/>
      <c r="I113" s="31">
        <f t="shared" si="4"/>
        <v>0</v>
      </c>
    </row>
    <row r="114" spans="2:9" hidden="1" x14ac:dyDescent="0.25">
      <c r="B114" s="27"/>
      <c r="C114" s="27"/>
      <c r="D114" s="27"/>
      <c r="E114" s="28"/>
      <c r="F114" s="29"/>
      <c r="G114" s="29">
        <f t="shared" si="3"/>
        <v>0</v>
      </c>
      <c r="H114" s="30"/>
      <c r="I114" s="31">
        <f t="shared" si="4"/>
        <v>0</v>
      </c>
    </row>
    <row r="115" spans="2:9" hidden="1" x14ac:dyDescent="0.25">
      <c r="B115" s="27"/>
      <c r="C115" s="27"/>
      <c r="D115" s="27"/>
      <c r="E115" s="28"/>
      <c r="F115" s="29"/>
      <c r="G115" s="29">
        <f t="shared" si="3"/>
        <v>0</v>
      </c>
      <c r="H115" s="30"/>
      <c r="I115" s="31">
        <f t="shared" si="4"/>
        <v>0</v>
      </c>
    </row>
    <row r="116" spans="2:9" hidden="1" x14ac:dyDescent="0.25">
      <c r="B116" s="27"/>
      <c r="C116" s="27"/>
      <c r="D116" s="27"/>
      <c r="E116" s="28"/>
      <c r="F116" s="29"/>
      <c r="G116" s="29">
        <f t="shared" si="3"/>
        <v>0</v>
      </c>
      <c r="H116" s="30"/>
      <c r="I116" s="31">
        <f t="shared" si="4"/>
        <v>0</v>
      </c>
    </row>
    <row r="117" spans="2:9" hidden="1" x14ac:dyDescent="0.25">
      <c r="B117" s="27"/>
      <c r="C117" s="27"/>
      <c r="D117" s="27"/>
      <c r="E117" s="28"/>
      <c r="F117" s="29"/>
      <c r="G117" s="29">
        <f t="shared" si="3"/>
        <v>0</v>
      </c>
      <c r="H117" s="30"/>
      <c r="I117" s="31">
        <f t="shared" si="4"/>
        <v>0</v>
      </c>
    </row>
    <row r="118" spans="2:9" hidden="1" x14ac:dyDescent="0.25">
      <c r="B118" s="27"/>
      <c r="C118" s="27"/>
      <c r="D118" s="27"/>
      <c r="E118" s="28"/>
      <c r="F118" s="29"/>
      <c r="G118" s="29">
        <f t="shared" si="3"/>
        <v>0</v>
      </c>
      <c r="H118" s="30"/>
      <c r="I118" s="31">
        <f t="shared" si="4"/>
        <v>0</v>
      </c>
    </row>
    <row r="119" spans="2:9" hidden="1" x14ac:dyDescent="0.25">
      <c r="B119" s="27"/>
      <c r="C119" s="27"/>
      <c r="D119" s="27"/>
      <c r="E119" s="28"/>
      <c r="F119" s="29"/>
      <c r="G119" s="29">
        <f t="shared" si="3"/>
        <v>0</v>
      </c>
      <c r="H119" s="30"/>
      <c r="I119" s="31">
        <f t="shared" si="4"/>
        <v>0</v>
      </c>
    </row>
    <row r="120" spans="2:9" hidden="1" x14ac:dyDescent="0.25">
      <c r="B120" s="27"/>
      <c r="C120" s="27"/>
      <c r="D120" s="27"/>
      <c r="E120" s="28"/>
      <c r="F120" s="29"/>
      <c r="G120" s="29">
        <f t="shared" si="3"/>
        <v>0</v>
      </c>
      <c r="H120" s="30"/>
      <c r="I120" s="31">
        <f t="shared" si="4"/>
        <v>0</v>
      </c>
    </row>
    <row r="121" spans="2:9" hidden="1" x14ac:dyDescent="0.25">
      <c r="B121" s="27"/>
      <c r="C121" s="27"/>
      <c r="D121" s="27"/>
      <c r="E121" s="28"/>
      <c r="F121" s="29"/>
      <c r="G121" s="29">
        <f t="shared" si="3"/>
        <v>0</v>
      </c>
      <c r="H121" s="30"/>
      <c r="I121" s="31">
        <f t="shared" si="4"/>
        <v>0</v>
      </c>
    </row>
    <row r="122" spans="2:9" hidden="1" x14ac:dyDescent="0.25">
      <c r="B122" s="27"/>
      <c r="C122" s="27"/>
      <c r="D122" s="27"/>
      <c r="E122" s="28"/>
      <c r="F122" s="29"/>
      <c r="G122" s="29">
        <f t="shared" si="3"/>
        <v>0</v>
      </c>
      <c r="H122" s="30"/>
      <c r="I122" s="31">
        <f t="shared" si="4"/>
        <v>0</v>
      </c>
    </row>
    <row r="123" spans="2:9" hidden="1" x14ac:dyDescent="0.25">
      <c r="B123" s="27"/>
      <c r="C123" s="27"/>
      <c r="D123" s="27"/>
      <c r="E123" s="28"/>
      <c r="F123" s="29"/>
      <c r="G123" s="29">
        <f t="shared" si="3"/>
        <v>0</v>
      </c>
      <c r="H123" s="30"/>
      <c r="I123" s="31">
        <f t="shared" si="4"/>
        <v>0</v>
      </c>
    </row>
    <row r="124" spans="2:9" hidden="1" x14ac:dyDescent="0.25">
      <c r="B124" s="27"/>
      <c r="C124" s="27"/>
      <c r="D124" s="27"/>
      <c r="E124" s="28"/>
      <c r="F124" s="29"/>
      <c r="G124" s="29">
        <f t="shared" si="3"/>
        <v>0</v>
      </c>
      <c r="H124" s="30"/>
      <c r="I124" s="31">
        <f t="shared" si="4"/>
        <v>0</v>
      </c>
    </row>
    <row r="125" spans="2:9" hidden="1" x14ac:dyDescent="0.25">
      <c r="B125" s="27"/>
      <c r="C125" s="27"/>
      <c r="D125" s="27"/>
      <c r="E125" s="28"/>
      <c r="F125" s="29"/>
      <c r="G125" s="29">
        <f t="shared" si="3"/>
        <v>0</v>
      </c>
      <c r="H125" s="30"/>
      <c r="I125" s="31">
        <f t="shared" si="4"/>
        <v>0</v>
      </c>
    </row>
    <row r="126" spans="2:9" hidden="1" x14ac:dyDescent="0.25">
      <c r="B126" s="27"/>
      <c r="C126" s="27"/>
      <c r="D126" s="27"/>
      <c r="E126" s="28"/>
      <c r="F126" s="29"/>
      <c r="G126" s="29">
        <f t="shared" si="3"/>
        <v>0</v>
      </c>
      <c r="H126" s="30"/>
      <c r="I126" s="31">
        <f t="shared" si="4"/>
        <v>0</v>
      </c>
    </row>
    <row r="127" spans="2:9" hidden="1" x14ac:dyDescent="0.25">
      <c r="B127" s="27"/>
      <c r="C127" s="27"/>
      <c r="D127" s="27"/>
      <c r="E127" s="28"/>
      <c r="F127" s="29"/>
      <c r="G127" s="29">
        <f t="shared" si="3"/>
        <v>0</v>
      </c>
      <c r="H127" s="30"/>
      <c r="I127" s="31">
        <f t="shared" si="4"/>
        <v>0</v>
      </c>
    </row>
    <row r="128" spans="2:9" hidden="1" x14ac:dyDescent="0.25">
      <c r="B128" s="27"/>
      <c r="C128" s="27"/>
      <c r="D128" s="27"/>
      <c r="E128" s="28"/>
      <c r="F128" s="29"/>
      <c r="G128" s="29">
        <f t="shared" si="3"/>
        <v>0</v>
      </c>
      <c r="H128" s="30"/>
      <c r="I128" s="31">
        <f t="shared" si="4"/>
        <v>0</v>
      </c>
    </row>
    <row r="129" spans="2:9" hidden="1" x14ac:dyDescent="0.25">
      <c r="B129" s="27"/>
      <c r="C129" s="27"/>
      <c r="D129" s="27"/>
      <c r="E129" s="28"/>
      <c r="F129" s="29"/>
      <c r="G129" s="29">
        <f t="shared" si="3"/>
        <v>0</v>
      </c>
      <c r="H129" s="30"/>
      <c r="I129" s="31">
        <f t="shared" si="4"/>
        <v>0</v>
      </c>
    </row>
    <row r="130" spans="2:9" hidden="1" x14ac:dyDescent="0.25">
      <c r="B130" s="27"/>
      <c r="C130" s="27"/>
      <c r="D130" s="27"/>
      <c r="E130" s="28"/>
      <c r="F130" s="29"/>
      <c r="G130" s="29">
        <f t="shared" si="3"/>
        <v>0</v>
      </c>
      <c r="H130" s="30"/>
      <c r="I130" s="31">
        <f t="shared" si="4"/>
        <v>0</v>
      </c>
    </row>
    <row r="131" spans="2:9" hidden="1" x14ac:dyDescent="0.25">
      <c r="B131" s="27"/>
      <c r="C131" s="27"/>
      <c r="D131" s="27"/>
      <c r="E131" s="28"/>
      <c r="F131" s="29"/>
      <c r="G131" s="29">
        <f t="shared" si="3"/>
        <v>0</v>
      </c>
      <c r="H131" s="30"/>
      <c r="I131" s="31">
        <f t="shared" si="4"/>
        <v>0</v>
      </c>
    </row>
    <row r="132" spans="2:9" hidden="1" x14ac:dyDescent="0.25">
      <c r="B132" s="27"/>
      <c r="C132" s="27"/>
      <c r="D132" s="27"/>
      <c r="E132" s="28"/>
      <c r="F132" s="29"/>
      <c r="G132" s="29">
        <f t="shared" si="3"/>
        <v>0</v>
      </c>
      <c r="H132" s="30"/>
      <c r="I132" s="31">
        <f t="shared" si="4"/>
        <v>0</v>
      </c>
    </row>
    <row r="133" spans="2:9" hidden="1" x14ac:dyDescent="0.25">
      <c r="B133" s="27"/>
      <c r="C133" s="27"/>
      <c r="D133" s="27"/>
      <c r="E133" s="28"/>
      <c r="F133" s="29"/>
      <c r="G133" s="29">
        <f t="shared" si="3"/>
        <v>0</v>
      </c>
      <c r="H133" s="30"/>
      <c r="I133" s="31">
        <f t="shared" si="4"/>
        <v>0</v>
      </c>
    </row>
    <row r="134" spans="2:9" hidden="1" x14ac:dyDescent="0.25">
      <c r="B134" s="27"/>
      <c r="C134" s="27"/>
      <c r="D134" s="27"/>
      <c r="E134" s="28"/>
      <c r="F134" s="29"/>
      <c r="G134" s="29">
        <f t="shared" si="3"/>
        <v>0</v>
      </c>
      <c r="H134" s="30"/>
      <c r="I134" s="31">
        <f t="shared" si="4"/>
        <v>0</v>
      </c>
    </row>
    <row r="135" spans="2:9" hidden="1" x14ac:dyDescent="0.25">
      <c r="B135" s="27"/>
      <c r="C135" s="27"/>
      <c r="D135" s="27"/>
      <c r="E135" s="28"/>
      <c r="F135" s="29"/>
      <c r="G135" s="29">
        <f t="shared" si="3"/>
        <v>0</v>
      </c>
      <c r="H135" s="30"/>
      <c r="I135" s="31">
        <f t="shared" si="4"/>
        <v>0</v>
      </c>
    </row>
    <row r="136" spans="2:9" hidden="1" x14ac:dyDescent="0.25">
      <c r="B136" s="27"/>
      <c r="C136" s="27"/>
      <c r="D136" s="27"/>
      <c r="E136" s="28"/>
      <c r="F136" s="29"/>
      <c r="G136" s="29">
        <f t="shared" si="3"/>
        <v>0</v>
      </c>
      <c r="H136" s="30"/>
      <c r="I136" s="31">
        <f t="shared" si="4"/>
        <v>0</v>
      </c>
    </row>
    <row r="137" spans="2:9" hidden="1" x14ac:dyDescent="0.25">
      <c r="B137" s="27"/>
      <c r="C137" s="27"/>
      <c r="D137" s="27"/>
      <c r="E137" s="28"/>
      <c r="F137" s="29"/>
      <c r="G137" s="29">
        <f t="shared" si="3"/>
        <v>0</v>
      </c>
      <c r="H137" s="30"/>
      <c r="I137" s="31">
        <f t="shared" si="4"/>
        <v>0</v>
      </c>
    </row>
    <row r="138" spans="2:9" hidden="1" x14ac:dyDescent="0.25">
      <c r="B138" s="27"/>
      <c r="C138" s="27"/>
      <c r="D138" s="27"/>
      <c r="E138" s="28"/>
      <c r="F138" s="29"/>
      <c r="G138" s="29">
        <f t="shared" si="3"/>
        <v>0</v>
      </c>
      <c r="H138" s="30"/>
      <c r="I138" s="31">
        <f t="shared" si="4"/>
        <v>0</v>
      </c>
    </row>
    <row r="139" spans="2:9" hidden="1" x14ac:dyDescent="0.25">
      <c r="B139" s="27"/>
      <c r="C139" s="27"/>
      <c r="D139" s="27"/>
      <c r="E139" s="28"/>
      <c r="F139" s="29"/>
      <c r="G139" s="29">
        <f t="shared" si="3"/>
        <v>0</v>
      </c>
      <c r="H139" s="30"/>
      <c r="I139" s="31">
        <f t="shared" si="4"/>
        <v>0</v>
      </c>
    </row>
    <row r="140" spans="2:9" hidden="1" x14ac:dyDescent="0.25">
      <c r="B140" s="27"/>
      <c r="C140" s="27"/>
      <c r="D140" s="27"/>
      <c r="E140" s="28"/>
      <c r="F140" s="29"/>
      <c r="G140" s="29">
        <f t="shared" si="3"/>
        <v>0</v>
      </c>
      <c r="H140" s="30"/>
      <c r="I140" s="31">
        <f t="shared" si="4"/>
        <v>0</v>
      </c>
    </row>
    <row r="141" spans="2:9" hidden="1" x14ac:dyDescent="0.25">
      <c r="B141" s="27"/>
      <c r="C141" s="27"/>
      <c r="D141" s="27"/>
      <c r="E141" s="28"/>
      <c r="F141" s="29"/>
      <c r="G141" s="29">
        <f t="shared" si="3"/>
        <v>0</v>
      </c>
      <c r="H141" s="30"/>
      <c r="I141" s="31">
        <f t="shared" si="4"/>
        <v>0</v>
      </c>
    </row>
    <row r="142" spans="2:9" hidden="1" x14ac:dyDescent="0.25">
      <c r="B142" s="27"/>
      <c r="C142" s="27"/>
      <c r="D142" s="27"/>
      <c r="E142" s="28"/>
      <c r="F142" s="29"/>
      <c r="G142" s="29">
        <f t="shared" si="3"/>
        <v>0</v>
      </c>
      <c r="H142" s="30"/>
      <c r="I142" s="31">
        <f t="shared" si="4"/>
        <v>0</v>
      </c>
    </row>
    <row r="143" spans="2:9" hidden="1" x14ac:dyDescent="0.25">
      <c r="B143" s="27"/>
      <c r="C143" s="27"/>
      <c r="D143" s="27"/>
      <c r="E143" s="28"/>
      <c r="F143" s="29"/>
      <c r="G143" s="29">
        <f t="shared" ref="G143:G185" si="5">E143*F143</f>
        <v>0</v>
      </c>
      <c r="H143" s="30"/>
      <c r="I143" s="31">
        <f t="shared" si="4"/>
        <v>0</v>
      </c>
    </row>
    <row r="144" spans="2:9" hidden="1" x14ac:dyDescent="0.25">
      <c r="B144" s="27"/>
      <c r="C144" s="27"/>
      <c r="D144" s="27"/>
      <c r="E144" s="28"/>
      <c r="F144" s="29"/>
      <c r="G144" s="29">
        <f t="shared" si="5"/>
        <v>0</v>
      </c>
      <c r="H144" s="30"/>
      <c r="I144" s="31">
        <f t="shared" si="4"/>
        <v>0</v>
      </c>
    </row>
    <row r="145" spans="2:9" hidden="1" x14ac:dyDescent="0.25">
      <c r="B145" s="27"/>
      <c r="C145" s="27"/>
      <c r="D145" s="27"/>
      <c r="E145" s="28"/>
      <c r="F145" s="29"/>
      <c r="G145" s="29">
        <f t="shared" si="5"/>
        <v>0</v>
      </c>
      <c r="H145" s="30"/>
      <c r="I145" s="31">
        <f t="shared" si="4"/>
        <v>0</v>
      </c>
    </row>
    <row r="146" spans="2:9" hidden="1" x14ac:dyDescent="0.25">
      <c r="B146" s="27"/>
      <c r="C146" s="27"/>
      <c r="D146" s="27"/>
      <c r="E146" s="28"/>
      <c r="F146" s="29"/>
      <c r="G146" s="29">
        <f t="shared" si="5"/>
        <v>0</v>
      </c>
      <c r="H146" s="30"/>
      <c r="I146" s="31">
        <f t="shared" ref="I146:I185" si="6">ROUND(E146*H146,2)</f>
        <v>0</v>
      </c>
    </row>
    <row r="147" spans="2:9" hidden="1" x14ac:dyDescent="0.25">
      <c r="B147" s="27"/>
      <c r="C147" s="27"/>
      <c r="D147" s="27"/>
      <c r="E147" s="28"/>
      <c r="F147" s="29"/>
      <c r="G147" s="29">
        <f t="shared" si="5"/>
        <v>0</v>
      </c>
      <c r="H147" s="30"/>
      <c r="I147" s="31">
        <f t="shared" si="6"/>
        <v>0</v>
      </c>
    </row>
    <row r="148" spans="2:9" hidden="1" x14ac:dyDescent="0.25">
      <c r="B148" s="27"/>
      <c r="C148" s="27"/>
      <c r="D148" s="27"/>
      <c r="E148" s="28"/>
      <c r="F148" s="29"/>
      <c r="G148" s="29">
        <f t="shared" si="5"/>
        <v>0</v>
      </c>
      <c r="H148" s="30"/>
      <c r="I148" s="31">
        <f t="shared" si="6"/>
        <v>0</v>
      </c>
    </row>
    <row r="149" spans="2:9" hidden="1" x14ac:dyDescent="0.25">
      <c r="B149" s="27"/>
      <c r="C149" s="27"/>
      <c r="D149" s="27"/>
      <c r="E149" s="28"/>
      <c r="F149" s="29"/>
      <c r="G149" s="29">
        <f t="shared" si="5"/>
        <v>0</v>
      </c>
      <c r="H149" s="30"/>
      <c r="I149" s="31">
        <f t="shared" si="6"/>
        <v>0</v>
      </c>
    </row>
    <row r="150" spans="2:9" hidden="1" x14ac:dyDescent="0.25">
      <c r="B150" s="27"/>
      <c r="C150" s="27"/>
      <c r="D150" s="27"/>
      <c r="E150" s="28"/>
      <c r="F150" s="29"/>
      <c r="G150" s="29">
        <f t="shared" si="5"/>
        <v>0</v>
      </c>
      <c r="H150" s="30"/>
      <c r="I150" s="31">
        <f t="shared" si="6"/>
        <v>0</v>
      </c>
    </row>
    <row r="151" spans="2:9" hidden="1" x14ac:dyDescent="0.25">
      <c r="B151" s="27"/>
      <c r="C151" s="27"/>
      <c r="D151" s="27"/>
      <c r="E151" s="28"/>
      <c r="F151" s="29"/>
      <c r="G151" s="29">
        <f t="shared" si="5"/>
        <v>0</v>
      </c>
      <c r="H151" s="30"/>
      <c r="I151" s="31">
        <f t="shared" si="6"/>
        <v>0</v>
      </c>
    </row>
    <row r="152" spans="2:9" hidden="1" x14ac:dyDescent="0.25">
      <c r="B152" s="27"/>
      <c r="C152" s="27"/>
      <c r="D152" s="27"/>
      <c r="E152" s="28"/>
      <c r="F152" s="29"/>
      <c r="G152" s="29">
        <f t="shared" si="5"/>
        <v>0</v>
      </c>
      <c r="H152" s="30"/>
      <c r="I152" s="31">
        <f t="shared" si="6"/>
        <v>0</v>
      </c>
    </row>
    <row r="153" spans="2:9" hidden="1" x14ac:dyDescent="0.25">
      <c r="B153" s="27"/>
      <c r="C153" s="27"/>
      <c r="D153" s="27"/>
      <c r="E153" s="28"/>
      <c r="F153" s="29"/>
      <c r="G153" s="29">
        <f t="shared" si="5"/>
        <v>0</v>
      </c>
      <c r="H153" s="30"/>
      <c r="I153" s="31">
        <f t="shared" si="6"/>
        <v>0</v>
      </c>
    </row>
    <row r="154" spans="2:9" hidden="1" x14ac:dyDescent="0.25">
      <c r="B154" s="27"/>
      <c r="C154" s="27"/>
      <c r="D154" s="27"/>
      <c r="E154" s="28"/>
      <c r="F154" s="29"/>
      <c r="G154" s="29">
        <f t="shared" si="5"/>
        <v>0</v>
      </c>
      <c r="H154" s="30"/>
      <c r="I154" s="31">
        <f t="shared" si="6"/>
        <v>0</v>
      </c>
    </row>
    <row r="155" spans="2:9" hidden="1" x14ac:dyDescent="0.25">
      <c r="B155" s="27"/>
      <c r="C155" s="27"/>
      <c r="D155" s="27"/>
      <c r="E155" s="28"/>
      <c r="F155" s="29"/>
      <c r="G155" s="29">
        <f t="shared" si="5"/>
        <v>0</v>
      </c>
      <c r="H155" s="30"/>
      <c r="I155" s="31">
        <f t="shared" si="6"/>
        <v>0</v>
      </c>
    </row>
    <row r="156" spans="2:9" hidden="1" x14ac:dyDescent="0.25">
      <c r="B156" s="27"/>
      <c r="C156" s="27"/>
      <c r="D156" s="27"/>
      <c r="E156" s="28"/>
      <c r="F156" s="29"/>
      <c r="G156" s="29">
        <f t="shared" si="5"/>
        <v>0</v>
      </c>
      <c r="H156" s="30"/>
      <c r="I156" s="31">
        <f t="shared" si="6"/>
        <v>0</v>
      </c>
    </row>
    <row r="157" spans="2:9" hidden="1" x14ac:dyDescent="0.25">
      <c r="B157" s="27"/>
      <c r="C157" s="27"/>
      <c r="D157" s="27"/>
      <c r="E157" s="28"/>
      <c r="F157" s="29"/>
      <c r="G157" s="29">
        <f t="shared" si="5"/>
        <v>0</v>
      </c>
      <c r="H157" s="30"/>
      <c r="I157" s="31">
        <f t="shared" si="6"/>
        <v>0</v>
      </c>
    </row>
    <row r="158" spans="2:9" hidden="1" x14ac:dyDescent="0.25">
      <c r="B158" s="27"/>
      <c r="C158" s="27"/>
      <c r="D158" s="27"/>
      <c r="E158" s="28"/>
      <c r="F158" s="29"/>
      <c r="G158" s="29">
        <f t="shared" si="5"/>
        <v>0</v>
      </c>
      <c r="H158" s="30"/>
      <c r="I158" s="31">
        <f t="shared" si="6"/>
        <v>0</v>
      </c>
    </row>
    <row r="159" spans="2:9" hidden="1" x14ac:dyDescent="0.25">
      <c r="B159" s="27"/>
      <c r="C159" s="27"/>
      <c r="D159" s="27"/>
      <c r="E159" s="28"/>
      <c r="F159" s="29"/>
      <c r="G159" s="29">
        <f t="shared" si="5"/>
        <v>0</v>
      </c>
      <c r="H159" s="30"/>
      <c r="I159" s="31">
        <f t="shared" si="6"/>
        <v>0</v>
      </c>
    </row>
    <row r="160" spans="2:9" hidden="1" x14ac:dyDescent="0.25">
      <c r="B160" s="27"/>
      <c r="C160" s="27"/>
      <c r="D160" s="27"/>
      <c r="E160" s="28"/>
      <c r="F160" s="29"/>
      <c r="G160" s="29">
        <f t="shared" si="5"/>
        <v>0</v>
      </c>
      <c r="H160" s="30"/>
      <c r="I160" s="31">
        <f t="shared" si="6"/>
        <v>0</v>
      </c>
    </row>
    <row r="161" spans="2:9" hidden="1" x14ac:dyDescent="0.25">
      <c r="B161" s="27"/>
      <c r="C161" s="27"/>
      <c r="D161" s="27"/>
      <c r="E161" s="28"/>
      <c r="F161" s="29"/>
      <c r="G161" s="29">
        <f t="shared" si="5"/>
        <v>0</v>
      </c>
      <c r="H161" s="30"/>
      <c r="I161" s="31">
        <f t="shared" si="6"/>
        <v>0</v>
      </c>
    </row>
    <row r="162" spans="2:9" hidden="1" x14ac:dyDescent="0.25">
      <c r="B162" s="27"/>
      <c r="C162" s="27"/>
      <c r="D162" s="27"/>
      <c r="E162" s="28"/>
      <c r="F162" s="29"/>
      <c r="G162" s="29">
        <f t="shared" si="5"/>
        <v>0</v>
      </c>
      <c r="H162" s="30"/>
      <c r="I162" s="31">
        <f t="shared" si="6"/>
        <v>0</v>
      </c>
    </row>
    <row r="163" spans="2:9" hidden="1" x14ac:dyDescent="0.25">
      <c r="B163" s="27"/>
      <c r="C163" s="27"/>
      <c r="D163" s="27"/>
      <c r="E163" s="28"/>
      <c r="F163" s="29"/>
      <c r="G163" s="29">
        <f t="shared" si="5"/>
        <v>0</v>
      </c>
      <c r="H163" s="30"/>
      <c r="I163" s="31">
        <f t="shared" si="6"/>
        <v>0</v>
      </c>
    </row>
    <row r="164" spans="2:9" hidden="1" x14ac:dyDescent="0.25">
      <c r="B164" s="27"/>
      <c r="C164" s="27"/>
      <c r="D164" s="27"/>
      <c r="E164" s="28"/>
      <c r="F164" s="29"/>
      <c r="G164" s="29">
        <f t="shared" si="5"/>
        <v>0</v>
      </c>
      <c r="H164" s="30"/>
      <c r="I164" s="31">
        <f t="shared" si="6"/>
        <v>0</v>
      </c>
    </row>
    <row r="165" spans="2:9" hidden="1" x14ac:dyDescent="0.25">
      <c r="B165" s="27"/>
      <c r="C165" s="27"/>
      <c r="D165" s="27"/>
      <c r="E165" s="28"/>
      <c r="F165" s="29"/>
      <c r="G165" s="29">
        <f t="shared" si="5"/>
        <v>0</v>
      </c>
      <c r="H165" s="30"/>
      <c r="I165" s="31">
        <f t="shared" si="6"/>
        <v>0</v>
      </c>
    </row>
    <row r="166" spans="2:9" hidden="1" x14ac:dyDescent="0.25">
      <c r="B166" s="27"/>
      <c r="C166" s="27"/>
      <c r="D166" s="27"/>
      <c r="E166" s="28"/>
      <c r="F166" s="29"/>
      <c r="G166" s="29">
        <f t="shared" si="5"/>
        <v>0</v>
      </c>
      <c r="H166" s="30"/>
      <c r="I166" s="31">
        <f t="shared" si="6"/>
        <v>0</v>
      </c>
    </row>
    <row r="167" spans="2:9" hidden="1" x14ac:dyDescent="0.25">
      <c r="B167" s="27"/>
      <c r="C167" s="27"/>
      <c r="D167" s="27"/>
      <c r="E167" s="28"/>
      <c r="F167" s="29"/>
      <c r="G167" s="29">
        <f t="shared" si="5"/>
        <v>0</v>
      </c>
      <c r="H167" s="30"/>
      <c r="I167" s="31">
        <f t="shared" si="6"/>
        <v>0</v>
      </c>
    </row>
    <row r="168" spans="2:9" hidden="1" x14ac:dyDescent="0.25">
      <c r="B168" s="27"/>
      <c r="C168" s="27"/>
      <c r="D168" s="27"/>
      <c r="E168" s="28"/>
      <c r="F168" s="29"/>
      <c r="G168" s="29">
        <f t="shared" si="5"/>
        <v>0</v>
      </c>
      <c r="H168" s="30"/>
      <c r="I168" s="31">
        <f t="shared" si="6"/>
        <v>0</v>
      </c>
    </row>
    <row r="169" spans="2:9" hidden="1" x14ac:dyDescent="0.25">
      <c r="B169" s="27"/>
      <c r="C169" s="27"/>
      <c r="D169" s="27"/>
      <c r="E169" s="28"/>
      <c r="F169" s="29"/>
      <c r="G169" s="29">
        <f t="shared" si="5"/>
        <v>0</v>
      </c>
      <c r="H169" s="30"/>
      <c r="I169" s="31">
        <f t="shared" si="6"/>
        <v>0</v>
      </c>
    </row>
    <row r="170" spans="2:9" hidden="1" x14ac:dyDescent="0.25">
      <c r="B170" s="27"/>
      <c r="C170" s="27"/>
      <c r="D170" s="27"/>
      <c r="E170" s="28"/>
      <c r="F170" s="29"/>
      <c r="G170" s="29">
        <f t="shared" si="5"/>
        <v>0</v>
      </c>
      <c r="H170" s="30"/>
      <c r="I170" s="31">
        <f t="shared" si="6"/>
        <v>0</v>
      </c>
    </row>
    <row r="171" spans="2:9" hidden="1" x14ac:dyDescent="0.25">
      <c r="B171" s="27"/>
      <c r="C171" s="27"/>
      <c r="D171" s="27"/>
      <c r="E171" s="28"/>
      <c r="F171" s="29"/>
      <c r="G171" s="29">
        <f t="shared" si="5"/>
        <v>0</v>
      </c>
      <c r="H171" s="30"/>
      <c r="I171" s="31">
        <f t="shared" si="6"/>
        <v>0</v>
      </c>
    </row>
    <row r="172" spans="2:9" hidden="1" x14ac:dyDescent="0.25">
      <c r="B172" s="27"/>
      <c r="C172" s="27"/>
      <c r="D172" s="27"/>
      <c r="E172" s="28"/>
      <c r="F172" s="29"/>
      <c r="G172" s="29">
        <f t="shared" si="5"/>
        <v>0</v>
      </c>
      <c r="H172" s="30"/>
      <c r="I172" s="31">
        <f t="shared" si="6"/>
        <v>0</v>
      </c>
    </row>
    <row r="173" spans="2:9" hidden="1" x14ac:dyDescent="0.25">
      <c r="B173" s="27"/>
      <c r="C173" s="27"/>
      <c r="D173" s="27"/>
      <c r="E173" s="28"/>
      <c r="F173" s="29"/>
      <c r="G173" s="29">
        <f t="shared" si="5"/>
        <v>0</v>
      </c>
      <c r="H173" s="30"/>
      <c r="I173" s="31">
        <f t="shared" si="6"/>
        <v>0</v>
      </c>
    </row>
    <row r="174" spans="2:9" hidden="1" x14ac:dyDescent="0.25">
      <c r="B174" s="27"/>
      <c r="C174" s="27"/>
      <c r="D174" s="27"/>
      <c r="E174" s="28"/>
      <c r="F174" s="29"/>
      <c r="G174" s="29">
        <f t="shared" si="5"/>
        <v>0</v>
      </c>
      <c r="H174" s="30"/>
      <c r="I174" s="31">
        <f t="shared" si="6"/>
        <v>0</v>
      </c>
    </row>
    <row r="175" spans="2:9" hidden="1" x14ac:dyDescent="0.25">
      <c r="B175" s="27"/>
      <c r="C175" s="27"/>
      <c r="D175" s="27"/>
      <c r="E175" s="28"/>
      <c r="F175" s="29"/>
      <c r="G175" s="29">
        <f t="shared" si="5"/>
        <v>0</v>
      </c>
      <c r="H175" s="30"/>
      <c r="I175" s="31">
        <f t="shared" si="6"/>
        <v>0</v>
      </c>
    </row>
    <row r="176" spans="2:9" hidden="1" x14ac:dyDescent="0.25">
      <c r="B176" s="27"/>
      <c r="C176" s="27"/>
      <c r="D176" s="27"/>
      <c r="E176" s="28"/>
      <c r="F176" s="29"/>
      <c r="G176" s="29">
        <f t="shared" si="5"/>
        <v>0</v>
      </c>
      <c r="H176" s="30"/>
      <c r="I176" s="31">
        <f t="shared" si="6"/>
        <v>0</v>
      </c>
    </row>
    <row r="177" spans="2:9" hidden="1" x14ac:dyDescent="0.25">
      <c r="B177" s="27"/>
      <c r="C177" s="27"/>
      <c r="D177" s="27"/>
      <c r="E177" s="28"/>
      <c r="F177" s="29"/>
      <c r="G177" s="29">
        <f t="shared" si="5"/>
        <v>0</v>
      </c>
      <c r="H177" s="30"/>
      <c r="I177" s="31">
        <f t="shared" si="6"/>
        <v>0</v>
      </c>
    </row>
    <row r="178" spans="2:9" hidden="1" x14ac:dyDescent="0.25">
      <c r="B178" s="27"/>
      <c r="C178" s="27"/>
      <c r="D178" s="27"/>
      <c r="E178" s="28"/>
      <c r="F178" s="29"/>
      <c r="G178" s="29">
        <f t="shared" si="5"/>
        <v>0</v>
      </c>
      <c r="H178" s="30"/>
      <c r="I178" s="31">
        <f t="shared" si="6"/>
        <v>0</v>
      </c>
    </row>
    <row r="179" spans="2:9" hidden="1" x14ac:dyDescent="0.25">
      <c r="B179" s="27"/>
      <c r="C179" s="27"/>
      <c r="D179" s="27"/>
      <c r="E179" s="28"/>
      <c r="F179" s="29"/>
      <c r="G179" s="29">
        <f t="shared" si="5"/>
        <v>0</v>
      </c>
      <c r="H179" s="30"/>
      <c r="I179" s="31">
        <f t="shared" si="6"/>
        <v>0</v>
      </c>
    </row>
    <row r="180" spans="2:9" hidden="1" x14ac:dyDescent="0.25">
      <c r="B180" s="27"/>
      <c r="C180" s="27"/>
      <c r="D180" s="27"/>
      <c r="E180" s="28"/>
      <c r="F180" s="29"/>
      <c r="G180" s="29">
        <f t="shared" si="5"/>
        <v>0</v>
      </c>
      <c r="H180" s="30"/>
      <c r="I180" s="31">
        <f t="shared" si="6"/>
        <v>0</v>
      </c>
    </row>
    <row r="181" spans="2:9" hidden="1" x14ac:dyDescent="0.25">
      <c r="B181" s="27"/>
      <c r="C181" s="27"/>
      <c r="D181" s="27"/>
      <c r="E181" s="28"/>
      <c r="F181" s="29"/>
      <c r="G181" s="29">
        <f t="shared" si="5"/>
        <v>0</v>
      </c>
      <c r="H181" s="30"/>
      <c r="I181" s="31">
        <f t="shared" si="6"/>
        <v>0</v>
      </c>
    </row>
    <row r="182" spans="2:9" hidden="1" x14ac:dyDescent="0.25">
      <c r="B182" s="27"/>
      <c r="C182" s="27"/>
      <c r="D182" s="27"/>
      <c r="E182" s="28"/>
      <c r="F182" s="29"/>
      <c r="G182" s="29">
        <f t="shared" si="5"/>
        <v>0</v>
      </c>
      <c r="H182" s="30"/>
      <c r="I182" s="31">
        <f t="shared" si="6"/>
        <v>0</v>
      </c>
    </row>
    <row r="183" spans="2:9" hidden="1" x14ac:dyDescent="0.25">
      <c r="B183" s="27"/>
      <c r="C183" s="27"/>
      <c r="D183" s="27"/>
      <c r="E183" s="28"/>
      <c r="F183" s="29"/>
      <c r="G183" s="29">
        <f t="shared" si="5"/>
        <v>0</v>
      </c>
      <c r="H183" s="30"/>
      <c r="I183" s="31">
        <f t="shared" si="6"/>
        <v>0</v>
      </c>
    </row>
    <row r="184" spans="2:9" hidden="1" x14ac:dyDescent="0.25">
      <c r="B184" s="27"/>
      <c r="C184" s="27"/>
      <c r="D184" s="27"/>
      <c r="E184" s="28"/>
      <c r="F184" s="29"/>
      <c r="G184" s="29">
        <f t="shared" si="5"/>
        <v>0</v>
      </c>
      <c r="H184" s="30"/>
      <c r="I184" s="31">
        <f t="shared" si="6"/>
        <v>0</v>
      </c>
    </row>
    <row r="185" spans="2:9" hidden="1" x14ac:dyDescent="0.25">
      <c r="B185" s="27"/>
      <c r="C185" s="27"/>
      <c r="D185" s="27"/>
      <c r="E185" s="28"/>
      <c r="F185" s="29"/>
      <c r="G185" s="29">
        <f t="shared" si="5"/>
        <v>0</v>
      </c>
      <c r="H185" s="30"/>
      <c r="I185" s="31">
        <f t="shared" si="6"/>
        <v>0</v>
      </c>
    </row>
    <row r="186" spans="2:9" x14ac:dyDescent="0.25">
      <c r="B186" s="58"/>
      <c r="C186" s="59"/>
      <c r="D186" s="59"/>
      <c r="E186" s="60"/>
      <c r="F186" s="61"/>
      <c r="G186" s="61"/>
      <c r="H186" s="30"/>
      <c r="I186" s="31"/>
    </row>
    <row r="187" spans="2:9" x14ac:dyDescent="0.25">
      <c r="B187" s="89"/>
      <c r="C187" s="90"/>
      <c r="D187" s="90"/>
      <c r="E187" s="90"/>
      <c r="F187" s="91"/>
      <c r="G187" s="32"/>
      <c r="H187" s="33" t="s">
        <v>222</v>
      </c>
      <c r="I187" s="34">
        <f>SUM(I15:I185)</f>
        <v>0</v>
      </c>
    </row>
    <row r="188" spans="2:9" x14ac:dyDescent="0.25">
      <c r="B188" s="35"/>
      <c r="C188" s="66"/>
      <c r="D188" s="36" t="s">
        <v>223</v>
      </c>
      <c r="E188" s="78">
        <f>SUM(G15:G185)</f>
        <v>0</v>
      </c>
      <c r="F188" s="79"/>
      <c r="G188" s="37"/>
      <c r="H188" s="33" t="s">
        <v>224</v>
      </c>
      <c r="I188" s="38">
        <v>0</v>
      </c>
    </row>
    <row r="189" spans="2:9" x14ac:dyDescent="0.25">
      <c r="B189" s="35"/>
      <c r="C189" s="66"/>
      <c r="D189" s="36" t="s">
        <v>225</v>
      </c>
      <c r="E189" s="78">
        <f>SUM(I15:I185)</f>
        <v>0</v>
      </c>
      <c r="F189" s="79"/>
      <c r="G189" s="37"/>
      <c r="H189" s="39" t="s">
        <v>226</v>
      </c>
      <c r="I189" s="38">
        <v>0</v>
      </c>
    </row>
    <row r="190" spans="2:9" x14ac:dyDescent="0.25">
      <c r="B190" s="35"/>
      <c r="C190" s="66"/>
      <c r="D190" s="36" t="s">
        <v>227</v>
      </c>
      <c r="E190" s="80">
        <f>E188-E189</f>
        <v>0</v>
      </c>
      <c r="F190" s="81"/>
      <c r="G190" s="40"/>
      <c r="H190" s="33" t="s">
        <v>228</v>
      </c>
      <c r="I190" s="41">
        <f>SUM(I187:I189)</f>
        <v>0</v>
      </c>
    </row>
    <row r="191" spans="2:9" x14ac:dyDescent="0.25">
      <c r="B191" s="35"/>
      <c r="C191" s="66"/>
      <c r="D191" s="36"/>
      <c r="E191" s="82"/>
      <c r="F191" s="83"/>
      <c r="G191" s="42"/>
      <c r="H191" s="33" t="s">
        <v>229</v>
      </c>
      <c r="I191" s="41">
        <f>I190*0.05</f>
        <v>0</v>
      </c>
    </row>
    <row r="192" spans="2:9" x14ac:dyDescent="0.25">
      <c r="B192" s="35"/>
      <c r="C192" s="66"/>
      <c r="D192" s="43"/>
      <c r="E192" s="43"/>
      <c r="F192" s="44"/>
      <c r="G192" s="44"/>
      <c r="H192" s="33" t="s">
        <v>230</v>
      </c>
      <c r="I192" s="38"/>
    </row>
    <row r="193" spans="2:9" ht="15.75" x14ac:dyDescent="0.25">
      <c r="B193" s="84" t="s">
        <v>231</v>
      </c>
      <c r="C193" s="85"/>
      <c r="D193" s="85"/>
      <c r="E193" s="85"/>
      <c r="F193" s="86"/>
      <c r="G193" s="45"/>
      <c r="H193" s="46" t="s">
        <v>232</v>
      </c>
      <c r="I193" s="47">
        <f>SUM(I190:I192)</f>
        <v>0</v>
      </c>
    </row>
  </sheetData>
  <autoFilter ref="B14:I185" xr:uid="{1365102E-390C-4A0F-89DA-A4F01E79B065}">
    <filterColumn colId="6">
      <customFilters>
        <customFilter operator="notEqual" val=" "/>
      </customFilters>
    </filterColumn>
  </autoFilter>
  <mergeCells count="20">
    <mergeCell ref="K13:M13"/>
    <mergeCell ref="E1:H5"/>
    <mergeCell ref="I1:I5"/>
    <mergeCell ref="E8:F8"/>
    <mergeCell ref="H8:I8"/>
    <mergeCell ref="E9:F9"/>
    <mergeCell ref="H9:I9"/>
    <mergeCell ref="E10:F10"/>
    <mergeCell ref="H10:I10"/>
    <mergeCell ref="E11:F11"/>
    <mergeCell ref="H11:I11"/>
    <mergeCell ref="E12:F12"/>
    <mergeCell ref="H12:I12"/>
    <mergeCell ref="E191:F191"/>
    <mergeCell ref="B193:F193"/>
    <mergeCell ref="F13:I13"/>
    <mergeCell ref="B187:F187"/>
    <mergeCell ref="E188:F188"/>
    <mergeCell ref="E189:F189"/>
    <mergeCell ref="E190:F19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e63a0b9-1ac3-44fd-91f7-1bc1f3c3174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BB3FE7418624DB5B1C8FF0D1FD75B" ma:contentTypeVersion="13" ma:contentTypeDescription="Create a new document." ma:contentTypeScope="" ma:versionID="2193d0e65f2c7c80ca444ba53607f517">
  <xsd:schema xmlns:xsd="http://www.w3.org/2001/XMLSchema" xmlns:xs="http://www.w3.org/2001/XMLSchema" xmlns:p="http://schemas.microsoft.com/office/2006/metadata/properties" xmlns:ns3="6e63a0b9-1ac3-44fd-91f7-1bc1f3c31743" xmlns:ns4="fa36bde8-6fa3-4df4-a57f-c17761eab818" targetNamespace="http://schemas.microsoft.com/office/2006/metadata/properties" ma:root="true" ma:fieldsID="c0ff5f471f31f7fc7b352ffda7ff6e6f" ns3:_="" ns4:_="">
    <xsd:import namespace="6e63a0b9-1ac3-44fd-91f7-1bc1f3c31743"/>
    <xsd:import namespace="fa36bde8-6fa3-4df4-a57f-c17761eab8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3a0b9-1ac3-44fd-91f7-1bc1f3c31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6bde8-6fa3-4df4-a57f-c17761eab81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P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r P R E a w A A A D 3 A A A A E g A A A E N v b m Z p Z y 9 Q Y W N r Y W d l L n h t b I S P Q Q u C M B z F 7 0 H f Q X Z 3 m + s g y J y E 1 4 Q g i K 5 D h 4 7 0 v 3 C z + d 0 6 9 J H 6 C i l l d e v 4 3 v v B e + 9 x u / N s 7 N r g q n q r D a Q o w h Q F 1 k m o Z G t A p Q g M y s R 6 x f e y P M t a B R M N N h l t l a L G u U t C i P c e + w 0 2 f U 0 Y p R E 5 F b t D 2 a h O o g + s / 8 O h h r m 2 V E j w 4 2 u N Y D h i M W Z x j C k n i 8 k L D V + A T Y P n 9 M f k + d C 6 o V d C Q Z h v O V k k J + 8 P 4 g k A A P / / A w B Q S w M E F A A C A A g A A A A h A H f 6 N K 0 I A g A A 2 w U A A B M A A A B G b 3 J t d W x h c y 9 T Z W N 0 a W 9 u M S 5 t n F N R j 5 p A E H 4 3 u f 8 w 2 X v B h J I T z 0 v a a 5 t w S t t L R C x o m q b 0 A X F S i b h r 2 N X z Y v z v X c A r 2 0 X a t P D A 7 D e z 3 3 w z w 3 B M R M o o h N W 3 d 9 / p 8 F W c 4 x K u y R i X C c v B 8 z / D F 5 a v F 4 y t Y d + D O / k e M n 4 g 8 A 4 y F F c d k E / I d n m C E n E P C W b W S 7 z x I c 3 Q G j I q k A p u k O G b a M 4 x 5 5 H / R D G P f I q j P N 0 j v I K P G V v E G X h x s k q l 6 x m c X a m I w y N N o h H y t W D b S N U S V f q i y z K t O + u 1 V c r s m k B 3 W W a C y H f Y N S u 9 1 y T A D d v L O m d s C w F 7 4 k U 5 s 3 g h 5 Y b r d G t U B Z m 9 f v P G A x O C b b R L l X M c c z E x L p C b P b t J 5 I s V 5 j B k 2 W 5 D 1 f y Y y W m c Y e N y X v N I J v E G i Q l k F I u Y n G p 2 9 7 C N 6 V L G l 4 5 f r B V c 2 h W 1 0 S b k h d O E I 6 m w X o G d z U F t 2 4 p 5 o 9 h K u K 3 G 9 G t b M W 9 r c 0 B O R d I i u 6 V k V s 8 D D b D 1 8 4 0 O 6 B R 2 4 0 p f A / T z r X Y e q O 0 O k O V L L D a m M c i z q 5 7 k 7 6 P R Z t h S s f 3 P 4 v 7 W s f / q k F K x 3 G l R F q y t T f n b F p h x q S s m o N x t M L 6 p 2 r 7 D 2 / f l d o L s C z R d Z O h 7 U 2 f y l b T 6 5 + H M 9 9 y g N W D k z N x W p + s 5 j + N W 7 9 Q J Z j C Z e w 9 / o J 9 + 8 i f t / K E z d k M I 3 C n p 1 u 0 L W S 6 a z Z O g o b f W P D Z 2 w S + 6 a j k 8 Q b p M 6 Y / T q X v V S e k l 6 v u f A A A A / / 8 D A F B L A Q I t A B Q A B g A I A A A A I Q A q 3 a p A 0 g A A A D c B A A A T A A A A A A A A A A A A A A A A A A A A A A B b Q 2 9 u d G V u d F 9 U e X B l c 1 0 u e G 1 s U E s B A i 0 A F A A C A A g A A A A h A I a z 0 R G s A A A A 9 w A A A B I A A A A A A A A A A A A A A A A A C w M A A E N v b m Z p Z y 9 Q Y W N r Y W d l L n h t b F B L A Q I t A B Q A A g A I A A A A I Q B 3 + j S t C A I A A N s F A A A T A A A A A A A A A A A A A A A A A O c D A A B G b 3 J t d W x h c y 9 T Z W N 0 a W 9 u M S 5 t U E s F B g A A A A A D A A M A w g A A A C A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F Q A A A A A A A L Y V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V k Y 2 9 y J T I w T U 9 R J T I w V 2 9 y a 2 J v b 2 s l M j B 2 M S U y M D Y l M j A 2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D d U M j E 6 M j Y 6 M j k u M D I 2 N D k 4 N F o i L z 4 8 R W 5 0 c n k g V H l w Z T 0 i R m l s b E N v b H V t b l R 5 c G V z I i B W Y W x 1 Z T 0 i c 0 J n Q U F B Q U F B Q U F B Q U F B Q T 0 i L z 4 8 R W 5 0 c n k g V H l w Z T 0 i R m l s b E N v b H V t b k 5 h b W V z I i B W Y W x 1 Z T 0 i c 1 s m c X V v d D t O Y W 1 l J n F 1 b 3 Q 7 L C Z x d W 9 0 O 0 R h d G E u Q 2 9 s d W 1 u M S Z x d W 9 0 O y w m c X V v d D t E Y X R h L k N v b H V t b j I m c X V v d D s s J n F 1 b 3 Q 7 R G F 0 Y S 5 D b 2 x 1 b W 4 z J n F 1 b 3 Q 7 L C Z x d W 9 0 O 0 R h d G E u Q 2 9 s d W 1 u N C Z x d W 9 0 O y w m c X V v d D t E Y X R h L k N v b H V t b j U m c X V v d D s s J n F 1 b 3 Q 7 R G F 0 Y S 5 D b 2 x 1 b W 4 x N S Z x d W 9 0 O y w m c X V v d D t E Y X R h L k N v b H V t b j I w J n F 1 b 3 Q 7 L C Z x d W 9 0 O 0 R h d G E u Q 2 9 s d W 1 u M j E m c X V v d D s s J n F 1 b 3 Q 7 R G F 0 Y S 5 D b 2 x 1 b W 4 y M i Z x d W 9 0 O y w m c X V v d D t E Y X R h L k N v b H V t b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T J m M T E z O S 0 z Y z g 2 L T R i N G M t Y T J l N y 0 x Z W E 2 Z G M x O T g w Y T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G V k Y 2 9 y I E 1 P U S B X b 3 J r Y m 9 v a y B 2 M S A 2 I D Y g e G x z e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k Y 2 9 y I E 1 P U S B X b 3 J r Y m 9 v a y B 2 M S A 2 I D Y g e G x z e C 9 B d X R v U m V t b 3 Z l Z E N v b H V t b n M x L n t O Y W 1 l L D B 9 J n F 1 b 3 Q 7 L C Z x d W 9 0 O 1 N l Y 3 R p b 2 4 x L 0 x l Z G N v c i B N T 1 E g V 2 9 y a 2 J v b 2 s g d j E g N i A 2 I H h s c 3 g v Q X V 0 b 1 J l b W 9 2 Z W R D b 2 x 1 b W 5 z M S 5 7 R G F 0 Y S 5 D b 2 x 1 b W 4 x L D F 9 J n F 1 b 3 Q 7 L C Z x d W 9 0 O 1 N l Y 3 R p b 2 4 x L 0 x l Z G N v c i B N T 1 E g V 2 9 y a 2 J v b 2 s g d j E g N i A 2 I H h s c 3 g v Q X V 0 b 1 J l b W 9 2 Z W R D b 2 x 1 b W 5 z M S 5 7 R G F 0 Y S 5 D b 2 x 1 b W 4 y L D J 9 J n F 1 b 3 Q 7 L C Z x d W 9 0 O 1 N l Y 3 R p b 2 4 x L 0 x l Z G N v c i B N T 1 E g V 2 9 y a 2 J v b 2 s g d j E g N i A 2 I H h s c 3 g v Q X V 0 b 1 J l b W 9 2 Z W R D b 2 x 1 b W 5 z M S 5 7 R G F 0 Y S 5 D b 2 x 1 b W 4 z L D N 9 J n F 1 b 3 Q 7 L C Z x d W 9 0 O 1 N l Y 3 R p b 2 4 x L 0 x l Z G N v c i B N T 1 E g V 2 9 y a 2 J v b 2 s g d j E g N i A 2 I H h s c 3 g v Q X V 0 b 1 J l b W 9 2 Z W R D b 2 x 1 b W 5 z M S 5 7 R G F 0 Y S 5 D b 2 x 1 b W 4 0 L D R 9 J n F 1 b 3 Q 7 L C Z x d W 9 0 O 1 N l Y 3 R p b 2 4 x L 0 x l Z G N v c i B N T 1 E g V 2 9 y a 2 J v b 2 s g d j E g N i A 2 I H h s c 3 g v Q X V 0 b 1 J l b W 9 2 Z W R D b 2 x 1 b W 5 z M S 5 7 R G F 0 Y S 5 D b 2 x 1 b W 4 1 L D V 9 J n F 1 b 3 Q 7 L C Z x d W 9 0 O 1 N l Y 3 R p b 2 4 x L 0 x l Z G N v c i B N T 1 E g V 2 9 y a 2 J v b 2 s g d j E g N i A 2 I H h s c 3 g v Q X V 0 b 1 J l b W 9 2 Z W R D b 2 x 1 b W 5 z M S 5 7 R G F 0 Y S 5 D b 2 x 1 b W 4 x N S w 2 f S Z x d W 9 0 O y w m c X V v d D t T Z W N 0 a W 9 u M S 9 M Z W R j b 3 I g T U 9 R I F d v c m t i b 2 9 r I H Y x I D Y g N i B 4 b H N 4 L 0 F 1 d G 9 S Z W 1 v d m V k Q 2 9 s d W 1 u c z E u e 0 R h d G E u Q 2 9 s d W 1 u M j A s N 3 0 m c X V v d D s s J n F 1 b 3 Q 7 U 2 V j d G l v b j E v T G V k Y 2 9 y I E 1 P U S B X b 3 J r Y m 9 v a y B 2 M S A 2 I D Y g e G x z e C 9 B d X R v U m V t b 3 Z l Z E N v b H V t b n M x L n t E Y X R h L k N v b H V t b j I x L D h 9 J n F 1 b 3 Q 7 L C Z x d W 9 0 O 1 N l Y 3 R p b 2 4 x L 0 x l Z G N v c i B N T 1 E g V 2 9 y a 2 J v b 2 s g d j E g N i A 2 I H h s c 3 g v Q X V 0 b 1 J l b W 9 2 Z W R D b 2 x 1 b W 5 z M S 5 7 R G F 0 Y S 5 D b 2 x 1 b W 4 y M i w 5 f S Z x d W 9 0 O y w m c X V v d D t T Z W N 0 a W 9 u M S 9 M Z W R j b 3 I g T U 9 R I F d v c m t i b 2 9 r I H Y x I D Y g N i B 4 b H N 4 L 0 F 1 d G 9 S Z W 1 v d m V k Q 2 9 s d W 1 u c z E u e 0 R h d G E u Q 2 9 s d W 1 u M j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Z W R j b 3 I g T U 9 R I F d v c m t i b 2 9 r I H Y x I D Y g N i B 4 b H N 4 L 0 F 1 d G 9 S Z W 1 v d m V k Q 2 9 s d W 1 u c z E u e 0 5 h b W U s M H 0 m c X V v d D s s J n F 1 b 3 Q 7 U 2 V j d G l v b j E v T G V k Y 2 9 y I E 1 P U S B X b 3 J r Y m 9 v a y B 2 M S A 2 I D Y g e G x z e C 9 B d X R v U m V t b 3 Z l Z E N v b H V t b n M x L n t E Y X R h L k N v b H V t b j E s M X 0 m c X V v d D s s J n F 1 b 3 Q 7 U 2 V j d G l v b j E v T G V k Y 2 9 y I E 1 P U S B X b 3 J r Y m 9 v a y B 2 M S A 2 I D Y g e G x z e C 9 B d X R v U m V t b 3 Z l Z E N v b H V t b n M x L n t E Y X R h L k N v b H V t b j I s M n 0 m c X V v d D s s J n F 1 b 3 Q 7 U 2 V j d G l v b j E v T G V k Y 2 9 y I E 1 P U S B X b 3 J r Y m 9 v a y B 2 M S A 2 I D Y g e G x z e C 9 B d X R v U m V t b 3 Z l Z E N v b H V t b n M x L n t E Y X R h L k N v b H V t b j M s M 3 0 m c X V v d D s s J n F 1 b 3 Q 7 U 2 V j d G l v b j E v T G V k Y 2 9 y I E 1 P U S B X b 3 J r Y m 9 v a y B 2 M S A 2 I D Y g e G x z e C 9 B d X R v U m V t b 3 Z l Z E N v b H V t b n M x L n t E Y X R h L k N v b H V t b j Q s N H 0 m c X V v d D s s J n F 1 b 3 Q 7 U 2 V j d G l v b j E v T G V k Y 2 9 y I E 1 P U S B X b 3 J r Y m 9 v a y B 2 M S A 2 I D Y g e G x z e C 9 B d X R v U m V t b 3 Z l Z E N v b H V t b n M x L n t E Y X R h L k N v b H V t b j U s N X 0 m c X V v d D s s J n F 1 b 3 Q 7 U 2 V j d G l v b j E v T G V k Y 2 9 y I E 1 P U S B X b 3 J r Y m 9 v a y B 2 M S A 2 I D Y g e G x z e C 9 B d X R v U m V t b 3 Z l Z E N v b H V t b n M x L n t E Y X R h L k N v b H V t b j E 1 L D Z 9 J n F 1 b 3 Q 7 L C Z x d W 9 0 O 1 N l Y 3 R p b 2 4 x L 0 x l Z G N v c i B N T 1 E g V 2 9 y a 2 J v b 2 s g d j E g N i A 2 I H h s c 3 g v Q X V 0 b 1 J l b W 9 2 Z W R D b 2 x 1 b W 5 z M S 5 7 R G F 0 Y S 5 D b 2 x 1 b W 4 y M C w 3 f S Z x d W 9 0 O y w m c X V v d D t T Z W N 0 a W 9 u M S 9 M Z W R j b 3 I g T U 9 R I F d v c m t i b 2 9 r I H Y x I D Y g N i B 4 b H N 4 L 0 F 1 d G 9 S Z W 1 v d m V k Q 2 9 s d W 1 u c z E u e 0 R h d G E u Q 2 9 s d W 1 u M j E s O H 0 m c X V v d D s s J n F 1 b 3 Q 7 U 2 V j d G l v b j E v T G V k Y 2 9 y I E 1 P U S B X b 3 J r Y m 9 v a y B 2 M S A 2 I D Y g e G x z e C 9 B d X R v U m V t b 3 Z l Z E N v b H V t b n M x L n t E Y X R h L k N v b H V t b j I y L D l 9 J n F 1 b 3 Q 7 L C Z x d W 9 0 O 1 N l Y 3 R p b 2 4 x L 0 x l Z G N v c i B N T 1 E g V 2 9 y a 2 J v b 2 s g d j E g N i A 2 I H h s c 3 g v Q X V 0 b 1 J l b W 9 2 Z W R D b 2 x 1 b W 5 z M S 5 7 R G F 0 Y S 5 D b 2 x 1 b W 4 y M y w x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l Z G N v c i U y M E 1 P U S U y M F d v c m t i b 2 9 r J T I w d j E l M j A 2 J T I w N i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Z W R j b 3 I l M j B N T 1 E l M j B X b 3 J r Y m 9 v a y U y M H Y x J T I w N i U y M D Y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Z W R j b 3 I l M j B N T 1 E l M j B X b 3 J r Y m 9 v a y U y M H Y x J T I w N i U y M D Y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Z W R j b 3 I l M j B N T 1 E l M j B X b 3 J r Y m 9 v a y U y M H Y x J T I w N i U y M D Y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l Z G N v c i U y M E 1 P U S U y M F d v c m t i b 2 9 r J T I w d j E l M j A 2 J T I w N i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Z W R j b 3 I l M j B N T 1 E l M j B X b 3 J r Y m 9 v a y U y M H Y x J T I w N i U y M D Y l M j B 4 b H N 4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l Z G N v c i U y M E 1 P U S U y M F d v c m t i b 2 9 r J T I w d j E l M j A 2 J T I w N i U y M H h s c 3 g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Z W R j b 3 I l M j B N T 1 E l M j B X b 3 J r Y m 9 v a y U y M H Y x J T I w N i U y M D Y l M j B 4 b H N 4 L 1 N v c n R l Z C U y M F J v d 3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8 M h z A f g l N E g c c Q 7 d j Y n X g A A A A A A g A A A A A A E G Y A A A A B A A A g A A A A L n / S I C l U p X 9 7 B j s k k r f J L 2 5 4 l 1 9 l r u M F 5 K a Q 6 d S F n F Y A A A A A D o A A A A A C A A A g A A A A M J + / u A 9 e y K + q m M x t M u m a f U q U q i n 7 Y r 9 H O b u 4 q y T U z X p Q A A A A + v P a e p F 0 K 6 p 4 Z K R 1 z 8 e S Y L Y 5 D F z l n q d b 0 n c C 6 C o h e h I m I D p W I r 6 5 a J U P H m e u U s b P v T O 1 c J W w V e R p k y L 1 9 Q 8 h j Z I L 5 M V l a Y K D R O i p / G c G x X J A A A A A g A N p F r A 8 O s f g K / k r J z w 9 c x W u Z 7 d 5 t V O H E L Q 1 u L V O m A d p l 3 2 X X k L i z t Z D n O J N Y r E K 7 p Z 5 Q e K g U k 8 1 G q s 8 + I s C L w = = < / D a t a M a s h u p > 
</file>

<file path=customXml/itemProps1.xml><?xml version="1.0" encoding="utf-8"?>
<ds:datastoreItem xmlns:ds="http://schemas.openxmlformats.org/officeDocument/2006/customXml" ds:itemID="{F1CA1923-5852-4E2B-87D4-C6F01FEA19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006712-6FEA-4CA7-89E9-E7B1DDB74F74}">
  <ds:schemaRefs>
    <ds:schemaRef ds:uri="http://purl.org/dc/terms/"/>
    <ds:schemaRef ds:uri="http://purl.org/dc/dcmitype/"/>
    <ds:schemaRef ds:uri="http://schemas.microsoft.com/office/infopath/2007/PartnerControls"/>
    <ds:schemaRef ds:uri="6e63a0b9-1ac3-44fd-91f7-1bc1f3c3174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fa36bde8-6fa3-4df4-a57f-c17761eab818"/>
  </ds:schemaRefs>
</ds:datastoreItem>
</file>

<file path=customXml/itemProps3.xml><?xml version="1.0" encoding="utf-8"?>
<ds:datastoreItem xmlns:ds="http://schemas.openxmlformats.org/officeDocument/2006/customXml" ds:itemID="{41319863-EF49-4E7F-8847-1206FCD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3a0b9-1ac3-44fd-91f7-1bc1f3c31743"/>
    <ds:schemaRef ds:uri="fa36bde8-6fa3-4df4-a57f-c17761eab8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C8244C0-27BB-4D40-8318-6E721DF21A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MOQ COMPARISON</vt:lpstr>
      <vt:lpstr>MOQ Q1</vt:lpstr>
      <vt:lpstr>MOQ Q2</vt:lpstr>
      <vt:lpstr>MOQ Q3</vt:lpstr>
      <vt:lpstr>MOQ Q4</vt:lpstr>
      <vt:lpstr>MOQ Undercarriages</vt:lpstr>
      <vt:lpstr>MOQ Operator Seats</vt:lpstr>
      <vt:lpstr>MOQ Tires</vt:lpstr>
      <vt:lpstr>MOQ Injectors</vt:lpstr>
      <vt:lpstr>MOQ Turbos</vt:lpstr>
      <vt:lpstr>MOQ 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procurement globalmachineryauctions.com</cp:lastModifiedBy>
  <cp:lastPrinted>2024-05-09T20:11:26Z</cp:lastPrinted>
  <dcterms:created xsi:type="dcterms:W3CDTF">2024-03-27T02:49:14Z</dcterms:created>
  <dcterms:modified xsi:type="dcterms:W3CDTF">2024-05-14T22:52:04Z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0x010100873BB3FE7418624DB5B1C8FF0D1FD75B</vt:lpwstr>
  </property>
</Properties>
</file>