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A004CFA8_D57C_4110_BBE7_9B8A158E2B63_.wvu.FilterData">Dictionary!$A$1:$AF$6401</definedName>
    <definedName hidden="1" localSheetId="0" name="Z_58583792_78A2_43A6_81DD_92891F5767D6_.wvu.FilterData">Dictionary!$A$1:$U$6451</definedName>
    <definedName hidden="1" localSheetId="0" name="Z_1700E84A_1C79_4479_8922_34B19404187A_.wvu.FilterData">Dictionary!$A$1:$AF$6451</definedName>
    <definedName hidden="1" localSheetId="0" name="Z_DA0E64E2_9DEC_4881_831B_3D277156A88D_.wvu.FilterData">Dictionary!$A$1:$U$5398</definedName>
    <definedName hidden="1" localSheetId="0" name="Z_7268968F_296D_4F11_9AB7_7634C6B46F42_.wvu.FilterData">Dictionary!$A$1:$U$5116</definedName>
    <definedName hidden="1" localSheetId="0" name="Z_E13C9EB0_1001_4D7A_BF0C_23BE59761FB7_.wvu.FilterData">Dictionary!$A$1:$U$6401</definedName>
  </definedNames>
  <calcPr/>
  <customWorkbookViews>
    <customWorkbookView activeSheetId="0" maximized="1" windowHeight="0" windowWidth="0" guid="{7268968F-296D-4F11-9AB7-7634C6B46F42}" name="Genolexi"/>
    <customWorkbookView activeSheetId="0" maximized="1" windowHeight="0" windowWidth="0" guid="{E13C9EB0-1001-4D7A-BF0C-23BE59761FB7}" name="Entries with blank etymology"/>
    <customWorkbookView activeSheetId="0" maximized="1" windowHeight="0" windowWidth="0" guid="{1700E84A-1C79-4479-8922-34B19404187A}" name="root verbs"/>
    <customWorkbookView activeSheetId="0" maximized="1" windowHeight="0" windowWidth="0" guid="{A004CFA8-D57C-4110-BBE7-9B8A158E2B63}" name="Entries with TransNote"/>
    <customWorkbookView activeSheetId="0" maximized="1" windowHeight="0" windowWidth="0" guid="{58583792-78A2-43A6-81DD-92891F5767D6}" name="Entries with blank WordClass"/>
    <customWorkbookView activeSheetId="0" maximized="1" windowHeight="0" windowWidth="0" guid="{DA0E64E2-9DEC-4881-831B-3D277156A88D}" name="Fikso"/>
  </customWorkbookViews>
</workbook>
</file>

<file path=xl/sharedStrings.xml><?xml version="1.0" encoding="utf-8"?>
<sst xmlns="http://schemas.openxmlformats.org/spreadsheetml/2006/main" count="50219" uniqueCount="33290">
  <si>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</si>
  <si>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</si>
  <si>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</si>
  <si>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</si>
  <si>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</si>
  <si>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</si>
  <si>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</si>
  <si>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</si>
  <si>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</si>
  <si>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</si>
  <si>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</si>
  <si>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</si>
  <si>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</si>
  <si>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</si>
  <si>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</si>
  <si>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</si>
  <si>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</si>
  <si>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</si>
  <si>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</si>
  <si>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</si>
  <si>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</si>
  <si>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</si>
  <si>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</si>
  <si>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</si>
  <si>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</si>
  <si>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</si>
  <si>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</si>
  <si>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</si>
  <si>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</si>
  <si>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</si>
  <si>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</si>
  <si>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</si>
  <si>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</si>
  <si>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</si>
  <si>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</si>
  <si>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</si>
  <si>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</si>
  <si>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</si>
  <si>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</si>
  <si>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</si>
  <si>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</si>
  <si>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</si>
  <si>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</si>
  <si>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</si>
  <si>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</si>
  <si>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</si>
  <si>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</si>
  <si>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</si>
  <si>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</si>
  <si>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</si>
  <si>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</si>
  <si>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</si>
  <si>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</si>
  <si>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</si>
  <si>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</si>
  <si>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</si>
  <si>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</si>
  <si>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</si>
  <si>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</si>
  <si>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</si>
  <si>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</si>
  <si>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</si>
  <si>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</si>
  <si>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</si>
  <si>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</si>
  <si>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</si>
  <si>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</si>
  <si>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</si>
  <si>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</si>
  <si>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</si>
  <si>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</si>
  <si>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</si>
  <si>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</si>
  <si>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</si>
  <si>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</si>
  <si>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</si>
  <si>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</si>
  <si>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</si>
  <si>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</si>
  <si>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</si>
  <si>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</si>
  <si>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</si>
  <si>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</si>
  <si>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</si>
  <si>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</si>
  <si>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</si>
  <si>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</si>
  <si>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</si>
  <si>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</si>
  <si>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</si>
  <si>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</si>
  <si>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</si>
  <si>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</si>
  <si>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</si>
  <si>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</si>
  <si>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</si>
  <si>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</si>
  <si>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</si>
  <si>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</si>
  <si>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</si>
  <si>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</si>
  <si>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</si>
  <si>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</si>
  <si>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</si>
  <si>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</si>
  <si>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</si>
  <si>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</si>
  <si>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</si>
  <si>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</si>
  <si>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</si>
  <si>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</si>
  <si>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</si>
  <si>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</si>
  <si>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</si>
  <si>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</si>
  <si>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</si>
  <si>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</si>
  <si>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</si>
  <si>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</si>
  <si>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</si>
  <si>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</si>
  <si>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</si>
  <si>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</si>
  <si>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</si>
  <si>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</si>
  <si>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</si>
  <si>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</si>
  <si>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</si>
  <si>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</si>
  <si>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</si>
  <si>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</si>
  <si>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</si>
  <si>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</si>
  <si>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</si>
  <si>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</si>
  <si>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</si>
  <si>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</si>
  <si>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</si>
  <si>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</si>
  <si>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</si>
  <si>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</si>
  <si>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</si>
  <si>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</si>
  <si>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</si>
  <si>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</si>
  <si>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</si>
  <si>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</si>
  <si>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</si>
  <si>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</si>
  <si>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</si>
  <si>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</si>
  <si>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</si>
  <si>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</si>
  <si>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</si>
  <si>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</si>
  <si>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</si>
  <si>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</si>
  <si>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</si>
  <si>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</si>
  <si>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</si>
  <si>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</si>
  <si>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</si>
  <si>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</si>
  <si>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</si>
  <si>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</si>
  <si>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</si>
  <si>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</si>
  <si>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</si>
  <si>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</si>
  <si>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</si>
  <si>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</si>
  <si>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</si>
  <si>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</si>
  <si>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</si>
  <si>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</si>
  <si>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</si>
  <si>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</si>
  <si>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</si>
  <si>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</si>
  <si>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</si>
  <si>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</si>
  <si>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</si>
  <si>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</si>
  <si>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</si>
  <si>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</si>
  <si>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</si>
  <si>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</si>
  <si>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</si>
  <si>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</si>
  <si>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</si>
  <si>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</si>
  <si>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</si>
  <si>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</si>
  <si>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</si>
  <si>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</si>
  <si>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</si>
  <si>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</si>
  <si>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</si>
  <si>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</si>
  <si>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</si>
  <si>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</si>
  <si>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</si>
  <si>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</si>
  <si>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</si>
  <si>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</si>
  <si>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</si>
  <si>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</si>
  <si>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</si>
  <si>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</si>
  <si>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</si>
  <si>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</si>
  <si>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</si>
  <si>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</si>
  <si>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</si>
  <si>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</si>
  <si>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</si>
  <si>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</si>
  <si>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</si>
  <si>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</si>
  <si>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</si>
  <si>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</si>
  <si>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</si>
  <si>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</si>
  <si>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</si>
  <si>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</si>
  <si>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</si>
  <si>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</si>
  <si>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</si>
  <si>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</si>
  <si>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</si>
  <si>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</si>
  <si>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</si>
  <si>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</si>
  <si>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</si>
  <si>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</si>
  <si>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</si>
  <si>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</si>
  <si>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</si>
  <si>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</si>
  <si>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</si>
  <si>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</si>
  <si>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</si>
  <si>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</si>
  <si>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</si>
  <si>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</si>
  <si>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</si>
  <si>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</si>
  <si>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</si>
  <si>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</si>
  <si>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</si>
  <si>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</si>
  <si>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</si>
  <si>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</si>
  <si>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</si>
  <si>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</si>
  <si>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</si>
  <si>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</si>
  <si>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</si>
  <si>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</si>
  <si>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</si>
  <si>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</si>
  <si>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</si>
  <si>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</si>
  <si>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</si>
  <si>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</si>
  <si>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</si>
  <si>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</si>
  <si>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</si>
  <si>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</si>
  <si>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</si>
  <si>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</si>
  <si>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</si>
  <si>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</si>
  <si>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</si>
  <si>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</si>
  <si>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</si>
  <si>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</si>
  <si>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</si>
  <si>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</si>
  <si>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</si>
  <si>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</si>
  <si>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</si>
  <si>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</si>
  <si>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</si>
  <si>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</si>
  <si>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</si>
  <si>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</si>
  <si>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</si>
  <si>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</si>
  <si>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</si>
  <si>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</si>
  <si>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</si>
  <si>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</si>
  <si>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</si>
  <si>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</si>
  <si>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</si>
  <si>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</si>
  <si>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</si>
  <si>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</si>
  <si>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</si>
  <si>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</si>
  <si>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</si>
  <si>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</si>
  <si>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</si>
  <si>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</si>
  <si>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</si>
  <si>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</si>
  <si>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</si>
  <si>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</si>
  <si>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</si>
  <si>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</si>
  <si>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</si>
  <si>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</si>
  <si>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</si>
  <si>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</si>
  <si>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</si>
  <si>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</si>
  <si>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</si>
  <si>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</si>
  <si>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</si>
  <si>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</si>
  <si>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</si>
  <si>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</si>
  <si>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</si>
  <si>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</si>
  <si>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</si>
  <si>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</si>
  <si>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</si>
  <si>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</si>
  <si>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</si>
  <si>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</si>
  <si>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</si>
  <si>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</si>
  <si>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</si>
  <si>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</si>
  <si>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</si>
  <si>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</si>
  <si>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</si>
  <si>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</si>
  <si>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</si>
  <si>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</si>
  <si>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</si>
  <si>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</si>
  <si>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</si>
  <si>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</si>
  <si>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</si>
  <si>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</si>
  <si>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</si>
  <si>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</si>
  <si>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</si>
  <si>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</si>
  <si>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</si>
  <si>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</si>
  <si>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</si>
  <si>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</si>
  <si>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</si>
  <si>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</si>
  <si>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</si>
  <si>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</si>
  <si>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</si>
  <si>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</si>
  <si>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</si>
  <si>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</si>
  <si>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</si>
  <si>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</si>
  <si>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</si>
  <si>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</si>
  <si>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</si>
  <si>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</si>
  <si>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</si>
  <si>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</si>
  <si>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</si>
  <si>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</si>
  <si>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</si>
  <si>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</si>
  <si>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</si>
  <si>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</si>
  <si>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</si>
  <si>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</si>
  <si>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</si>
  <si>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</si>
  <si>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</si>
  <si>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</si>
  <si>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</si>
  <si>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</si>
  <si>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</si>
  <si>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</si>
  <si>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</si>
  <si>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</si>
  <si>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</si>
  <si>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</si>
  <si>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</si>
  <si>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</si>
  <si>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</si>
  <si>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</si>
  <si>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</si>
  <si>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</si>
  <si>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</si>
  <si>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</si>
  <si>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</si>
  <si>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</si>
  <si>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</si>
  <si>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</si>
  <si>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</si>
  <si>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</si>
  <si>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</si>
  <si>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</si>
  <si>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</si>
  <si>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</si>
  <si>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</si>
  <si>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</si>
  <si>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</si>
  <si>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</si>
  <si>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</si>
  <si>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</si>
  <si>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</si>
  <si>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</si>
  <si>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</si>
  <si>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</si>
  <si>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</si>
  <si>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</si>
  <si>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</si>
  <si>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</si>
  <si>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</si>
  <si>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</si>
  <si>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</si>
  <si>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</si>
  <si>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</si>
  <si>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</si>
  <si>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</si>
  <si>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</si>
  <si>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</si>
  <si>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</si>
  <si>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</si>
  <si>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</si>
  <si>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</si>
  <si>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</si>
  <si>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</si>
  <si>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</si>
  <si>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</si>
  <si>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</si>
  <si>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</si>
  <si>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</si>
  <si>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</si>
  <si>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</si>
  <si>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</si>
  <si>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</si>
  <si>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</si>
  <si>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</si>
  <si>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</si>
  <si>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</si>
  <si>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</si>
  <si>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</si>
  <si>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</si>
  <si>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</si>
  <si>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</si>
  <si>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</si>
  <si>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</si>
  <si>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</si>
  <si>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</si>
  <si>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</si>
  <si>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</si>
  <si>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</si>
  <si>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</si>
  <si>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</si>
  <si>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</si>
  <si>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</si>
  <si>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</si>
  <si>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</si>
  <si>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</si>
  <si>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</si>
  <si>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</si>
  <si>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</si>
  <si>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</si>
  <si>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</si>
  <si>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</si>
  <si>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</si>
  <si>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</si>
  <si>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</si>
  <si>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</si>
  <si>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</si>
  <si>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</si>
  <si>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</si>
  <si>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</si>
  <si>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</si>
  <si>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</si>
  <si>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</si>
  <si>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</si>
  <si>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</si>
  <si>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</si>
  <si>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</si>
  <si>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</si>
  <si>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</si>
  <si>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</si>
  <si>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</si>
  <si>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</si>
  <si>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</si>
  <si>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</si>
  <si>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</si>
  <si>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</si>
  <si>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</si>
  <si>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</si>
  <si>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</si>
  <si>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</si>
  <si>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</si>
  <si>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</si>
  <si>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</si>
  <si>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</si>
  <si>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</si>
  <si>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</si>
  <si>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</si>
  <si>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</si>
  <si>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</si>
  <si>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</si>
  <si>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</si>
  <si>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</si>
  <si>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</si>
  <si>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</si>
  <si>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</si>
  <si>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</si>
  <si>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</si>
  <si>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</si>
  <si>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</si>
  <si>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</si>
  <si>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</si>
  <si>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</si>
  <si>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</si>
  <si>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</si>
  <si>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</si>
  <si>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</si>
  <si>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</si>
  <si>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</si>
  <si>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</si>
  <si>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</si>
  <si>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</si>
  <si>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</si>
  <si>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</si>
  <si>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</si>
  <si>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</si>
  <si>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</si>
  <si>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</si>
  <si>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</si>
  <si>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</si>
  <si>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</si>
  <si>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</si>
  <si>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</si>
  <si>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</si>
  <si>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</si>
  <si>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</si>
  <si>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</si>
  <si>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</si>
  <si>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</si>
  <si>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</si>
  <si>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</si>
  <si>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</si>
  <si>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</si>
  <si>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</si>
  <si>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</si>
  <si>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</si>
  <si>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</si>
  <si>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</si>
  <si>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</si>
  <si>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</si>
  <si>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</si>
  <si>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</si>
  <si>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</si>
  <si>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</si>
  <si>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</si>
  <si>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</si>
  <si>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</si>
  <si>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</si>
  <si>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</si>
  <si>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</si>
  <si>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</si>
  <si>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</si>
  <si>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</si>
  <si>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</si>
  <si>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</si>
  <si>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</si>
  <si>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</si>
  <si>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</si>
  <si>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</si>
  <si>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</si>
  <si>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</si>
  <si>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</si>
  <si>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</si>
  <si>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</si>
  <si>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</si>
  <si>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</si>
  <si>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</si>
  <si>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</si>
  <si>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</si>
  <si>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</si>
  <si>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</si>
  <si>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</si>
  <si>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</si>
  <si>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</si>
  <si>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</si>
  <si>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</si>
  <si>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</si>
  <si>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</si>
  <si>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</si>
  <si>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</si>
  <si>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</si>
  <si>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</si>
  <si>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</si>
  <si>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</si>
  <si>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</si>
  <si>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</si>
  <si>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</si>
  <si>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</si>
  <si>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</si>
  <si>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</si>
  <si>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</si>
  <si>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</si>
  <si>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</si>
  <si>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</si>
  <si>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</si>
  <si>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</si>
  <si>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</si>
  <si>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</si>
  <si>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</si>
  <si>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</si>
  <si>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</si>
  <si>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</si>
  <si>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</si>
  <si>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</si>
  <si>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</si>
  <si>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</si>
  <si>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</si>
  <si>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</si>
  <si>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</si>
  <si>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</si>
  <si>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</si>
  <si>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</si>
  <si>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</si>
  <si>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</si>
  <si>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</si>
  <si>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</si>
  <si>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</si>
  <si>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</si>
  <si>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</si>
  <si>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</si>
  <si>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</si>
  <si>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</si>
  <si>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</si>
  <si>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</si>
  <si>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</si>
  <si>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</si>
  <si>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</si>
  <si>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</si>
  <si>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</si>
  <si>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</si>
  <si>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</si>
  <si>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</si>
  <si>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</si>
  <si>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</si>
  <si>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</si>
  <si>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</si>
  <si>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</si>
  <si>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</si>
  <si>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</si>
  <si>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</si>
  <si>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</si>
  <si>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</si>
  <si>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</si>
  <si>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</si>
  <si>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</si>
  <si>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</si>
  <si>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</si>
  <si>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</si>
  <si>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</si>
  <si>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</si>
  <si>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</si>
  <si>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</si>
  <si>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</si>
  <si>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</si>
  <si>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</si>
  <si>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</si>
  <si>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</si>
  <si>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</si>
  <si>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</si>
  <si>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</si>
  <si>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</si>
  <si>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</si>
  <si>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</si>
  <si>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</si>
  <si>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</si>
  <si>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</si>
  <si>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</si>
  <si>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</si>
  <si>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</si>
  <si>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</si>
  <si>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</si>
  <si>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</si>
  <si>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</si>
  <si>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</si>
  <si>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</si>
  <si>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</si>
  <si>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</si>
  <si>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</si>
  <si>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</si>
  <si>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</si>
  <si>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</si>
  <si>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</si>
  <si>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</si>
  <si>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</si>
  <si>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</si>
  <si>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</si>
  <si>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</si>
  <si>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</si>
  <si>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</si>
  <si>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</si>
  <si>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</si>
  <si>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</si>
  <si>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</si>
  <si>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</si>
  <si>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</si>
  <si>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</si>
  <si>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</si>
  <si>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</si>
  <si>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</si>
  <si>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</si>
  <si>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</si>
  <si>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</si>
  <si>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</si>
  <si>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</si>
  <si>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</si>
  <si>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</si>
  <si>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</si>
  <si>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</si>
  <si>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</si>
  <si>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</si>
  <si>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</si>
  <si>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</si>
  <si>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</si>
  <si>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</si>
  <si>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</si>
  <si>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</si>
  <si>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</si>
  <si>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</si>
  <si>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</si>
  <si>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</si>
  <si>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</si>
  <si>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</si>
  <si>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</si>
  <si>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</si>
  <si>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</si>
  <si>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</si>
  <si>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</si>
  <si>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</si>
  <si>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</si>
  <si>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</si>
  <si>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</si>
  <si>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</si>
  <si>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</si>
  <si>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</si>
  <si>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</si>
  <si>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</si>
  <si>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</si>
  <si>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</si>
  <si>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</si>
  <si>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</si>
  <si>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</si>
  <si>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</si>
  <si>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</si>
  <si>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</si>
  <si>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</si>
  <si>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</si>
  <si>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</si>
  <si>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</si>
  <si>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</si>
  <si>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</si>
  <si>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</si>
  <si>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</si>
  <si>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</si>
  <si>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</si>
  <si>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</si>
  <si>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</si>
  <si>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</si>
  <si>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</si>
  <si>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</si>
  <si>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</si>
  <si>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</si>
  <si>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</si>
  <si>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</si>
  <si>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</si>
  <si>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</si>
  <si>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</si>
  <si>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</si>
  <si>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</si>
  <si>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</si>
  <si>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</si>
  <si>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</si>
  <si>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</si>
  <si>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</si>
  <si>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</si>
  <si>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</si>
  <si>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</si>
  <si>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</si>
  <si>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</si>
  <si>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</si>
  <si>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</si>
  <si>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</si>
  <si>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</si>
  <si>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</si>
  <si>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</si>
  <si>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</si>
  <si>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</si>
  <si>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</si>
  <si>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</si>
  <si>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</si>
  <si>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</si>
  <si>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</si>
  <si>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</si>
  <si>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</si>
  <si>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</si>
  <si>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</si>
  <si>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</si>
  <si>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</si>
  <si>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</si>
  <si>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</si>
  <si>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</si>
  <si>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</si>
  <si>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</si>
  <si>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</si>
  <si>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</si>
  <si>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</si>
  <si>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</si>
  <si>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</si>
  <si>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</si>
  <si>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</si>
  <si>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</si>
  <si>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</si>
  <si>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</si>
  <si>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</si>
  <si>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</si>
  <si>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</si>
  <si>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</si>
  <si>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</si>
  <si>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</si>
  <si>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</si>
  <si>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</si>
  <si>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</si>
  <si>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</si>
  <si>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</si>
  <si>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</si>
  <si>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</si>
  <si>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</si>
  <si>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</si>
  <si>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</si>
  <si>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</si>
  <si>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</si>
  <si>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</si>
  <si>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</si>
  <si>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</si>
  <si>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</si>
  <si>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</si>
  <si>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</si>
  <si>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</si>
  <si>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</si>
  <si>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</si>
  <si>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</si>
  <si>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</si>
  <si>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</si>
  <si>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</si>
  <si>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</si>
  <si>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</si>
  <si>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</si>
  <si>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</si>
  <si>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</si>
  <si>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</si>
  <si>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</si>
  <si>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</si>
  <si>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</si>
  <si>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</si>
  <si>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</si>
  <si>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</si>
  <si>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</si>
  <si>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</si>
  <si>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</si>
  <si>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</si>
  <si>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</si>
  <si>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</si>
  <si>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</si>
  <si>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</si>
  <si>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</si>
  <si>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</si>
  <si>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</si>
  <si>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</si>
  <si>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</si>
  <si>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</si>
  <si>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</si>
  <si>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</si>
  <si>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</si>
  <si>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</si>
  <si>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</si>
  <si>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</si>
  <si>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</si>
  <si>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</si>
  <si>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</si>
  <si>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</si>
  <si>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</si>
  <si>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</si>
  <si>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</si>
  <si>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</si>
  <si>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</si>
  <si>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</si>
  <si>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</si>
  <si>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</si>
  <si>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</si>
  <si>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</si>
  <si>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</si>
  <si>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</si>
  <si>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</si>
  <si>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</si>
  <si>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</si>
  <si>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</si>
  <si>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</si>
  <si>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</si>
  <si>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</si>
  <si>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</si>
  <si>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</si>
  <si>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</si>
  <si>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</si>
  <si>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</si>
  <si>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</si>
  <si>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</si>
  <si>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</si>
  <si>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</si>
  <si>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</si>
  <si>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</si>
  <si>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</si>
  <si>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</si>
  <si>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</si>
  <si>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</si>
  <si>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</si>
  <si>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</si>
  <si>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</si>
  <si>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</si>
  <si>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</si>
  <si>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</si>
  <si>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</si>
  <si>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</si>
  <si>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</si>
  <si>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</si>
  <si>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</si>
  <si>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</si>
  <si>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</si>
  <si>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</si>
  <si>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</si>
  <si>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</si>
  <si>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</si>
  <si>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</si>
  <si>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</si>
  <si>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</si>
  <si>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</si>
  <si>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</si>
  <si>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</si>
  <si>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</si>
  <si>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</si>
  <si>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</si>
  <si>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</si>
  <si>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</si>
  <si>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</si>
  <si>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</si>
  <si>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</si>
  <si>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</si>
  <si>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</si>
  <si>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</si>
  <si>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</si>
  <si>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</si>
  <si>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</si>
  <si>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</si>
  <si>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</si>
  <si>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</si>
  <si>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</si>
  <si>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</si>
  <si>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</si>
  <si>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</si>
  <si>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</si>
  <si>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</si>
  <si>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</si>
  <si>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</si>
  <si>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</si>
  <si>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</si>
  <si>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</si>
  <si>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</si>
  <si>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</si>
  <si>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</si>
  <si>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</si>
  <si>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</si>
  <si>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</si>
  <si>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</si>
  <si>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</si>
  <si>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</si>
  <si>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</si>
  <si>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</si>
  <si>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</si>
  <si>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</si>
  <si>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</si>
  <si>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</si>
  <si>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</si>
  <si>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</si>
  <si>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</si>
  <si>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</si>
  <si>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</si>
  <si>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</si>
  <si>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</si>
  <si>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</si>
  <si>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</si>
  <si>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</si>
  <si>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</si>
  <si>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</si>
  <si>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</si>
  <si>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</si>
  <si>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</si>
  <si>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</si>
  <si>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</si>
  <si>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</si>
  <si>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</si>
  <si>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</si>
  <si>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</si>
  <si>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</si>
  <si>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</si>
  <si>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</si>
  <si>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</si>
  <si>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</si>
  <si>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</si>
  <si>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</si>
  <si>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</si>
  <si>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</si>
  <si>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</si>
  <si>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</si>
  <si>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</si>
  <si>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</si>
  <si>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</si>
  <si>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</si>
  <si>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</si>
  <si>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</si>
  <si>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</si>
  <si>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</si>
  <si>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</si>
  <si>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</si>
  <si>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</si>
  <si>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</si>
  <si>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</si>
  <si>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</si>
  <si>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</si>
  <si>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</si>
  <si>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</si>
  <si>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</si>
  <si>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</si>
  <si>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</si>
  <si>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</si>
  <si>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</si>
  <si>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</si>
  <si>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</si>
  <si>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</si>
  <si>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</si>
  <si>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</si>
  <si>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</si>
  <si>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</si>
  <si>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</si>
  <si>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</si>
  <si>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</si>
  <si>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</si>
  <si>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</si>
  <si>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</si>
  <si>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</si>
  <si>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</si>
  <si>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</si>
  <si>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</si>
  <si>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</si>
  <si>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</si>
  <si>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</si>
  <si>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</si>
  <si>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</si>
  <si>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</si>
  <si>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</si>
  <si>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</si>
  <si>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</si>
  <si>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</si>
  <si>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</si>
  <si>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</si>
  <si>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</si>
  <si>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</si>
  <si>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</si>
  <si>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</si>
  <si>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</si>
  <si>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</si>
  <si>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</si>
  <si>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</si>
  <si>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</si>
  <si>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</si>
  <si>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</si>
  <si>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</si>
  <si>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</si>
  <si>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</si>
  <si>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</si>
  <si>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</si>
  <si>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</si>
  <si>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</si>
  <si>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</si>
  <si>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</si>
  <si>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</si>
  <si>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</si>
  <si>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</si>
  <si>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</si>
  <si>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</si>
  <si>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</si>
  <si>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</si>
  <si>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</si>
  <si>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</si>
  <si>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</si>
  <si>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</si>
  <si>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</si>
  <si>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</si>
  <si>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</si>
  <si>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</si>
  <si>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</si>
  <si>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</si>
  <si>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</si>
  <si>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</si>
  <si>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</si>
  <si>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</si>
  <si>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</si>
  <si>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</si>
  <si>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</si>
  <si>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</si>
  <si>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</si>
  <si>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</si>
  <si>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</si>
  <si>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</si>
  <si>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</si>
  <si>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</si>
  <si>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</si>
  <si>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</si>
  <si>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</si>
  <si>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</si>
  <si>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</si>
  <si>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</si>
  <si>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</si>
  <si>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</si>
  <si>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</si>
  <si>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</si>
  <si>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</si>
  <si>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</si>
  <si>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</si>
  <si>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</si>
  <si>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</si>
  <si>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</si>
  <si>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</si>
  <si>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</si>
  <si>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</si>
  <si>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</si>
  <si>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</si>
  <si>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</si>
  <si>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</si>
  <si>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</si>
  <si>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</si>
  <si>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</si>
  <si>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</si>
  <si>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</si>
  <si>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</si>
  <si>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</si>
  <si>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</si>
  <si>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</si>
  <si>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</si>
  <si>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</si>
  <si>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</si>
  <si>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</si>
  <si>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</si>
  <si>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</si>
  <si>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</si>
  <si>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</si>
  <si>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</si>
  <si>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</si>
  <si>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</si>
  <si>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</si>
  <si>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</si>
  <si>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</si>
  <si>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</si>
  <si>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</si>
  <si>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</si>
  <si>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</si>
  <si>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</si>
  <si>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</si>
  <si>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</si>
  <si>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</si>
  <si>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</si>
  <si>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</si>
  <si>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</si>
  <si>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</si>
  <si>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</si>
  <si>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</si>
  <si>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</si>
  <si>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</si>
  <si>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</si>
  <si>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</si>
  <si>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</si>
  <si>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</si>
  <si>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</si>
  <si>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</si>
  <si>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</si>
  <si>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</si>
  <si>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</si>
  <si>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</si>
  <si>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</si>
  <si>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</si>
  <si>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</si>
  <si>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</si>
  <si>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</si>
  <si>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</si>
  <si>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</si>
  <si>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</si>
  <si>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</si>
  <si>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</si>
  <si>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</si>
  <si>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</si>
  <si>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</si>
  <si>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</si>
  <si>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</si>
  <si>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</si>
  <si>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</si>
  <si>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</si>
  <si>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</si>
  <si>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</si>
  <si>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</si>
  <si>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</si>
  <si>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</si>
  <si>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</si>
  <si>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</si>
  <si>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</si>
  <si>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</si>
  <si>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</si>
  <si>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</si>
  <si>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</si>
  <si>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</si>
  <si>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</si>
  <si>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</si>
  <si>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</si>
  <si>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</si>
  <si>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</si>
  <si>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</si>
  <si>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</si>
  <si>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</si>
  <si>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</si>
  <si>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</si>
  <si>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</si>
  <si>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</si>
  <si>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</si>
  <si>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</si>
  <si>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</si>
  <si>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</si>
  <si>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</si>
  <si>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</si>
  <si>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</si>
  <si>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</si>
  <si>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</si>
  <si>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</si>
  <si>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</si>
  <si>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</si>
  <si>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</si>
  <si>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</si>
  <si>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</si>
  <si>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</si>
  <si>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</si>
  <si>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</si>
  <si>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</si>
  <si>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</si>
  <si>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</si>
  <si>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</si>
  <si>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</si>
  <si>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</si>
  <si>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</si>
  <si>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</si>
  <si>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</si>
  <si>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</si>
  <si>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</si>
  <si>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</si>
  <si>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</si>
  <si>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</si>
  <si>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</si>
  <si>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</si>
  <si>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</si>
  <si>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</si>
  <si>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</si>
  <si>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</si>
  <si>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</si>
  <si>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</si>
  <si>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</si>
  <si>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</si>
  <si>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</si>
  <si>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</si>
  <si>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</si>
  <si>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</si>
  <si>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</si>
  <si>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</si>
  <si>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</si>
  <si>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</si>
  <si>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</si>
  <si>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</si>
  <si>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</si>
  <si>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</si>
  <si>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</si>
  <si>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</si>
  <si>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</si>
  <si>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</si>
  <si>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</si>
  <si>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</si>
  <si>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</si>
  <si>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</si>
  <si>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</si>
  <si>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</si>
  <si>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</si>
  <si>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</si>
  <si>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</si>
  <si>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</si>
  <si>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</si>
  <si>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</si>
  <si>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</si>
  <si>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</si>
  <si>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</si>
  <si>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</si>
  <si>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</si>
  <si>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</si>
  <si>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</si>
  <si>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</si>
  <si>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</si>
  <si>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</si>
  <si>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</si>
  <si>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</si>
  <si>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</si>
  <si>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</si>
  <si>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</si>
  <si>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</si>
  <si>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</si>
  <si>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</si>
  <si>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</si>
  <si>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</si>
  <si>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</si>
  <si>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</si>
  <si>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</si>
  <si>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</si>
  <si>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</si>
  <si>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</si>
  <si>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</si>
  <si>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</si>
  <si>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</si>
  <si>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</si>
  <si>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</si>
  <si>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</si>
  <si>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</si>
  <si>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</si>
  <si>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</si>
  <si>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</si>
  <si>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</si>
  <si>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</si>
  <si>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</si>
  <si>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</si>
  <si>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</si>
  <si>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</si>
  <si>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</si>
  <si>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</si>
  <si>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</si>
  <si>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</si>
  <si>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</si>
  <si>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</si>
  <si>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</si>
  <si>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</si>
  <si>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</si>
  <si>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</si>
  <si>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</si>
  <si>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</si>
  <si>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</si>
  <si>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</si>
  <si>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</si>
  <si>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</si>
  <si>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</si>
  <si>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</si>
  <si>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</si>
  <si>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</si>
  <si>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</si>
  <si>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</si>
  <si>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</si>
  <si>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</si>
  <si>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</si>
  <si>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</si>
  <si>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</si>
  <si>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</si>
  <si>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</si>
  <si>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</si>
  <si>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</si>
  <si>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</si>
  <si>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</si>
  <si>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</si>
  <si>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</si>
  <si>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</si>
  <si>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</si>
  <si>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</si>
  <si>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</si>
  <si>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</si>
  <si>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</si>
  <si>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</si>
  <si>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</si>
  <si>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</si>
  <si>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</si>
  <si>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</si>
  <si>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</si>
  <si>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</si>
  <si>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</si>
  <si>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</si>
  <si>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</si>
  <si>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</si>
  <si>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</si>
  <si>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</si>
  <si>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</si>
  <si>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</si>
  <si>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</si>
  <si>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</si>
  <si>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</si>
  <si>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</si>
  <si>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</si>
  <si>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</si>
  <si>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</si>
  <si>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</si>
  <si>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</si>
  <si>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</si>
  <si>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</si>
  <si>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</si>
  <si>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</si>
  <si>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</si>
  <si>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</si>
  <si>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</si>
  <si>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</si>
  <si>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</si>
  <si>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</si>
  <si>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</si>
  <si>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</si>
  <si>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</si>
  <si>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</si>
  <si>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</si>
  <si>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</si>
  <si>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</si>
  <si>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</si>
  <si>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</si>
  <si>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</si>
  <si>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</si>
  <si>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</si>
  <si>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</si>
  <si>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</si>
  <si>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</si>
  <si>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</si>
  <si>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</si>
  <si>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</si>
  <si>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</si>
  <si>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</si>
  <si>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</si>
  <si>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</si>
  <si>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</si>
  <si>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</si>
  <si>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</si>
  <si>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</si>
  <si>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</si>
  <si>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</si>
  <si>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</si>
  <si>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</si>
  <si>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</si>
  <si>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</si>
  <si>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</si>
  <si>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</si>
  <si>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</si>
  <si>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</si>
  <si>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</si>
  <si>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</si>
  <si>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</si>
  <si>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</si>
  <si>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</si>
  <si>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</si>
  <si>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</si>
  <si>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</si>
  <si>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</si>
  <si>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</si>
  <si>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</si>
  <si>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</si>
  <si>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</si>
  <si>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</si>
  <si>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</si>
  <si>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</si>
  <si>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</si>
  <si>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</si>
  <si>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</si>
  <si>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</si>
  <si>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</si>
  <si>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</si>
  <si>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</si>
  <si>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</si>
  <si>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</si>
  <si>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</si>
  <si>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</si>
  <si>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</si>
  <si>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</si>
  <si>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</si>
  <si>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</si>
  <si>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</si>
  <si>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</si>
  <si>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</si>
  <si>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</si>
  <si>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</si>
  <si>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</si>
  <si>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</si>
  <si>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</si>
  <si>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</si>
  <si>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</si>
  <si>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</si>
  <si>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</si>
  <si>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</si>
  <si>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</si>
  <si>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</si>
  <si>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</si>
  <si>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</si>
  <si>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</si>
  <si>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</si>
  <si>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</si>
  <si>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</si>
  <si>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</si>
  <si>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</si>
  <si>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</si>
  <si>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</si>
  <si>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</si>
  <si>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</si>
  <si>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</si>
  <si>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</si>
  <si>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</si>
  <si>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</si>
  <si>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</si>
  <si>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</si>
  <si>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</si>
  <si>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</si>
  <si>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</si>
  <si>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</si>
  <si>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</si>
  <si>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</si>
  <si>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</si>
  <si>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</si>
  <si>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</si>
  <si>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</si>
  <si>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</si>
  <si>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</si>
  <si>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</si>
  <si>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</si>
  <si>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</si>
  <si>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</si>
  <si>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</si>
  <si>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</si>
  <si>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</si>
  <si>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</si>
  <si>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</si>
  <si>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</si>
  <si>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</si>
  <si>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</si>
  <si>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</si>
  <si>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</si>
  <si>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</si>
  <si>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</si>
  <si>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</si>
  <si>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</si>
  <si>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</si>
  <si>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</si>
  <si>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</si>
  <si>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</si>
  <si>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</si>
  <si>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</si>
  <si>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</si>
  <si>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</si>
  <si>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</si>
  <si>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</si>
  <si>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</si>
  <si>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</si>
  <si>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</si>
  <si>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</si>
  <si>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</si>
  <si>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</si>
  <si>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</si>
  <si>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</si>
  <si>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</si>
  <si>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</si>
  <si>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</si>
  <si>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</si>
  <si>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</si>
  <si>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</si>
  <si>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</si>
  <si>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</si>
  <si>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</si>
  <si>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</si>
  <si>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</si>
  <si>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</si>
  <si>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</si>
  <si>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</si>
  <si>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</si>
  <si>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</si>
  <si>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</si>
  <si>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</si>
  <si>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</si>
  <si>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</si>
  <si>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</si>
  <si>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</si>
  <si>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</si>
  <si>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</si>
  <si>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</si>
  <si>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</si>
  <si>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</si>
  <si>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</si>
  <si>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</si>
  <si>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</si>
  <si>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</si>
  <si>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</si>
  <si>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</si>
  <si>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</si>
  <si>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</si>
  <si>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</si>
  <si>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</si>
  <si>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</si>
  <si>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</si>
  <si>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</si>
  <si>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</si>
  <si>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</si>
  <si>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</si>
  <si>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</si>
  <si>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</si>
  <si>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</si>
  <si>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</si>
  <si>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</si>
  <si>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</si>
  <si>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</si>
  <si>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</si>
  <si>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</si>
  <si>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</si>
  <si>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</si>
  <si>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</si>
  <si>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</si>
  <si>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</si>
  <si>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</si>
  <si>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</si>
  <si>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</si>
  <si>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</si>
  <si>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</si>
  <si>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</si>
  <si>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</si>
  <si>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</si>
  <si>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</si>
  <si>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</si>
  <si>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</si>
  <si>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</si>
  <si>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</si>
  <si>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</si>
  <si>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</si>
  <si>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</si>
  <si>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</si>
  <si>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</si>
  <si>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</si>
  <si>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</si>
  <si>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</si>
  <si>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</si>
  <si>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</si>
  <si>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</si>
  <si>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</si>
  <si>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</si>
  <si>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</si>
  <si>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</si>
  <si>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</si>
  <si>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</si>
  <si>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</si>
  <si>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</si>
  <si>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</si>
  <si>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</si>
  <si>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</si>
  <si>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</si>
  <si>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</si>
  <si>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</si>
  <si>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</si>
  <si>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</si>
  <si>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</si>
  <si>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</si>
  <si>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</si>
  <si>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</si>
  <si>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</si>
  <si>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</si>
  <si>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</si>
  <si>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</si>
  <si>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</si>
  <si>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</si>
  <si>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</si>
  <si>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</si>
  <si>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</si>
  <si>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</si>
  <si>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</si>
  <si>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</si>
  <si>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</si>
  <si>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</si>
  <si>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</si>
  <si>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</si>
  <si>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</si>
  <si>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</si>
  <si>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</si>
  <si>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</si>
  <si>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</si>
  <si>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</si>
  <si>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</si>
  <si>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</si>
  <si>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</si>
  <si>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</si>
  <si>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</si>
  <si>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</si>
  <si>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</si>
  <si>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</si>
  <si>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</si>
  <si>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</si>
  <si>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</si>
  <si>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</si>
  <si>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</si>
  <si>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</si>
  <si>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</si>
  <si>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</si>
  <si>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</si>
  <si>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</si>
  <si>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</si>
  <si>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</si>
  <si>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</si>
  <si>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</si>
  <si>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</si>
  <si>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</si>
  <si>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</si>
  <si>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</si>
  <si>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</si>
  <si>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</si>
  <si>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</si>
  <si>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</si>
  <si>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</si>
  <si>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</si>
  <si>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</si>
  <si>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</si>
  <si>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</si>
  <si>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</si>
  <si>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</si>
  <si>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</si>
  <si>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</si>
  <si>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</si>
  <si>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</si>
  <si>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</si>
  <si>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</si>
  <si>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</si>
  <si>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</si>
  <si>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</si>
  <si>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</si>
  <si>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</si>
  <si>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</si>
  <si>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</si>
  <si>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</si>
  <si>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</si>
  <si>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</si>
  <si>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</si>
  <si>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</si>
  <si>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</si>
  <si>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</si>
  <si>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</si>
  <si>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</si>
  <si>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</si>
  <si>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</si>
  <si>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</si>
  <si>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</si>
  <si>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</si>
  <si>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</si>
  <si>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</si>
  <si>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</si>
  <si>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</si>
  <si>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</si>
  <si>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</si>
  <si>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</si>
  <si>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</si>
  <si>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</si>
  <si>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</si>
  <si>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</si>
  <si>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</si>
  <si>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</si>
  <si>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</si>
  <si>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</si>
  <si>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</si>
  <si>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</si>
  <si>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</si>
  <si>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</si>
  <si>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</si>
  <si>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</si>
  <si>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</si>
  <si>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</si>
  <si>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</si>
  <si>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</si>
  <si>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</si>
  <si>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</si>
  <si>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</si>
  <si>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</si>
  <si>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</si>
  <si>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</si>
  <si>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</si>
  <si>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</si>
  <si>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</si>
  <si>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</si>
  <si>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</si>
  <si>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</si>
  <si>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</si>
  <si>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</si>
  <si>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</si>
  <si>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</si>
  <si>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</si>
  <si>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</si>
  <si>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</si>
  <si>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</si>
  <si>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</si>
  <si>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</si>
  <si>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</si>
  <si>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</si>
  <si>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</si>
  <si>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</si>
  <si>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</si>
  <si>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</si>
  <si>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</si>
  <si>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</si>
  <si>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</si>
  <si>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</si>
  <si>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</si>
  <si>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</si>
  <si>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</si>
  <si>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</si>
  <si>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</si>
  <si>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</si>
  <si>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</si>
  <si>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</si>
  <si>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</si>
  <si>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</si>
  <si>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</si>
  <si>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</si>
  <si>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</si>
  <si>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</si>
  <si>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</si>
  <si>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</si>
  <si>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</si>
  <si>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</si>
  <si>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</si>
  <si>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</si>
  <si>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</si>
  <si>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</si>
  <si>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</si>
  <si>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</si>
  <si>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</si>
  <si>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</si>
  <si>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</si>
  <si>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</si>
  <si>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</si>
  <si>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</si>
  <si>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</si>
  <si>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</si>
  <si>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</si>
  <si>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</si>
  <si>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</si>
  <si>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</si>
  <si>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</si>
  <si>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</si>
  <si>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</si>
  <si>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</si>
  <si>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</si>
  <si>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</si>
  <si>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</si>
  <si>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</si>
  <si>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</si>
  <si>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</si>
  <si>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</si>
  <si>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</si>
  <si>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</si>
  <si>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</si>
  <si>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</si>
  <si>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</si>
  <si>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</si>
  <si>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</si>
  <si>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</si>
  <si>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</si>
  <si>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</si>
  <si>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</si>
  <si>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</si>
  <si>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</si>
  <si>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</si>
  <si>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</si>
  <si>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</si>
  <si>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</si>
  <si>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</si>
  <si>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</si>
  <si>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</si>
  <si>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</si>
  <si>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</si>
  <si>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</si>
  <si>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</si>
  <si>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</si>
  <si>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</si>
  <si>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</si>
  <si>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</si>
  <si>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</si>
  <si>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</si>
  <si>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</si>
  <si>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</si>
  <si>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</si>
  <si>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</si>
  <si>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</si>
  <si>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</si>
  <si>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</si>
  <si>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</si>
  <si>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</si>
  <si>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</si>
  <si>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</si>
  <si>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</si>
  <si>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</si>
  <si>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</si>
  <si>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</si>
  <si>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</si>
  <si>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</si>
  <si>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</si>
  <si>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</si>
  <si>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</si>
  <si>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</si>
  <si>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</si>
  <si>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</si>
  <si>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</si>
  <si>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</si>
  <si>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</si>
  <si>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</si>
  <si>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</si>
  <si>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</si>
  <si>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</si>
  <si>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</si>
  <si>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</si>
  <si>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</si>
  <si>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</si>
  <si>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</si>
  <si>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</si>
  <si>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</si>
  <si>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</si>
  <si>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</si>
  <si>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</si>
  <si>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</si>
  <si>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</si>
  <si>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</si>
  <si>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</si>
  <si>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</si>
  <si>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</si>
  <si>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</si>
  <si>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</si>
  <si>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</si>
  <si>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</si>
  <si>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</si>
  <si>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</si>
  <si>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</si>
  <si>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</si>
  <si>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</si>
  <si>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</si>
  <si>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</si>
  <si>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</si>
  <si>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</si>
  <si>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</si>
  <si>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</si>
  <si>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</si>
  <si>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</si>
  <si>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</si>
  <si>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</si>
  <si>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</si>
  <si>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</si>
  <si>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</si>
  <si>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</si>
  <si>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</si>
  <si>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</si>
  <si>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</si>
  <si>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</si>
  <si>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</si>
  <si>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</si>
  <si>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</si>
  <si>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</si>
  <si>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</si>
  <si>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</si>
  <si>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</si>
  <si>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</si>
  <si>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</si>
  <si>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</si>
  <si>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</si>
  <si>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</si>
  <si>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</si>
  <si>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</si>
  <si>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</si>
  <si>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</si>
  <si>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</si>
  <si>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</si>
  <si>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</si>
  <si>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</si>
  <si>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</si>
  <si>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</si>
  <si>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</si>
  <si>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</si>
  <si>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</si>
  <si>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</si>
  <si>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</si>
  <si>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</si>
  <si>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</si>
  <si>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</si>
  <si>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</si>
  <si>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</si>
  <si>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</si>
  <si>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</si>
  <si>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</si>
  <si>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</si>
  <si>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</si>
  <si>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</si>
  <si>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</si>
  <si>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</si>
  <si>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</si>
  <si>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</si>
  <si>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</si>
  <si>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</si>
  <si>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</si>
  <si>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</si>
  <si>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</si>
  <si>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</si>
  <si>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</si>
  <si>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</si>
  <si>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</si>
  <si>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</si>
  <si>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</si>
  <si>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</si>
  <si>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</si>
  <si>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</si>
  <si>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</si>
  <si>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</si>
  <si>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</si>
  <si>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</si>
  <si>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</si>
  <si>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</si>
  <si>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</si>
  <si>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</si>
  <si>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</si>
  <si>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</si>
  <si>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</si>
  <si>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</si>
  <si>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</si>
  <si>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</si>
  <si>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</si>
  <si>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</si>
  <si>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</si>
  <si>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</si>
  <si>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</si>
  <si>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</si>
  <si>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</si>
  <si>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</si>
  <si>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</si>
  <si>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</si>
  <si>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</si>
  <si>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</si>
  <si>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</si>
  <si>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</si>
  <si>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</si>
  <si>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</si>
  <si>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</si>
  <si>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</si>
  <si>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</si>
  <si>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</si>
  <si>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</si>
  <si>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</si>
  <si>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</si>
  <si>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</si>
  <si>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</si>
  <si>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</si>
  <si>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</si>
  <si>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</si>
  <si>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</si>
  <si>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</si>
  <si>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</si>
  <si>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</si>
  <si>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</si>
  <si>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</si>
  <si>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</si>
  <si>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</si>
  <si>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</si>
  <si>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</si>
  <si>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</si>
  <si>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</si>
  <si>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</si>
  <si>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</si>
  <si>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</si>
  <si>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</si>
  <si>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</si>
  <si>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</si>
  <si>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</si>
  <si>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</si>
  <si>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</si>
  <si>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</si>
  <si>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</si>
  <si>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</si>
  <si>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</si>
  <si>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</si>
  <si>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</si>
  <si>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</si>
  <si>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</si>
  <si>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</si>
  <si>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</si>
  <si>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</si>
  <si>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</si>
  <si>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</si>
  <si>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</si>
  <si>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</si>
  <si>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</si>
  <si>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</si>
  <si>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</si>
  <si>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</si>
  <si>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</si>
  <si>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</si>
  <si>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</si>
  <si>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</si>
  <si>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</si>
  <si>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</si>
  <si>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</si>
  <si>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</si>
  <si>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</si>
  <si>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</si>
  <si>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</si>
  <si>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</si>
  <si>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</si>
  <si>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</si>
  <si>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</si>
  <si>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</si>
  <si>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</si>
  <si>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</si>
  <si>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</si>
  <si>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</si>
  <si>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</si>
  <si>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</si>
  <si>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</si>
  <si>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</si>
  <si>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</si>
  <si>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</si>
  <si>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</si>
  <si>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</si>
  <si>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</si>
  <si>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</si>
  <si>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</si>
  <si>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</si>
  <si>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</si>
  <si>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</si>
  <si>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</si>
  <si>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</si>
  <si>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</si>
  <si>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</si>
  <si>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</si>
  <si>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</si>
  <si>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</si>
  <si>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</si>
  <si>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</si>
  <si>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</si>
  <si>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</si>
  <si>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</si>
  <si>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</si>
  <si>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</si>
  <si>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</si>
  <si>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</si>
  <si>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</si>
  <si>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</si>
  <si>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</si>
  <si>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</si>
  <si>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</si>
  <si>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</si>
  <si>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</si>
  <si>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</si>
  <si>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</si>
  <si>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</si>
  <si>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</si>
  <si>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</si>
  <si>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</si>
  <si>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</si>
  <si>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</si>
  <si>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</si>
  <si>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</si>
  <si>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</si>
  <si>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</si>
  <si>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</si>
  <si>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</si>
  <si>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</si>
  <si>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</si>
  <si>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</si>
  <si>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</si>
  <si>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</si>
  <si>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</si>
  <si>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</si>
  <si>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</si>
  <si>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</si>
  <si>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</si>
  <si>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</si>
  <si>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</si>
  <si>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</si>
  <si>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</si>
  <si>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</si>
  <si>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</si>
  <si>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</si>
  <si>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</si>
  <si>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</si>
  <si>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</si>
  <si>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</si>
  <si>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</si>
  <si>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</si>
  <si>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</si>
  <si>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</si>
  <si>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</si>
  <si>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</si>
  <si>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</si>
  <si>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</si>
  <si>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</si>
  <si>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</si>
  <si>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</si>
  <si>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</si>
  <si>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</si>
  <si>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</si>
  <si>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</si>
  <si>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</si>
  <si>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</si>
  <si>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</si>
  <si>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</si>
  <si>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</si>
  <si>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</si>
  <si>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</si>
  <si>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</si>
  <si>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</si>
  <si>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</si>
  <si>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</si>
  <si>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</si>
  <si>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</si>
  <si>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</si>
  <si>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</si>
  <si>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</si>
  <si>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</si>
  <si>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</si>
  <si>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</si>
  <si>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</si>
  <si>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</si>
  <si>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</si>
  <si>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</si>
  <si>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</si>
  <si>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</si>
  <si>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</si>
  <si>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</si>
  <si>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</si>
  <si>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</si>
  <si>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</si>
  <si>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</si>
  <si>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</si>
  <si>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</si>
  <si>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</si>
  <si>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</si>
  <si>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</si>
  <si>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</si>
  <si>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</si>
  <si>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</si>
  <si>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</si>
  <si>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</si>
  <si>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</si>
  <si>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</si>
  <si>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</si>
  <si>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</si>
  <si>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</si>
  <si>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</si>
  <si>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</si>
  <si>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</si>
  <si>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</si>
  <si>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</si>
  <si>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</si>
  <si>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</si>
  <si>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</si>
  <si>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</si>
  <si>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</si>
  <si>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</si>
  <si>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</si>
  <si>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</si>
  <si>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</si>
  <si>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</si>
  <si>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</si>
  <si>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</si>
  <si>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</si>
  <si>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</si>
  <si>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</si>
  <si>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</si>
  <si>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</si>
  <si>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</si>
  <si>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</si>
  <si>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</si>
  <si>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</si>
  <si>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</si>
  <si>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</si>
  <si>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</si>
  <si>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</si>
  <si>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</si>
  <si>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</si>
  <si>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</si>
  <si>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</si>
  <si>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</si>
  <si>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</si>
  <si>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</si>
  <si>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</si>
  <si>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</si>
  <si>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</si>
  <si>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</si>
  <si>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</si>
  <si>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</si>
  <si>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</si>
  <si>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</si>
  <si>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</si>
  <si>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</si>
  <si>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</si>
  <si>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</si>
  <si>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</si>
  <si>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</si>
  <si>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</si>
  <si>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</si>
  <si>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</si>
  <si>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</si>
  <si>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</si>
  <si>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</si>
  <si>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</si>
  <si>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</si>
  <si>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</si>
  <si>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</si>
  <si>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</si>
  <si>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</si>
  <si>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</si>
  <si>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</si>
  <si>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</si>
  <si>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</si>
  <si>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</si>
  <si>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</si>
  <si>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</si>
  <si>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</si>
  <si>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</si>
  <si>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</si>
  <si>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</si>
  <si>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</si>
  <si>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</si>
  <si>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</si>
  <si>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</si>
  <si>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</si>
  <si>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</si>
  <si>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</si>
  <si>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</si>
  <si>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</si>
  <si>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</si>
  <si>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</si>
  <si>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</si>
  <si>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</si>
  <si>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</si>
  <si>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</si>
  <si>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</si>
  <si>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</si>
  <si>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</si>
  <si>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</si>
  <si>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</si>
  <si>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</si>
  <si>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</si>
  <si>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</si>
  <si>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</si>
  <si>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</si>
  <si>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</si>
  <si>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</si>
  <si>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</si>
  <si>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</si>
  <si>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</si>
  <si>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</si>
  <si>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</si>
  <si>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</si>
  <si>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</si>
  <si>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</si>
  <si>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</si>
  <si>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</si>
  <si>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</si>
  <si>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</si>
  <si>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</si>
  <si>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</si>
  <si>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</si>
  <si>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</si>
  <si>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</si>
  <si>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</si>
  <si>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</si>
  <si>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</si>
  <si>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</si>
  <si>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</si>
  <si>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</si>
  <si>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</si>
  <si>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</si>
  <si>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</si>
  <si>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</si>
  <si>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</si>
  <si>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</si>
  <si>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</si>
  <si>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</si>
  <si>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</si>
  <si>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</si>
  <si>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</si>
  <si>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</si>
  <si>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</si>
  <si>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</si>
  <si>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</si>
  <si>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</si>
  <si>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</si>
  <si>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</si>
  <si>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</si>
  <si>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</si>
  <si>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</si>
  <si>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</si>
  <si>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</si>
  <si>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</si>
  <si>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</si>
  <si>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</si>
  <si>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</si>
  <si>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</si>
  <si>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</si>
  <si>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</si>
  <si>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</si>
  <si>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</si>
  <si>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</si>
  <si>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</si>
  <si>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</si>
  <si>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</si>
  <si>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</si>
  <si>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</si>
  <si>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</si>
  <si>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</si>
  <si>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</si>
  <si>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</si>
  <si>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</si>
  <si>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</si>
  <si>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</si>
  <si>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</si>
  <si>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</si>
  <si>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</si>
  <si>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</si>
  <si>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</si>
  <si>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</si>
  <si>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</si>
  <si>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</si>
  <si>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</si>
  <si>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</si>
  <si>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</si>
  <si>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</si>
  <si>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</si>
  <si>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</si>
  <si>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</si>
  <si>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</si>
  <si>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</si>
  <si>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</si>
  <si>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</si>
  <si>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</si>
  <si>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</si>
  <si>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</si>
  <si>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</si>
  <si>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</si>
  <si>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</si>
  <si>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</si>
  <si>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</si>
  <si>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</si>
  <si>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</si>
  <si>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</si>
  <si>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</si>
  <si>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</si>
  <si>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</si>
  <si>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</si>
  <si>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</si>
  <si>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</si>
  <si>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</si>
  <si>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</si>
  <si>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</si>
  <si>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</si>
  <si>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</si>
  <si>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</si>
  <si>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</si>
  <si>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</si>
  <si>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</si>
  <si>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</si>
  <si>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</si>
  <si>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</si>
  <si>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</si>
  <si>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</si>
  <si>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</si>
  <si>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</si>
  <si>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</si>
  <si>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</si>
  <si>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</si>
  <si>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</si>
  <si>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</si>
  <si>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</si>
  <si>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</si>
  <si>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</si>
  <si>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</si>
  <si>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</si>
  <si>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</si>
  <si>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</si>
  <si>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</si>
  <si>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</si>
  <si>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</si>
  <si>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</si>
  <si>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</si>
  <si>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</si>
  <si>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</si>
  <si>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</si>
  <si>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</si>
  <si>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</si>
  <si>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</si>
  <si>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</si>
  <si>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</si>
  <si>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</si>
  <si>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</si>
  <si>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</si>
  <si>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</si>
  <si>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</si>
  <si>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</si>
  <si>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</si>
  <si>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</si>
  <si>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</si>
  <si>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</si>
  <si>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</si>
  <si>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</si>
  <si>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</si>
  <si>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</si>
  <si>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</si>
  <si>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</si>
  <si>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</si>
  <si>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</si>
  <si>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</si>
  <si>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</si>
  <si>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</si>
  <si>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</si>
  <si>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</si>
  <si>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</si>
  <si>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</si>
  <si>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</si>
  <si>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</si>
  <si>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</si>
  <si>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</si>
  <si>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</si>
  <si>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</si>
  <si>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</si>
  <si>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</si>
  <si>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</si>
  <si>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</si>
  <si>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</si>
  <si>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</si>
  <si>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</si>
  <si>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</si>
  <si>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</si>
  <si>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</si>
  <si>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</si>
  <si>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</si>
  <si>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</si>
  <si>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</si>
  <si>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</si>
  <si>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</si>
  <si>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</si>
  <si>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</si>
  <si>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</si>
  <si>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</si>
  <si>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</si>
  <si>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</si>
  <si>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</si>
  <si>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</si>
  <si>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</si>
  <si>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</si>
  <si>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</si>
  <si>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</si>
  <si>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</si>
  <si>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</si>
  <si>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</si>
  <si>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</si>
  <si>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</si>
  <si>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</si>
  <si>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</si>
  <si>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</si>
  <si>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</si>
  <si>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</si>
  <si>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</si>
  <si>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</si>
  <si>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</si>
  <si>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</si>
  <si>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</si>
  <si>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</si>
  <si>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</si>
  <si>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</si>
  <si>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</si>
  <si>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</si>
  <si>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</si>
  <si>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</si>
  <si>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</si>
  <si>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</si>
  <si>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</si>
  <si>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</si>
  <si>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</si>
  <si>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</si>
  <si>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</si>
  <si>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</si>
  <si>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</si>
  <si>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</si>
  <si>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</si>
  <si>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</si>
  <si>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</si>
  <si>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</si>
  <si>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</si>
  <si>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</si>
  <si>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</si>
  <si>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</si>
  <si>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</si>
  <si>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</si>
  <si>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</si>
  <si>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</si>
  <si>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</si>
  <si>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</si>
  <si>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</si>
  <si>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</si>
  <si>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</si>
  <si>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</si>
  <si>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</si>
  <si>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</si>
  <si>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</si>
  <si>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</si>
  <si>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</si>
  <si>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</si>
  <si>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</si>
  <si>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</si>
  <si>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</si>
  <si>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</si>
  <si>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</si>
  <si>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</si>
  <si>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</si>
  <si>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</si>
  <si>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</si>
  <si>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</si>
  <si>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</si>
  <si>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</si>
  <si>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</si>
  <si>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</si>
  <si>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</si>
  <si>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</si>
  <si>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</si>
  <si>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</si>
  <si>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</si>
  <si>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</si>
  <si>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</si>
  <si>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</si>
  <si>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</si>
  <si>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</si>
  <si>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</si>
  <si>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</si>
  <si>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</si>
  <si>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</si>
  <si>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</si>
  <si>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</si>
  <si>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</si>
  <si>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</si>
  <si>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</si>
  <si>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</si>
  <si>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</si>
  <si>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</si>
  <si>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</si>
  <si>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</si>
  <si>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</si>
  <si>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</si>
  <si>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</si>
  <si>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</si>
  <si>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</si>
  <si>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</si>
  <si>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</si>
  <si>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</si>
  <si>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</si>
  <si>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</si>
  <si>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</si>
  <si>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</si>
  <si>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</si>
  <si>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</si>
  <si>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</si>
  <si>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</si>
  <si>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</si>
  <si>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</si>
  <si>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</si>
  <si>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</si>
  <si>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</si>
  <si>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</si>
  <si>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</si>
  <si>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</si>
  <si>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</si>
  <si>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</si>
  <si>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</si>
  <si>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</si>
  <si>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</si>
  <si>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</si>
  <si>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</si>
  <si>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</si>
  <si>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</si>
  <si>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</si>
  <si>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</si>
  <si>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</si>
  <si>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</si>
  <si>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</si>
  <si>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</si>
  <si>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</si>
  <si>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</si>
  <si>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</si>
  <si>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</si>
  <si>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</si>
  <si>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</si>
  <si>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</si>
  <si>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</si>
  <si>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</si>
  <si>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</si>
  <si>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</si>
  <si>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</si>
  <si>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</si>
  <si>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</si>
  <si>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</si>
  <si>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</si>
  <si>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</si>
  <si>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</si>
  <si>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</si>
  <si>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</si>
  <si>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</si>
  <si>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</si>
  <si>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</si>
  <si>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</si>
  <si>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</si>
  <si>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</si>
  <si>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</si>
  <si>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</si>
  <si>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</si>
  <si>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</si>
  <si>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</si>
  <si>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</si>
  <si>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</si>
  <si>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</si>
  <si>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</si>
  <si>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</si>
  <si>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</si>
  <si>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</si>
  <si>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</si>
  <si>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</si>
  <si>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</si>
  <si>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</si>
  <si>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</si>
  <si>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</si>
  <si>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</si>
  <si>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</si>
  <si>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</si>
  <si>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</si>
  <si>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</si>
  <si>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</si>
  <si>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</si>
  <si>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</si>
  <si>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</si>
  <si>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</si>
  <si>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</si>
  <si>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</si>
  <si>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</si>
  <si>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</si>
  <si>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</si>
  <si>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</si>
  <si>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</si>
  <si>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</si>
  <si>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</si>
  <si>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</si>
  <si>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</si>
  <si>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</si>
  <si>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</si>
  <si>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</si>
  <si>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</si>
  <si>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</si>
  <si>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</si>
  <si>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</si>
  <si>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</si>
  <si>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</si>
  <si>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</si>
  <si>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</si>
  <si>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</si>
  <si>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</si>
  <si>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</si>
  <si>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</si>
  <si>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</si>
  <si>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</si>
  <si>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</si>
  <si>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</si>
  <si>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</si>
  <si>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</si>
  <si>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</si>
  <si>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</si>
  <si>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</si>
  <si>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</si>
  <si>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</si>
  <si>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</si>
  <si>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</si>
  <si>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</si>
  <si>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</si>
  <si>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</si>
  <si>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</si>
  <si>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</si>
  <si>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</si>
  <si>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</si>
  <si>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</si>
  <si>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</si>
  <si>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</si>
  <si>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</si>
  <si>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</si>
  <si>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</si>
  <si>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</si>
  <si>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</si>
  <si>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</si>
  <si>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</si>
  <si>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</si>
  <si>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</si>
  <si>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</si>
  <si>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</si>
  <si>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</si>
  <si>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</si>
  <si>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</si>
  <si>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</si>
  <si>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</si>
  <si>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</si>
  <si>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</si>
  <si>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</si>
  <si>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</si>
  <si>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</si>
  <si>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</si>
  <si>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</si>
  <si>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</si>
  <si>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</si>
  <si>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</si>
  <si>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</si>
  <si>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</si>
  <si>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</si>
  <si>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</si>
  <si>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</si>
  <si>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</si>
  <si>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</si>
  <si>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</si>
  <si>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</si>
  <si>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</si>
  <si>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</si>
  <si>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</si>
  <si>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</si>
  <si>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</si>
  <si>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</si>
  <si>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</si>
  <si>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</si>
  <si>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</si>
  <si>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</si>
  <si>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</si>
  <si>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</si>
  <si>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</si>
  <si>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</si>
  <si>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</si>
  <si>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</si>
  <si>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</si>
  <si>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</si>
  <si>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</si>
  <si>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</si>
  <si>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</si>
  <si>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</si>
  <si>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</si>
  <si>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</si>
  <si>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</si>
  <si>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</si>
  <si>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</si>
  <si>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</si>
  <si>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</si>
  <si>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</si>
  <si>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</si>
  <si>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</si>
  <si>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</si>
  <si>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</si>
  <si>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</si>
  <si>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</si>
  <si>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</si>
  <si>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</si>
  <si>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</si>
  <si>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</si>
  <si>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</si>
  <si>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</si>
  <si>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</si>
  <si>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</si>
  <si>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</si>
  <si>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</si>
  <si>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</si>
  <si>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</si>
  <si>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</si>
  <si>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</si>
  <si>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</si>
  <si>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</si>
  <si>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</si>
  <si>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</si>
  <si>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</si>
  <si>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</si>
  <si>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</si>
  <si>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</si>
  <si>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</si>
  <si>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</si>
  <si>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</si>
  <si>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</si>
  <si>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</si>
  <si>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</si>
  <si>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</si>
  <si>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</si>
  <si>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</si>
  <si>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</si>
  <si>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</si>
  <si>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</si>
  <si>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</si>
  <si>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</si>
  <si>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</si>
  <si>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</si>
  <si>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</si>
  <si>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</si>
  <si>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</si>
  <si>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</si>
  <si>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</si>
  <si>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</si>
  <si>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</si>
  <si>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</si>
  <si>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</si>
  <si>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</si>
  <si>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</si>
  <si>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</si>
  <si>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</si>
  <si>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</si>
  <si>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</si>
  <si>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</si>
  <si>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</si>
  <si>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</si>
  <si>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</si>
  <si>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</si>
  <si>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</si>
  <si>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</si>
  <si>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</si>
  <si>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</si>
  <si>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</si>
  <si>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</si>
  <si>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</si>
  <si>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</si>
  <si>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</si>
  <si>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</si>
  <si>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</si>
  <si>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</si>
  <si>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</si>
  <si>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</si>
  <si>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</si>
  <si>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</si>
  <si>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</si>
  <si>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</si>
  <si>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</si>
  <si>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</si>
  <si>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</si>
  <si>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</si>
  <si>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</si>
  <si>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</si>
  <si>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</si>
  <si>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</si>
  <si>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</si>
  <si>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</si>
  <si>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</si>
  <si>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</si>
  <si>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</si>
  <si>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</si>
  <si>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</si>
  <si>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</si>
  <si>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</si>
  <si>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</si>
  <si>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</si>
  <si>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</si>
  <si>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</si>
  <si>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</si>
  <si>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</si>
  <si>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</si>
  <si>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</si>
  <si>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</si>
  <si>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</si>
  <si>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</si>
  <si>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</si>
  <si>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</si>
  <si>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</si>
  <si>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</si>
  <si>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</si>
  <si>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</si>
  <si>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</si>
  <si>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</si>
  <si>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</si>
  <si>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</si>
  <si>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</si>
  <si>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</si>
  <si>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</si>
  <si>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</si>
  <si>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</si>
  <si>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</si>
  <si>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</si>
  <si>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</si>
  <si>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</si>
  <si>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</si>
  <si>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</si>
  <si>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</si>
  <si>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</si>
  <si>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</si>
  <si>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</si>
  <si>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</si>
  <si>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</si>
  <si>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</si>
  <si>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</si>
  <si>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</si>
  <si>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</si>
  <si>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</si>
  <si>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</si>
  <si>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</si>
  <si>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</si>
  <si>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</si>
  <si>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</si>
  <si>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</si>
  <si>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</si>
  <si>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</si>
  <si>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</si>
  <si>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</si>
  <si>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</si>
  <si>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</si>
  <si>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</si>
  <si>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</si>
  <si>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</si>
  <si>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</si>
  <si>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</si>
  <si>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</si>
  <si>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</si>
  <si>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</si>
  <si>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</si>
  <si>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</si>
  <si>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</si>
  <si>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</si>
  <si>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</si>
  <si>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</si>
  <si>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</si>
  <si>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</si>
  <si>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</si>
  <si>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</si>
  <si>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</si>
  <si>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</si>
  <si>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</si>
  <si>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</si>
  <si>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</si>
  <si>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</si>
  <si>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</si>
  <si>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</si>
  <si>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</si>
  <si>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</si>
  <si>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</si>
  <si>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</si>
  <si>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</si>
  <si>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</si>
  <si>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</si>
  <si>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</si>
  <si>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</si>
  <si>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</si>
  <si>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</si>
  <si>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</si>
  <si>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</si>
  <si>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</si>
  <si>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</si>
  <si>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</si>
  <si>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</si>
  <si>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</si>
  <si>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</si>
  <si>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</si>
  <si>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</si>
  <si>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</si>
  <si>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</si>
  <si>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</si>
  <si>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</si>
  <si>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</si>
  <si>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</si>
  <si>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</si>
  <si>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</si>
  <si>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</si>
  <si>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</si>
  <si>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</si>
  <si>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</si>
  <si>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</si>
  <si>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</si>
  <si>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</si>
  <si>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</si>
  <si>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</si>
  <si>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</si>
  <si>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</si>
  <si>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</si>
  <si>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</si>
  <si>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</si>
  <si>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</si>
  <si>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</si>
  <si>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</si>
  <si>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</si>
  <si>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</si>
  <si>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</si>
  <si>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</si>
  <si>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</si>
  <si>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</si>
  <si>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</si>
  <si>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</si>
  <si>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</si>
  <si>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</si>
  <si>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</si>
  <si>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</si>
  <si>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</si>
  <si>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</si>
  <si>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</si>
  <si>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</si>
  <si>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</si>
  <si>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</si>
  <si>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</si>
  <si>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</si>
  <si>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</si>
  <si>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</si>
  <si>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</si>
  <si>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</si>
  <si>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</si>
  <si>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</si>
  <si>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</si>
  <si>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</si>
  <si>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</si>
  <si>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</si>
  <si>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</si>
  <si>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</si>
  <si>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</si>
  <si>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</si>
  <si>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</si>
  <si>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</si>
  <si>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</si>
  <si>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</si>
  <si>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</si>
  <si>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</si>
  <si>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</si>
  <si>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</si>
  <si>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</si>
  <si>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</si>
  <si>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</si>
  <si>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</si>
  <si>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</si>
  <si>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</si>
  <si>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</si>
  <si>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</si>
  <si>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</si>
  <si>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</si>
  <si>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</si>
  <si>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</si>
  <si>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</si>
  <si>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</si>
  <si>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</si>
  <si>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</si>
  <si>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</si>
  <si>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</si>
  <si>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</si>
  <si>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</si>
  <si>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</si>
  <si>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</si>
  <si>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</si>
  <si>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</si>
  <si>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</si>
  <si>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</si>
  <si>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</si>
  <si>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</si>
  <si>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</si>
  <si>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</si>
  <si>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</si>
  <si>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</si>
  <si>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</si>
  <si>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</si>
  <si>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</si>
  <si>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</si>
  <si>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</si>
  <si>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</si>
  <si>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</si>
  <si>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</si>
  <si>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</si>
  <si>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</si>
  <si>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</si>
  <si>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</si>
  <si>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</si>
  <si>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</si>
  <si>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</si>
  <si>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</si>
  <si>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</si>
  <si>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</si>
  <si>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</si>
  <si>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</si>
  <si>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</si>
  <si>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</si>
  <si>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</si>
  <si>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</si>
  <si>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</si>
  <si>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</si>
  <si>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</si>
  <si>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</si>
  <si>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</si>
  <si>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</si>
  <si>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</si>
  <si>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</si>
  <si>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</si>
  <si>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</si>
  <si>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</si>
  <si>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</si>
  <si>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</si>
  <si>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</si>
  <si>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</si>
  <si>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</si>
  <si>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</si>
  <si>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</si>
  <si>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</si>
  <si>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</si>
  <si>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</si>
  <si>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</si>
  <si>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</si>
  <si>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</si>
  <si>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</si>
  <si>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</si>
  <si>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</si>
  <si>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</si>
  <si>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</si>
  <si>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</si>
  <si>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</si>
  <si>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</si>
  <si>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</si>
  <si>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</si>
  <si>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</si>
  <si>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</si>
  <si>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</si>
  <si>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</si>
  <si>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</si>
  <si>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</si>
  <si>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</si>
  <si>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</si>
  <si>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</si>
  <si>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</si>
  <si>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</si>
  <si>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</si>
  <si>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</si>
  <si>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</si>
  <si>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</si>
  <si>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</si>
  <si>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</si>
  <si>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</si>
  <si>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</si>
  <si>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</si>
  <si>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</si>
  <si>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</si>
  <si>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</si>
  <si>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</si>
  <si>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</si>
  <si>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</si>
  <si>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</si>
  <si>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</si>
  <si>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</si>
  <si>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</si>
  <si>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</si>
  <si>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</si>
  <si>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</si>
  <si>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</si>
  <si>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</si>
  <si>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</si>
  <si>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</si>
  <si>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</si>
  <si>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</si>
  <si>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</si>
  <si>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</si>
  <si>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</si>
  <si>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</si>
  <si>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</si>
  <si>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</si>
  <si>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</si>
  <si>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</si>
  <si>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</si>
  <si>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</si>
  <si>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</si>
  <si>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</si>
  <si>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</si>
  <si>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</si>
  <si>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</si>
  <si>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</si>
  <si>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</si>
  <si>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</si>
  <si>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</si>
  <si>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</si>
  <si>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</si>
  <si>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</si>
  <si>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</si>
  <si>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</si>
  <si>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</si>
  <si>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</si>
  <si>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</si>
  <si>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</si>
  <si>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</si>
  <si>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</si>
  <si>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</si>
  <si>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</si>
  <si>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</si>
  <si>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</si>
  <si>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</si>
  <si>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</si>
  <si>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</si>
  <si>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</si>
  <si>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</si>
  <si>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</si>
  <si>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</si>
  <si>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</si>
  <si>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</si>
  <si>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</si>
  <si>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</si>
  <si>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</si>
  <si>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</si>
  <si>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</si>
  <si>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</si>
  <si>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</si>
  <si>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</si>
  <si>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</si>
  <si>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</si>
  <si>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</si>
  <si>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</si>
  <si>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</si>
  <si>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</si>
  <si>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</si>
  <si>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</si>
  <si>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</si>
  <si>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</si>
  <si>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</si>
  <si>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</si>
  <si>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</si>
  <si>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</si>
  <si>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</si>
  <si>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</si>
  <si>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</si>
  <si>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</si>
  <si>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</si>
  <si>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</si>
  <si>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</si>
  <si>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</si>
  <si>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</si>
  <si>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</si>
  <si>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</si>
  <si>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</si>
  <si>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</si>
  <si>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</si>
  <si>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</si>
  <si>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</si>
  <si>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</si>
  <si>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</si>
  <si>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</si>
  <si>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</si>
  <si>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</si>
  <si>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</si>
  <si>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</si>
  <si>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</si>
  <si>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</si>
  <si>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</si>
  <si>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</si>
  <si>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</si>
  <si>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</si>
  <si>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</si>
  <si>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</si>
  <si>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</si>
  <si>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</si>
  <si>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</si>
  <si>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</si>
  <si>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</si>
  <si>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</si>
  <si>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</si>
  <si>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</si>
  <si>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</si>
  <si>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</si>
  <si>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</si>
  <si>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</si>
  <si>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</si>
  <si>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</si>
  <si>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</si>
  <si>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</si>
  <si>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</si>
  <si>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</si>
  <si>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</si>
  <si>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</si>
  <si>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</si>
  <si>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</si>
  <si>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</si>
  <si>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</si>
  <si>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</si>
  <si>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</si>
  <si>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</si>
  <si>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</si>
  <si>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</si>
  <si>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</si>
  <si>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</si>
  <si>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</si>
  <si>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</si>
  <si>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</si>
  <si>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</si>
  <si>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</si>
  <si>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</si>
  <si>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</si>
  <si>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</si>
  <si>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</si>
  <si>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</si>
  <si>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</si>
  <si>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</si>
  <si>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</si>
  <si>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</si>
  <si>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</si>
  <si>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</si>
  <si>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</si>
  <si>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</si>
  <si>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</si>
  <si>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</si>
  <si>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</si>
  <si>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</si>
  <si>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</si>
  <si>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</si>
  <si>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</si>
  <si>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</si>
  <si>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</si>
  <si>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</si>
  <si>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</si>
  <si>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</si>
  <si>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</si>
  <si>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</si>
  <si>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</si>
  <si>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</si>
  <si>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</si>
  <si>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</si>
  <si>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</si>
  <si>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</si>
  <si>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</si>
  <si>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</si>
  <si>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</si>
  <si>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</si>
  <si>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</si>
  <si>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</si>
  <si>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</si>
  <si>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</si>
  <si>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</si>
  <si>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</si>
  <si>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</si>
  <si>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</si>
  <si>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</si>
  <si>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</si>
  <si>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</si>
  <si>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</si>
  <si>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</si>
  <si>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</si>
  <si>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</si>
  <si>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</si>
  <si>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</si>
  <si>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</si>
  <si>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</si>
  <si>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</si>
  <si>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</si>
  <si>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</si>
  <si>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</si>
  <si>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</si>
  <si>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</si>
  <si>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</si>
  <si>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</si>
  <si>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</si>
  <si>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</si>
  <si>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</si>
  <si>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</si>
  <si>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</si>
  <si>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</si>
  <si>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</si>
  <si>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</si>
  <si>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</si>
  <si>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</si>
  <si>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</si>
  <si>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</si>
  <si>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</si>
  <si>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</si>
  <si>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</si>
  <si>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</si>
  <si>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</si>
  <si>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</si>
  <si>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</si>
  <si>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</si>
  <si>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</si>
  <si>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</si>
  <si>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</si>
  <si>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</si>
  <si>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</si>
  <si>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</si>
  <si>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</si>
  <si>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</si>
  <si>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</si>
  <si>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</si>
  <si>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</si>
  <si>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</si>
  <si>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</si>
  <si>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</si>
  <si>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</si>
  <si>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</si>
  <si>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</si>
  <si>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</si>
  <si>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</si>
  <si>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</si>
  <si>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</si>
  <si>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</si>
  <si>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</si>
  <si>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</si>
  <si>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</si>
  <si>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</si>
  <si>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</si>
  <si>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</si>
  <si>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</si>
  <si>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</si>
  <si>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</si>
  <si>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</si>
  <si>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</si>
  <si>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</si>
  <si>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</si>
  <si>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</si>
  <si>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</si>
  <si>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</si>
  <si>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</si>
  <si>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</si>
  <si>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</si>
  <si>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</si>
  <si>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</si>
  <si>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</si>
  <si>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</si>
  <si>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</si>
  <si>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</si>
  <si>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</si>
  <si>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</si>
  <si>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</si>
  <si>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</si>
  <si>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</si>
  <si>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</si>
  <si>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</si>
  <si>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</si>
  <si>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</si>
  <si>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</si>
  <si>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</si>
  <si>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</si>
  <si>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</si>
  <si>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</si>
  <si>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</si>
  <si>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</si>
  <si>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</si>
  <si>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</si>
  <si>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</si>
  <si>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</si>
  <si>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</si>
  <si>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</si>
  <si>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</si>
  <si>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</si>
  <si>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</si>
  <si>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</si>
  <si>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</si>
  <si>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</si>
  <si>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</si>
  <si>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</si>
  <si>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</si>
  <si>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</si>
  <si>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</si>
  <si>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</si>
  <si>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</si>
  <si>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</si>
  <si>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</si>
  <si>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</si>
  <si>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</si>
  <si>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</si>
  <si>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</si>
  <si>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</si>
  <si>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</si>
  <si>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</si>
  <si>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</si>
  <si>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</si>
  <si>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</si>
  <si>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</si>
  <si>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</si>
  <si>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</si>
  <si>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</si>
  <si>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</si>
  <si>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</si>
  <si>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</si>
  <si>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</si>
  <si>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</si>
  <si>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</si>
  <si>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</si>
  <si>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</si>
  <si>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</si>
  <si>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</si>
  <si>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</si>
  <si>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</si>
  <si>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</si>
  <si>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</si>
  <si>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</si>
  <si>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</si>
  <si>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</si>
  <si>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</si>
  <si>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</si>
  <si>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</si>
  <si>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</si>
  <si>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</si>
  <si>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</si>
  <si>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</si>
  <si>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</si>
  <si>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</si>
  <si>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</si>
  <si>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</si>
  <si>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</si>
  <si>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</si>
  <si>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</si>
  <si>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</si>
  <si>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</si>
  <si>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</si>
  <si>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</si>
  <si>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</si>
  <si>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</si>
  <si>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</si>
  <si>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</si>
  <si>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</si>
  <si>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</si>
  <si>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</si>
  <si>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</si>
  <si>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</si>
  <si>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</si>
  <si>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</si>
  <si>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</si>
  <si>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</si>
  <si>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</si>
  <si>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</si>
  <si>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</si>
  <si>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</si>
  <si>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</si>
  <si>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</si>
  <si>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</si>
  <si>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</si>
  <si>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</si>
  <si>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</si>
  <si>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</si>
  <si>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</si>
  <si>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</si>
  <si>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</si>
  <si>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</si>
  <si>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</si>
  <si>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</si>
  <si>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</si>
  <si>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</si>
  <si>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</si>
  <si>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</si>
  <si>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</si>
  <si>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</si>
  <si>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</si>
  <si>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</si>
  <si>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</si>
  <si>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</si>
  <si>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</si>
  <si>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</si>
  <si>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</si>
  <si>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</si>
  <si>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</si>
  <si>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</si>
  <si>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</si>
  <si>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</si>
  <si>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</si>
  <si>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</si>
  <si>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</si>
  <si>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</si>
  <si>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</si>
  <si>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</si>
  <si>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</si>
  <si>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</si>
  <si>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</si>
  <si>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</si>
  <si>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</si>
  <si>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</si>
  <si>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</si>
  <si>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</si>
  <si>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</si>
  <si>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</si>
  <si>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</si>
  <si>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</si>
  <si>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</si>
  <si>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</si>
  <si>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</si>
  <si>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</si>
  <si>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</si>
  <si>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</si>
  <si>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</si>
  <si>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</si>
  <si>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</si>
  <si>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</si>
  <si>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</si>
  <si>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</si>
  <si>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</si>
  <si>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</si>
  <si>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</si>
  <si>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</si>
  <si>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</si>
  <si>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</si>
  <si>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</si>
  <si>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</si>
  <si>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</si>
  <si>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</si>
  <si>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</si>
  <si>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</si>
  <si>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</si>
  <si>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</si>
  <si>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</si>
  <si>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</si>
  <si>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</si>
  <si>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</si>
  <si>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</si>
  <si>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</si>
  <si>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</si>
  <si>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</si>
  <si>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</si>
  <si>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</si>
  <si>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</si>
  <si>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</si>
  <si>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</si>
  <si>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</si>
  <si>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</si>
  <si>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</si>
  <si>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</si>
  <si>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</si>
  <si>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</si>
  <si>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</si>
  <si>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</si>
  <si>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</si>
  <si>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</si>
  <si>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</si>
  <si>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</si>
  <si>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</si>
  <si>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</si>
  <si>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</si>
  <si>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</si>
  <si>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</si>
  <si>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</si>
  <si>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</si>
  <si>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</si>
  <si>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</si>
  <si>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</si>
  <si>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</si>
  <si>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</si>
  <si>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</si>
  <si>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</si>
  <si>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</si>
  <si>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</si>
  <si>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</si>
  <si>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</si>
  <si>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</si>
  <si>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</si>
  <si>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</si>
  <si>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</si>
  <si>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</si>
  <si>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</si>
  <si>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</si>
  <si>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</si>
  <si>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</si>
  <si>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</si>
  <si>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</si>
  <si>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</si>
  <si>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</si>
  <si>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</si>
  <si>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</si>
  <si>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</si>
  <si>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</si>
  <si>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</si>
  <si>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</si>
  <si>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</si>
  <si>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</si>
  <si>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</si>
  <si>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</si>
  <si>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</si>
  <si>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</si>
  <si>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</si>
  <si>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</si>
  <si>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</si>
  <si>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</si>
  <si>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</si>
  <si>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</si>
  <si>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</si>
  <si>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</si>
  <si>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</si>
  <si>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</si>
  <si>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</si>
  <si>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</si>
  <si>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</si>
  <si>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</si>
  <si>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</si>
  <si>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</si>
  <si>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</si>
  <si>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</si>
  <si>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</si>
  <si>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</si>
  <si>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</si>
  <si>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</si>
  <si>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</si>
  <si>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</si>
  <si>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</si>
  <si>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</si>
  <si>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</si>
  <si>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</si>
  <si>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</si>
  <si>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</si>
  <si>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</si>
  <si>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</si>
  <si>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</si>
  <si>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</si>
  <si>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</si>
  <si>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</si>
  <si>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</si>
  <si>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</si>
  <si>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</si>
  <si>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</si>
  <si>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</si>
  <si>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</si>
  <si>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</si>
  <si>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</si>
  <si>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</si>
  <si>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</si>
  <si>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</si>
  <si>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</si>
  <si>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</si>
  <si>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</si>
  <si>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</si>
  <si>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</si>
  <si>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</si>
  <si>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</si>
  <si>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</si>
  <si>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</si>
  <si>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</si>
  <si>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</si>
  <si>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</si>
  <si>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</si>
  <si>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</si>
  <si>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</si>
  <si>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</si>
  <si>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</si>
  <si>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</si>
  <si>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</si>
  <si>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</si>
  <si>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</si>
  <si>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</si>
  <si>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</si>
  <si>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</si>
  <si>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</si>
  <si>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</si>
  <si>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</si>
  <si>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</si>
  <si>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</si>
  <si>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</si>
  <si>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</si>
  <si>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</si>
  <si>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</si>
  <si>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</si>
  <si>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</si>
  <si>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</si>
  <si>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</si>
  <si>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</si>
  <si>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</si>
  <si>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</si>
  <si>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</si>
  <si>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</si>
  <si>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</si>
  <si>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</si>
  <si>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</si>
  <si>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</si>
  <si>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</si>
  <si>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</si>
  <si>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</si>
  <si>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</si>
  <si>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</si>
  <si>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</si>
  <si>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</si>
  <si>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</si>
  <si>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</si>
  <si>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</si>
  <si>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</si>
  <si>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</si>
  <si>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</si>
  <si>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</si>
  <si>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</si>
  <si>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</si>
  <si>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</si>
  <si>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</si>
  <si>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</si>
  <si>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</si>
  <si>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</si>
  <si>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</si>
  <si>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</si>
  <si>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</si>
  <si>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</si>
  <si>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</si>
  <si>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</si>
  <si>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</si>
  <si>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</si>
  <si>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</si>
  <si>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</si>
  <si>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</si>
  <si>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</si>
  <si>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</si>
  <si>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</si>
  <si>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</si>
  <si>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</si>
  <si>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</si>
  <si>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</si>
  <si>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</si>
  <si>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</si>
  <si>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</si>
  <si>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</si>
  <si>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</si>
  <si>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</si>
  <si>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</si>
  <si>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</si>
  <si>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</si>
  <si>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</si>
  <si>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</si>
  <si>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</si>
  <si>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</si>
  <si>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</si>
  <si>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</si>
  <si>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</si>
  <si>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</si>
  <si>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</si>
  <si>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</si>
  <si>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</si>
  <si>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</si>
  <si>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</si>
  <si>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</si>
  <si>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</si>
  <si>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</si>
  <si>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</si>
  <si>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</si>
  <si>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</si>
  <si>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</si>
  <si>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</si>
  <si>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</si>
  <si>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</si>
  <si>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</si>
  <si>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</si>
  <si>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</si>
  <si>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</si>
  <si>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</si>
  <si>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</si>
  <si>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</si>
  <si>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</si>
  <si>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</si>
  <si>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</si>
  <si>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</si>
  <si>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</si>
  <si>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</si>
  <si>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</si>
  <si>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</si>
  <si>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</si>
  <si>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</si>
  <si>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</si>
  <si>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</si>
  <si>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</si>
  <si>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</si>
  <si>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</si>
  <si>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</si>
  <si>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</si>
  <si>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</si>
  <si>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</si>
  <si>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</si>
  <si>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</si>
  <si>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</si>
  <si>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</si>
  <si>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</si>
  <si>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</si>
  <si>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</si>
  <si>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</si>
  <si>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</si>
  <si>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</si>
  <si>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</si>
  <si>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</si>
  <si>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</si>
  <si>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</si>
  <si>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</si>
  <si>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</si>
  <si>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</si>
  <si>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</si>
  <si>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</si>
  <si>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</si>
  <si>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</si>
  <si>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</si>
  <si>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</si>
  <si>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</si>
  <si>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</si>
  <si>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</si>
  <si>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</si>
  <si>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</si>
  <si>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</si>
  <si>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</si>
  <si>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</si>
  <si>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</si>
  <si>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</si>
  <si>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</si>
  <si>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</si>
  <si>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</si>
  <si>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</si>
  <si>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</si>
  <si>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</si>
  <si>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</si>
  <si>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</si>
  <si>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</si>
  <si>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</si>
  <si>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</si>
  <si>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</si>
  <si>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</si>
  <si>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</si>
  <si>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</si>
  <si>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</si>
  <si>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</si>
  <si>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</si>
  <si>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</si>
  <si>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</si>
  <si>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</si>
  <si>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</si>
  <si>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</si>
  <si>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</si>
  <si>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</si>
  <si>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</si>
  <si>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</si>
  <si>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</si>
  <si>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</si>
  <si>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</si>
  <si>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</si>
  <si>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</si>
  <si>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</si>
  <si>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</si>
  <si>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</si>
  <si>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</si>
  <si>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</si>
  <si>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</si>
  <si>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</si>
  <si>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</si>
  <si>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</si>
  <si>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</si>
  <si>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</si>
  <si>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</si>
  <si>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</si>
  <si>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</si>
  <si>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</si>
  <si>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</si>
  <si>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</si>
  <si>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</si>
  <si>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</si>
  <si>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</si>
  <si>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</si>
  <si>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</si>
  <si>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</si>
  <si>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</si>
  <si>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</si>
  <si>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</si>
  <si>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</si>
  <si>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</si>
  <si>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</si>
  <si>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</si>
  <si>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</si>
  <si>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</si>
  <si>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</si>
  <si>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</si>
  <si>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</si>
  <si>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</si>
  <si>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</si>
  <si>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</si>
  <si>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</si>
  <si>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</si>
  <si>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</si>
  <si>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</si>
  <si>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</si>
  <si>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</si>
  <si>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</si>
  <si>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</si>
  <si>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</si>
  <si>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</si>
  <si>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</si>
  <si>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</si>
  <si>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</si>
  <si>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</si>
  <si>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</si>
  <si>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</si>
  <si>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</si>
  <si>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</si>
  <si>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</si>
  <si>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</si>
  <si>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</si>
  <si>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</si>
  <si>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</si>
  <si>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</si>
  <si>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</si>
  <si>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</si>
  <si>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</si>
  <si>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</si>
  <si>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</si>
  <si>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</si>
  <si>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</si>
  <si>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</si>
  <si>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</si>
  <si>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</si>
  <si>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</si>
  <si>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</si>
  <si>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</si>
  <si>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</si>
  <si>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</si>
  <si>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</si>
  <si>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</si>
  <si>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</si>
  <si>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</si>
  <si>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</si>
  <si>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</si>
  <si>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</si>
  <si>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</si>
  <si>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</si>
  <si>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</si>
  <si>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</si>
  <si>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</si>
  <si>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</si>
  <si>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</si>
  <si>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</si>
  <si>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</si>
  <si>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</si>
  <si>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</si>
  <si>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</si>
  <si>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</si>
  <si>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</si>
  <si>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</si>
  <si>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</si>
  <si>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</si>
  <si>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</si>
  <si>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</si>
  <si>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</si>
  <si>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</si>
  <si>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</si>
  <si>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</si>
  <si>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</si>
  <si>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</si>
  <si>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</si>
  <si>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</si>
  <si>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</si>
  <si>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</si>
  <si>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</si>
  <si>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</si>
  <si>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</si>
  <si>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</si>
  <si>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</si>
  <si>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</si>
  <si>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</si>
  <si>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</si>
  <si>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</si>
  <si>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</si>
  <si>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</si>
  <si>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</si>
  <si>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</si>
  <si>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</si>
  <si>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</si>
  <si>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</si>
  <si>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</si>
  <si>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</si>
  <si>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</si>
  <si>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</si>
  <si>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</si>
  <si>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</si>
  <si>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</si>
  <si>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</si>
  <si>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</si>
  <si>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</si>
  <si>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</si>
  <si>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</si>
  <si>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</si>
  <si>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</si>
  <si>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</si>
  <si>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</si>
  <si>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</si>
  <si>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</si>
  <si>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</si>
  <si>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</si>
  <si>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</si>
  <si>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</si>
  <si>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</si>
  <si>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</si>
  <si>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</si>
  <si>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</si>
  <si>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</si>
  <si>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</si>
  <si>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</si>
  <si>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</si>
  <si>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</si>
  <si>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</si>
  <si>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</si>
  <si>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</si>
  <si>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</si>
  <si>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</si>
  <si>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</si>
  <si>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</si>
  <si>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</si>
  <si>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</si>
  <si>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</si>
  <si>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</si>
  <si>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</si>
  <si>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</si>
  <si>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</si>
  <si>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</si>
  <si>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</si>
  <si>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</si>
  <si>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</si>
  <si>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</si>
  <si>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</si>
  <si>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</si>
  <si>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</si>
  <si>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</si>
  <si>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</si>
  <si>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</si>
  <si>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</si>
  <si>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</si>
  <si>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</si>
  <si>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</si>
  <si>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</si>
  <si>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</si>
  <si>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</si>
  <si>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</si>
  <si>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</si>
  <si>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</si>
  <si>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</si>
  <si>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</si>
  <si>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</si>
  <si>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</si>
  <si>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</si>
  <si>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</si>
  <si>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</si>
  <si>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</si>
  <si>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</si>
  <si>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</si>
  <si>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</si>
  <si>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</si>
  <si>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</si>
  <si>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</si>
  <si>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</si>
  <si>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</si>
  <si>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</si>
  <si>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</si>
  <si>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</si>
  <si>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</si>
  <si>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</si>
  <si>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</si>
  <si>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</si>
  <si>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</si>
  <si>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</si>
  <si>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</si>
  <si>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</si>
  <si>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</si>
  <si>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</si>
  <si>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</si>
  <si>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</si>
  <si>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</si>
  <si>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</si>
  <si>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</si>
  <si>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</si>
  <si>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</si>
  <si>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</si>
  <si>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</si>
  <si>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</si>
  <si>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</si>
  <si>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</si>
  <si>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</si>
  <si>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</si>
  <si>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</si>
  <si>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</si>
  <si>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</si>
  <si>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</si>
  <si>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</si>
  <si>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</si>
  <si>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</si>
  <si>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</si>
  <si>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</si>
  <si>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</si>
  <si>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</si>
  <si>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</si>
  <si>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</si>
  <si>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</si>
  <si>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</si>
  <si>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</si>
  <si>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</si>
  <si>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</si>
  <si>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</si>
  <si>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</si>
  <si>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</si>
  <si>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</si>
  <si>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</si>
  <si>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</si>
  <si>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</si>
  <si>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</si>
  <si>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</si>
  <si>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</si>
  <si>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</si>
  <si>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</si>
  <si>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</si>
  <si>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</si>
  <si>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</si>
  <si>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</si>
  <si>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</si>
  <si>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</si>
  <si>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</si>
  <si>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</si>
  <si>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</si>
  <si>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</si>
  <si>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</si>
  <si>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</si>
  <si>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</si>
  <si>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</si>
  <si>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</si>
  <si>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</si>
  <si>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</si>
  <si>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</si>
  <si>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</si>
  <si>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</si>
  <si>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</si>
  <si>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</si>
  <si>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</si>
  <si>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</si>
  <si>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</si>
  <si>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</si>
  <si>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</si>
  <si>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</si>
  <si>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</si>
  <si>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</si>
  <si>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</si>
  <si>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</si>
  <si>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</si>
  <si>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</si>
  <si>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</si>
  <si>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</si>
  <si>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</si>
  <si>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</si>
  <si>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</si>
  <si>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</si>
  <si>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</si>
  <si>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</si>
  <si>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</si>
  <si>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</si>
  <si>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</si>
  <si>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</si>
  <si>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</si>
  <si>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</si>
  <si>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</si>
  <si>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</si>
  <si>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</si>
  <si>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</si>
  <si>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</si>
  <si>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</si>
  <si>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</si>
  <si>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</si>
  <si>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</si>
  <si>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</si>
  <si>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</si>
  <si>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</si>
  <si>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</si>
  <si>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</si>
  <si>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</si>
  <si>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</si>
  <si>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</si>
  <si>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</si>
  <si>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</si>
  <si>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</si>
  <si>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</si>
  <si>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</si>
  <si>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</si>
  <si>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</si>
  <si>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</si>
  <si>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</si>
  <si>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</si>
  <si>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</si>
  <si>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</si>
  <si>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</si>
  <si>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</si>
  <si>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</si>
  <si>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</si>
  <si>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</si>
  <si>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</si>
  <si>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</si>
  <si>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</si>
  <si>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</si>
  <si>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</si>
  <si>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</si>
  <si>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</si>
  <si>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</si>
  <si>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</si>
  <si>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</si>
  <si>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</si>
  <si>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</si>
  <si>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</si>
  <si>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</si>
  <si>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</si>
  <si>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</si>
  <si>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</si>
  <si>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</si>
  <si>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</si>
  <si>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</si>
  <si>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</si>
  <si>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</si>
  <si>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</si>
  <si>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</si>
  <si>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</si>
  <si>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</si>
  <si>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</si>
  <si>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</si>
  <si>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</si>
  <si>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</si>
  <si>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</si>
  <si>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</si>
  <si>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</si>
  <si>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</si>
  <si>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</si>
  <si>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</si>
  <si>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</si>
  <si>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</si>
  <si>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</si>
  <si>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</si>
  <si>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</si>
  <si>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</si>
  <si>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</si>
  <si>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</si>
  <si>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</si>
  <si>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</si>
  <si>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</si>
  <si>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</si>
  <si>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</si>
  <si>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</si>
  <si>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</si>
  <si>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</si>
  <si>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</si>
  <si>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</si>
  <si>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</si>
  <si>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</si>
  <si>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</si>
  <si>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</si>
  <si>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</si>
  <si>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</si>
  <si>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</si>
  <si>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</si>
  <si>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</si>
  <si>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</si>
  <si>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</si>
  <si>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</si>
  <si>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</si>
  <si>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</si>
  <si>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</si>
  <si>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</si>
  <si>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</si>
  <si>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</si>
  <si>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</si>
  <si>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</si>
  <si>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</si>
  <si>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</si>
  <si>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</si>
  <si>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</si>
  <si>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</si>
  <si>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</si>
  <si>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</si>
  <si>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</si>
  <si>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</si>
  <si>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</si>
  <si>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</si>
  <si>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</si>
  <si>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</si>
  <si>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</si>
  <si>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</si>
  <si>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</si>
  <si>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</si>
  <si>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</si>
  <si>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</si>
  <si>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</si>
  <si>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</si>
  <si>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</si>
  <si>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</si>
  <si>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</si>
  <si>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</si>
  <si>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</si>
  <si>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</si>
  <si>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</si>
  <si>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</si>
  <si>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</si>
  <si>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</si>
  <si>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</si>
  <si>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</si>
  <si>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</si>
  <si>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</si>
  <si>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</si>
  <si>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</si>
  <si>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</si>
  <si>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</si>
  <si>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</si>
  <si>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</si>
  <si>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</si>
  <si>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</si>
  <si>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</si>
  <si>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</si>
  <si>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</si>
  <si>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</si>
  <si>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</si>
  <si>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</si>
  <si>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</si>
  <si>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</si>
  <si>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</si>
  <si>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</si>
  <si>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</si>
  <si>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</si>
  <si>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</si>
  <si>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</si>
  <si>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</si>
  <si>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</si>
  <si>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</si>
  <si>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</si>
  <si>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</si>
  <si>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</si>
  <si>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</si>
  <si>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</si>
  <si>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</si>
  <si>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</si>
  <si>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</si>
  <si>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</si>
  <si>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</si>
  <si>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</si>
  <si>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</si>
  <si>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</si>
  <si>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</si>
  <si>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</si>
  <si>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</si>
  <si>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</si>
  <si>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</si>
  <si>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</si>
  <si>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</si>
  <si>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</si>
  <si>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</si>
  <si>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</si>
  <si>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</si>
  <si>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</si>
  <si>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</si>
  <si>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</si>
  <si>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</si>
  <si>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</si>
  <si>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</si>
  <si>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</si>
  <si>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</si>
  <si>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</si>
  <si>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</si>
  <si>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</si>
  <si>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</si>
  <si>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</si>
  <si>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</si>
  <si>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</si>
  <si>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</si>
  <si>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</si>
  <si>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</si>
  <si>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</si>
  <si>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</si>
  <si>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</si>
  <si>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</si>
  <si>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</si>
  <si>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</si>
  <si>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</si>
  <si>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</si>
  <si>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</si>
  <si>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</si>
  <si>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</si>
  <si>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</si>
  <si>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</si>
  <si>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</si>
  <si>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</si>
  <si>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</si>
  <si>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</si>
  <si>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</si>
  <si>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</si>
  <si>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</si>
  <si>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</si>
  <si>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</si>
  <si>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</si>
  <si>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</si>
  <si>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</si>
  <si>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</si>
  <si>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</si>
  <si>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</si>
  <si>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</si>
  <si>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</si>
  <si>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</si>
  <si>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</si>
  <si>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</si>
  <si>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</si>
  <si>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</si>
  <si>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</si>
  <si>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</si>
  <si>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</si>
  <si>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</si>
  <si>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</si>
  <si>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</si>
  <si>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</si>
  <si>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</si>
  <si>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</si>
  <si>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</si>
  <si>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</si>
  <si>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</si>
  <si>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</si>
  <si>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</si>
  <si>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</si>
  <si>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</si>
  <si>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</si>
  <si>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</si>
  <si>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</si>
  <si>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</si>
  <si>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</si>
  <si>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</si>
  <si>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</si>
  <si>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</si>
  <si>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</si>
  <si>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</si>
  <si>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</si>
  <si>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</si>
  <si>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</si>
  <si>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</si>
  <si>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</si>
  <si>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</si>
  <si>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</si>
  <si>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</si>
  <si>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</si>
  <si>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</si>
  <si>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</si>
  <si>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</si>
  <si>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</si>
  <si>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</si>
  <si>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</si>
  <si>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</si>
  <si>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</si>
  <si>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</si>
  <si>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</si>
  <si>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</si>
  <si>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</si>
  <si>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</si>
  <si>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</si>
  <si>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</si>
  <si>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</si>
  <si>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</si>
  <si>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</si>
  <si>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</si>
  <si>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</si>
  <si>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</si>
  <si>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</si>
  <si>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</si>
  <si>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</si>
  <si>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</si>
  <si>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</si>
  <si>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</si>
  <si>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</si>
  <si>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</si>
  <si>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</si>
  <si>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</si>
  <si>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</si>
  <si>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</si>
  <si>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</si>
  <si>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</si>
  <si>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</si>
  <si>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</si>
  <si>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</si>
  <si>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</si>
  <si>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</si>
  <si>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</si>
  <si>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</si>
  <si>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</si>
  <si>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</si>
  <si>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</si>
  <si>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</si>
  <si>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</si>
  <si>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</si>
  <si>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</si>
  <si>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</si>
  <si>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</si>
  <si>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</si>
  <si>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</si>
  <si>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</si>
  <si>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</si>
  <si>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</si>
  <si>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</si>
  <si>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</si>
  <si>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</si>
  <si>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</si>
  <si>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</si>
  <si>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</si>
  <si>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</si>
  <si>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</si>
  <si>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</si>
  <si>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</si>
  <si>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</si>
  <si>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</si>
  <si>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</si>
  <si>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</si>
  <si>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</si>
  <si>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</si>
  <si>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</si>
  <si>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</si>
  <si>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</si>
  <si>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</si>
  <si>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</si>
  <si>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</si>
  <si>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</si>
  <si>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</si>
  <si>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</si>
  <si>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</si>
  <si>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</si>
  <si>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</si>
  <si>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</si>
  <si>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</si>
  <si>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</si>
  <si>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</si>
  <si>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</si>
  <si>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</si>
  <si>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</si>
  <si>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</si>
  <si>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</si>
  <si>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</si>
  <si>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</si>
  <si>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</si>
  <si>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</si>
  <si>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</si>
  <si>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</si>
  <si>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</si>
  <si>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</si>
  <si>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</si>
  <si>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</si>
  <si>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</si>
  <si>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</si>
  <si>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</si>
  <si>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</si>
  <si>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</si>
  <si>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</si>
  <si>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</si>
  <si>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</si>
  <si>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</si>
  <si>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</si>
  <si>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</si>
  <si>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</si>
  <si>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</si>
  <si>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</si>
  <si>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</si>
  <si>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</si>
  <si>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</si>
  <si>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</si>
  <si>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</si>
  <si>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</si>
  <si>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</si>
  <si>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</si>
  <si>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</si>
  <si>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</si>
  <si>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</si>
  <si>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</si>
  <si>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</si>
  <si>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</si>
  <si>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</si>
  <si>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</si>
  <si>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</si>
  <si>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</si>
  <si>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</si>
  <si>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</si>
  <si>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</si>
  <si>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</si>
  <si>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</si>
  <si>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</si>
  <si>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</si>
  <si>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</si>
  <si>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</si>
  <si>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</si>
  <si>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</si>
  <si>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</si>
  <si>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</si>
  <si>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</si>
  <si>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</si>
  <si>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</si>
  <si>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</si>
  <si>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</si>
  <si>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</si>
  <si>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</si>
  <si>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</si>
  <si>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</si>
  <si>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</si>
  <si>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</si>
  <si>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</si>
  <si>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</si>
  <si>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</si>
  <si>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</si>
  <si>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</si>
  <si>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</si>
  <si>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</si>
  <si>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</si>
  <si>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</si>
  <si>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</si>
  <si>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</si>
  <si>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</si>
  <si>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</si>
  <si>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</si>
  <si>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</si>
  <si>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</si>
  <si>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</si>
  <si>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</si>
  <si>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</si>
  <si>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</si>
  <si>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</si>
  <si>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</si>
  <si>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</si>
  <si>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</si>
  <si>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</si>
  <si>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</si>
  <si>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</si>
  <si>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</si>
  <si>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</si>
  <si>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</si>
  <si>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</si>
  <si>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</si>
  <si>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</si>
  <si>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</si>
  <si>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</si>
  <si>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</si>
  <si>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</si>
  <si>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</si>
  <si>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</si>
  <si>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</si>
  <si>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</si>
  <si>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</si>
  <si>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</si>
  <si>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</si>
  <si>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</si>
  <si>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</si>
  <si>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</si>
  <si>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</si>
  <si>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</si>
  <si>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</si>
  <si>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</si>
  <si>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</si>
  <si>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</si>
  <si>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</si>
  <si>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</si>
  <si>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</si>
  <si>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</si>
  <si>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</si>
  <si>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</si>
  <si>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</si>
  <si>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</si>
  <si>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</si>
  <si>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</si>
  <si>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</si>
  <si>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</si>
  <si>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</si>
  <si>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</si>
  <si>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</si>
  <si>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</si>
  <si>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</si>
  <si>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</si>
  <si>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</si>
  <si>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</si>
  <si>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</si>
  <si>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</si>
  <si>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</si>
  <si>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</si>
  <si>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</si>
  <si>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</si>
  <si>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</si>
  <si>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</si>
  <si>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</si>
  <si>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</si>
  <si>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</si>
  <si>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</si>
  <si>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</si>
  <si>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</si>
  <si>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</si>
  <si>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</si>
  <si>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</si>
  <si>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</si>
  <si>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</si>
  <si>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</si>
  <si>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</si>
  <si>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</si>
  <si>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</si>
  <si>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</si>
  <si>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</si>
  <si>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</si>
  <si>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</si>
  <si>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</si>
  <si>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</si>
  <si>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</si>
  <si>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</si>
  <si>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</si>
  <si>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</si>
  <si>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</si>
  <si>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</si>
  <si>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</si>
  <si>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</si>
  <si>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</si>
  <si>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</si>
  <si>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</si>
  <si>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</si>
  <si>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</si>
  <si>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</si>
  <si>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</si>
  <si>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</si>
  <si>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</si>
  <si>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</si>
  <si>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</si>
  <si>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</si>
  <si>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</si>
  <si>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</si>
  <si>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</si>
  <si>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</si>
  <si>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</si>
  <si>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</si>
  <si>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</si>
  <si>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</si>
  <si>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</si>
  <si>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</si>
  <si>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</si>
  <si>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</si>
  <si>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</si>
  <si>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</si>
  <si>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</si>
  <si>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</si>
  <si>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</si>
  <si>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</si>
  <si>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</si>
  <si>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</si>
  <si>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</si>
  <si>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</si>
  <si>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</si>
  <si>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</si>
  <si>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</si>
  <si>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</si>
  <si>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</si>
  <si>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</si>
  <si>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</si>
  <si>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</si>
  <si>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</si>
  <si>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</si>
  <si>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</si>
  <si>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</si>
  <si>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</si>
  <si>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</si>
  <si>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</si>
  <si>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</si>
  <si>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</si>
  <si>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</si>
  <si>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</si>
  <si>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</si>
  <si>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</si>
  <si>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</si>
  <si>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</si>
  <si>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</si>
  <si>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</si>
  <si>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</si>
  <si>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</si>
  <si>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</si>
  <si>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</si>
  <si>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</si>
  <si>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</si>
  <si>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</si>
  <si>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</si>
  <si>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</si>
  <si>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</si>
  <si>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</si>
  <si>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</si>
  <si>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</si>
  <si>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</si>
  <si>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</si>
  <si>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</si>
  <si>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</si>
  <si>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</si>
  <si>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</si>
  <si>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</si>
  <si>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</si>
  <si>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</si>
  <si>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</si>
  <si>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</si>
  <si>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</si>
  <si>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</si>
  <si>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</si>
  <si>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</si>
  <si>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</si>
  <si>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</si>
  <si>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</si>
  <si>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</si>
  <si>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</si>
  <si>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</si>
  <si>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</si>
  <si>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</si>
  <si>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</si>
  <si>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</si>
  <si>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</si>
  <si>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</si>
  <si>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</si>
  <si>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</si>
  <si>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</si>
  <si>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</si>
  <si>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</si>
  <si>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</si>
  <si>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</si>
  <si>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</si>
  <si>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</si>
  <si>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</si>
  <si>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</si>
  <si>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</si>
  <si>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</si>
  <si>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</si>
  <si>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</si>
  <si>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</si>
  <si>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</si>
  <si>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</si>
  <si>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</si>
  <si>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</si>
  <si>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</si>
  <si>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</si>
  <si>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</si>
  <si>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</si>
  <si>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</si>
  <si>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</si>
  <si>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</si>
  <si>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</si>
  <si>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</si>
  <si>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</si>
  <si>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</si>
  <si>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</si>
  <si>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</si>
  <si>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</si>
  <si>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</si>
  <si>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</si>
  <si>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</si>
  <si>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</si>
  <si>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</si>
  <si>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</si>
  <si>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</si>
  <si>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</si>
  <si>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</si>
  <si>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</si>
  <si>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</si>
  <si>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</si>
  <si>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</si>
  <si>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</si>
  <si>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</si>
  <si>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</si>
  <si>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</si>
  <si>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</si>
  <si>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</si>
  <si>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</si>
  <si>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</si>
  <si>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</si>
  <si>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</si>
  <si>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</si>
  <si>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</si>
  <si>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</si>
  <si>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</si>
  <si>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</si>
  <si>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</si>
  <si>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</si>
  <si>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</si>
  <si>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</si>
  <si>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</si>
  <si>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</si>
  <si>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</si>
  <si>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</si>
  <si>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</si>
  <si>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</si>
  <si>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</si>
  <si>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</si>
  <si>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</si>
  <si>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</si>
  <si>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</si>
  <si>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</si>
  <si>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</si>
  <si>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</si>
  <si>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</si>
  <si>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</si>
  <si>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</si>
  <si>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</si>
  <si>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</si>
  <si>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</si>
  <si>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</si>
  <si>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</si>
  <si>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</si>
  <si>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</si>
  <si>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</si>
  <si>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</si>
  <si>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</si>
  <si>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</si>
  <si>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</si>
  <si>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</si>
  <si>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</si>
  <si>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</si>
  <si>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</si>
  <si>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</si>
  <si>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</si>
  <si>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</si>
  <si>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</si>
  <si>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</si>
  <si>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</si>
  <si>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</si>
  <si>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</si>
  <si>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</si>
  <si>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</si>
  <si>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</si>
  <si>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</si>
  <si>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</si>
  <si>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</si>
  <si>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</si>
  <si>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</si>
  <si>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</si>
  <si>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</si>
  <si>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</si>
  <si>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</si>
  <si>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</si>
  <si>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</si>
  <si>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</si>
  <si>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</si>
  <si>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</si>
  <si>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</si>
  <si>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</si>
  <si>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</si>
  <si>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</si>
  <si>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</si>
  <si>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</si>
  <si>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</si>
  <si>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</si>
  <si>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</si>
  <si>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</si>
  <si>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</si>
  <si>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</si>
  <si>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</si>
  <si>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</si>
  <si>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</si>
  <si>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</si>
  <si>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</si>
  <si>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</si>
  <si>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</si>
  <si>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</si>
  <si>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</si>
  <si>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</si>
  <si>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</si>
  <si>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</si>
  <si>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</si>
  <si>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</si>
  <si>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</si>
  <si>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</si>
  <si>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</si>
  <si>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</si>
  <si>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</si>
  <si>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</si>
  <si>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</si>
  <si>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</si>
  <si>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</si>
  <si>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</si>
  <si>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</si>
  <si>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</si>
  <si>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</si>
  <si>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</si>
  <si>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</si>
  <si>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</si>
  <si>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</si>
  <si>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</si>
  <si>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</si>
  <si>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</si>
  <si>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</si>
  <si>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</si>
  <si>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</si>
  <si>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</si>
  <si>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</si>
  <si>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</si>
  <si>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</si>
  <si>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</si>
  <si>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</si>
  <si>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</si>
  <si>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</si>
  <si>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</si>
  <si>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</si>
  <si>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</si>
  <si>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</si>
  <si>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</si>
  <si>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</si>
  <si>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</si>
  <si>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</si>
  <si>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</si>
  <si>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</si>
  <si>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</si>
  <si>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</si>
  <si>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</si>
  <si>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</si>
  <si>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</si>
  <si>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</si>
  <si>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</si>
  <si>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</si>
  <si>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</si>
  <si>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</si>
  <si>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</si>
  <si>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</si>
  <si>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</si>
  <si>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</si>
  <si>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</si>
  <si>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</si>
  <si>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</si>
  <si>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</si>
  <si>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</si>
  <si>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</si>
  <si>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</si>
  <si>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</si>
  <si>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</si>
  <si>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</si>
  <si>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</si>
  <si>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</si>
  <si>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</si>
  <si>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</si>
  <si>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</si>
  <si>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</si>
  <si>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</si>
  <si>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</si>
  <si>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</si>
  <si>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</si>
  <si>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</si>
  <si>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</si>
  <si>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</si>
  <si>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</si>
  <si>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</si>
  <si>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</si>
  <si>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</si>
  <si>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</si>
  <si>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</si>
  <si>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</si>
  <si>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</si>
  <si>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</si>
  <si>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</si>
  <si>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</si>
  <si>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</si>
  <si>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</si>
  <si>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</si>
  <si>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</si>
  <si>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</si>
  <si>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</si>
  <si>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</si>
  <si>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</si>
  <si>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</si>
  <si>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</si>
  <si>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</si>
  <si>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</si>
  <si>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</si>
  <si>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</si>
  <si>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</si>
  <si>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</si>
  <si>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</si>
  <si>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</si>
  <si>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</si>
  <si>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</si>
  <si>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</si>
  <si>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</si>
  <si>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</si>
  <si>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</si>
  <si>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</si>
  <si>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</si>
  <si>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</si>
  <si>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</si>
  <si>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</si>
  <si>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</si>
  <si>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</si>
  <si>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</si>
  <si>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</si>
  <si>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</si>
  <si>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</si>
  <si>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</si>
  <si>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</si>
  <si>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</si>
  <si>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</si>
  <si>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</si>
  <si>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</si>
  <si>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</si>
  <si>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</si>
  <si>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</si>
  <si>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</si>
  <si>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</si>
  <si>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</si>
  <si>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</si>
  <si>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</si>
  <si>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</si>
  <si>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</si>
  <si>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</si>
  <si>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</si>
  <si>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</si>
  <si>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</si>
  <si>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</si>
  <si>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</si>
  <si>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</si>
  <si>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</si>
  <si>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</si>
  <si>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</si>
  <si>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</si>
  <si>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</si>
  <si>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</si>
  <si>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</si>
  <si>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</si>
  <si>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</si>
  <si>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</si>
  <si>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</si>
  <si>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</si>
  <si>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</si>
  <si>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</si>
  <si>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</si>
  <si>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</si>
  <si>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</si>
  <si>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</si>
  <si>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</si>
  <si>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</si>
  <si>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</si>
  <si>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</si>
  <si>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</si>
  <si>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</si>
  <si>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</si>
  <si>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</si>
  <si>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</si>
  <si>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</si>
  <si>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</si>
  <si>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</si>
  <si>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</si>
  <si>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</si>
  <si>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</si>
  <si>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</si>
  <si>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</si>
  <si>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</si>
  <si>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</si>
  <si>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</si>
  <si>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</si>
  <si>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</si>
  <si>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</si>
  <si>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</si>
  <si>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</si>
  <si>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</si>
  <si>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</si>
  <si>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</si>
  <si>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</si>
  <si>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</si>
  <si>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</si>
  <si>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</si>
  <si>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</si>
  <si>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</si>
  <si>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</si>
  <si>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</si>
  <si>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</si>
  <si>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</si>
  <si>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</si>
  <si>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</si>
  <si>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</si>
  <si>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</si>
  <si>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</si>
  <si>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</si>
  <si>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</si>
  <si>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</si>
  <si>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</si>
  <si>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</si>
  <si>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</si>
  <si>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</si>
  <si>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</si>
  <si>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</si>
  <si>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</si>
  <si>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</si>
  <si>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</si>
  <si>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</si>
  <si>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</si>
  <si>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</si>
  <si>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</si>
  <si>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</si>
  <si>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</si>
  <si>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</si>
  <si>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</si>
  <si>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</si>
  <si>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</si>
  <si>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</si>
  <si>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</si>
  <si>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</si>
  <si>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</si>
  <si>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</si>
  <si>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</si>
  <si>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</si>
  <si>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</si>
  <si>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</si>
  <si>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</si>
  <si>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</si>
  <si>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</si>
  <si>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</si>
  <si>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</si>
  <si>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</si>
  <si>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</si>
  <si>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</si>
  <si>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</si>
  <si>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</si>
  <si>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</si>
  <si>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</si>
  <si>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</si>
  <si>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</si>
  <si>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</si>
  <si>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</si>
  <si>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</si>
  <si>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</si>
  <si>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</si>
  <si>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</si>
  <si>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</si>
  <si>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</si>
  <si>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</si>
  <si>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</si>
  <si>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</si>
  <si>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</si>
  <si>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</si>
  <si>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</si>
  <si>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</si>
  <si>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</si>
  <si>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</si>
  <si>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</si>
  <si>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</si>
  <si>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</si>
  <si>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</si>
  <si>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</si>
  <si>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</si>
  <si>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</si>
  <si>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</si>
  <si>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</si>
  <si>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</si>
  <si>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</si>
  <si>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</si>
  <si>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</si>
  <si>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</si>
  <si>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</si>
  <si>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</si>
  <si>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</si>
  <si>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</si>
  <si>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</si>
  <si>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</si>
  <si>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</si>
  <si>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</si>
  <si>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</si>
  <si>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</si>
  <si>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</si>
  <si>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</si>
  <si>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</si>
  <si>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</si>
  <si>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</si>
  <si>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</si>
  <si>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</si>
  <si>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</si>
  <si>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</si>
  <si>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</si>
  <si>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</si>
  <si>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</si>
  <si>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</si>
  <si>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</si>
  <si>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</si>
  <si>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</si>
  <si>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</si>
  <si>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</si>
  <si>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</si>
  <si>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</si>
  <si>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</si>
  <si>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</si>
  <si>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</si>
  <si>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</si>
  <si>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</si>
  <si>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</si>
  <si>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</si>
  <si>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</si>
  <si>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</si>
  <si>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</si>
  <si>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</si>
  <si>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</si>
  <si>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</si>
  <si>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</si>
  <si>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</si>
  <si>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</si>
  <si>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</si>
  <si>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</si>
  <si>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</si>
  <si>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</si>
  <si>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</si>
  <si>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</si>
  <si>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</si>
  <si>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</si>
  <si>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</si>
  <si>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</si>
  <si>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</si>
  <si>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</si>
  <si>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</si>
  <si>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</si>
  <si>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</si>
  <si>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</si>
  <si>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</si>
  <si>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</si>
  <si>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</si>
  <si>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</si>
  <si>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</si>
  <si>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</si>
  <si>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</si>
  <si>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</si>
  <si>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</si>
  <si>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</si>
  <si>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</si>
  <si>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</si>
  <si>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</si>
  <si>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</si>
  <si>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</si>
  <si>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</si>
  <si>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</si>
  <si>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</si>
  <si>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</si>
  <si>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</si>
  <si>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</si>
  <si>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</si>
  <si>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</si>
  <si>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</si>
  <si>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</si>
  <si>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</si>
  <si>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</si>
  <si>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</si>
  <si>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</si>
  <si>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</si>
  <si>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</si>
  <si>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</si>
  <si>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</si>
  <si>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</si>
  <si>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</si>
  <si>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</si>
  <si>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</si>
  <si>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</si>
  <si>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</si>
  <si>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</si>
  <si>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</si>
  <si>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</si>
  <si>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</si>
  <si>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</si>
  <si>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</si>
  <si>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</si>
  <si>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</si>
  <si>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</si>
  <si>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</si>
  <si>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</si>
  <si>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</si>
  <si>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</si>
  <si>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</si>
  <si>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</si>
  <si>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</si>
  <si>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</si>
  <si>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</si>
  <si>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</si>
  <si>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</si>
  <si>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</si>
  <si>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</si>
  <si>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</si>
  <si>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</si>
  <si>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</si>
  <si>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</si>
  <si>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</si>
  <si>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</si>
  <si>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</si>
  <si>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</si>
  <si>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</si>
  <si>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</si>
  <si>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</si>
  <si>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</si>
  <si>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</si>
  <si>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</si>
  <si>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</si>
  <si>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</si>
  <si>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</si>
  <si>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</si>
  <si>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</si>
  <si>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</si>
  <si>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</si>
  <si>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</si>
  <si>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</si>
  <si>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</si>
  <si>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</si>
  <si>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</si>
  <si>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</si>
  <si>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</si>
  <si>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</si>
  <si>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</si>
  <si>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</si>
  <si>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</si>
  <si>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</si>
  <si>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</si>
  <si>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</si>
  <si>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</si>
  <si>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</si>
  <si>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</si>
  <si>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</si>
  <si>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</si>
  <si>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</si>
  <si>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</si>
  <si>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</si>
  <si>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</si>
  <si>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</si>
  <si>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</si>
  <si>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</si>
  <si>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</si>
  <si>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</si>
  <si>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</si>
  <si>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</si>
  <si>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</si>
  <si>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</si>
  <si>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</si>
  <si>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</si>
  <si>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</si>
  <si>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</si>
  <si>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</si>
  <si>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</si>
  <si>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</si>
  <si>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</si>
  <si>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</si>
  <si>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</si>
  <si>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</si>
  <si>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</si>
  <si>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</si>
  <si>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</si>
  <si>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</si>
  <si>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</si>
  <si>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</si>
  <si>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</si>
  <si>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</si>
  <si>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</si>
  <si>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</si>
  <si>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</si>
  <si>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</si>
  <si>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</si>
  <si>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</si>
  <si>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</si>
  <si>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</si>
  <si>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</si>
  <si>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</si>
  <si>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</si>
  <si>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</si>
  <si>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</si>
  <si>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</si>
  <si>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</si>
  <si>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</si>
  <si>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</si>
  <si>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</si>
  <si>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</si>
  <si>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</si>
  <si>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</si>
  <si>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</si>
  <si>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</si>
  <si>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</si>
  <si>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</si>
  <si>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</si>
  <si>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</si>
  <si>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</si>
  <si>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</si>
  <si>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</si>
  <si>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</si>
  <si>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</si>
  <si>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</si>
  <si>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</si>
  <si>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</si>
  <si>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</si>
  <si>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</si>
  <si>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</si>
  <si>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</si>
  <si>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</si>
  <si>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</si>
  <si>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</si>
  <si>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</si>
  <si>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</si>
  <si>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</si>
  <si>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</si>
  <si>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</si>
  <si>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</si>
  <si>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</si>
  <si>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</si>
  <si>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</si>
  <si>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</si>
  <si>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</si>
  <si>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</si>
  <si>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</si>
  <si>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</si>
  <si>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</si>
  <si>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</si>
  <si>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</si>
  <si>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</si>
  <si>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</si>
  <si>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</si>
  <si>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</si>
  <si>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</si>
  <si>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</si>
  <si>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</si>
  <si>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</si>
  <si>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</si>
  <si>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</si>
  <si>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</si>
  <si>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</si>
  <si>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</si>
  <si>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</si>
  <si>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</si>
  <si>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</si>
  <si>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</si>
  <si>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</si>
  <si>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</si>
  <si>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</si>
  <si>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</si>
  <si>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</si>
  <si>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</si>
  <si>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</si>
  <si>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</si>
  <si>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</si>
  <si>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</si>
  <si>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</si>
  <si>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</si>
  <si>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</si>
  <si>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</si>
  <si>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</si>
  <si>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</si>
  <si>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</si>
  <si>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</si>
  <si>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</si>
  <si>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</si>
  <si>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</si>
  <si>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</si>
  <si>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</si>
  <si>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</si>
  <si>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</si>
  <si>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</si>
  <si>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</si>
  <si>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</si>
  <si>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</si>
  <si>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</si>
  <si>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</si>
  <si>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</si>
  <si>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</si>
  <si>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</si>
  <si>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</si>
  <si>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</si>
  <si>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</si>
  <si>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</si>
  <si>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</si>
  <si>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</si>
  <si>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</si>
  <si>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</si>
  <si>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</si>
  <si>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</si>
  <si>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</si>
  <si>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</si>
  <si>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</si>
  <si>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</si>
  <si>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</si>
  <si>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</si>
  <si>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</si>
  <si>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</si>
  <si>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</si>
  <si>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</si>
  <si>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</si>
  <si>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</si>
  <si>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</si>
  <si>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</si>
  <si>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</si>
  <si>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</si>
  <si>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</si>
  <si>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</si>
  <si>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</si>
  <si>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</si>
  <si>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</si>
  <si>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</si>
  <si>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</si>
  <si>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</si>
  <si>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</si>
  <si>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</si>
  <si>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</si>
  <si>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</si>
  <si>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</si>
  <si>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</si>
  <si>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</si>
  <si>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</si>
  <si>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</si>
  <si>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</si>
  <si>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</si>
  <si>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</si>
  <si>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</si>
  <si>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</si>
  <si>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</si>
  <si>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</si>
  <si>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</si>
  <si>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</si>
  <si>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</si>
  <si>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</si>
  <si>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</si>
  <si>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</si>
  <si>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</si>
  <si>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</si>
  <si>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</si>
  <si>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</si>
  <si>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</si>
  <si>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</si>
  <si>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</si>
  <si>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</si>
  <si>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</si>
  <si>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</si>
  <si>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</si>
  <si>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</si>
  <si>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</si>
  <si>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</si>
  <si>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</si>
  <si>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</si>
  <si>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</si>
  <si>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</si>
  <si>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</si>
  <si>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</si>
  <si>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</si>
  <si>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</si>
  <si>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</si>
  <si>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</si>
  <si>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</si>
  <si>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</si>
  <si>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</si>
  <si>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</si>
  <si>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</si>
  <si>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</si>
  <si>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</si>
  <si>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</si>
  <si>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</si>
  <si>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</si>
  <si>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</si>
  <si>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</si>
  <si>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</si>
  <si>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</si>
  <si>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</si>
  <si>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</si>
  <si>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</si>
  <si>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</si>
  <si>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</si>
  <si>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</si>
  <si>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</si>
  <si>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</si>
  <si>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</si>
  <si>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</si>
  <si>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</si>
  <si>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</si>
  <si>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</si>
  <si>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</si>
  <si>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</si>
  <si>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</si>
  <si>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</si>
  <si>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</si>
  <si>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</si>
  <si>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</si>
  <si>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</si>
  <si>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</si>
  <si>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</si>
  <si>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</si>
  <si>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</si>
  <si>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</si>
  <si>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</si>
  <si>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</si>
  <si>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</si>
  <si>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</si>
  <si>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</si>
  <si>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</si>
  <si>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</si>
  <si>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</si>
  <si>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</si>
  <si>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</si>
  <si>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</si>
  <si>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</si>
  <si>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</si>
  <si>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</si>
  <si>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</si>
  <si>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</si>
  <si>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</si>
  <si>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</si>
  <si>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</si>
  <si>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</si>
  <si>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</si>
  <si>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</si>
  <si>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</si>
  <si>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</si>
  <si>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</si>
  <si>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</si>
  <si>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</si>
  <si>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</si>
  <si>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</si>
  <si>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</si>
  <si>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</si>
  <si>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</si>
  <si>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</si>
  <si>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</si>
  <si>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</si>
  <si>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</si>
  <si>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</si>
  <si>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</si>
  <si>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</si>
  <si>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</si>
  <si>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</si>
  <si>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</si>
  <si>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</si>
  <si>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</si>
  <si>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</si>
  <si>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</si>
  <si>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</si>
  <si>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</si>
  <si>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</si>
  <si>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</si>
  <si>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</si>
  <si>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</si>
  <si>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</si>
  <si>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</si>
  <si>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</si>
  <si>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</si>
  <si>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</si>
  <si>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</si>
  <si>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</si>
  <si>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</si>
  <si>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</si>
  <si>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</si>
  <si>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</si>
  <si>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</si>
  <si>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</si>
  <si>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</si>
  <si>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</si>
  <si>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</si>
  <si>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</si>
  <si>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</si>
  <si>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</si>
  <si>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</si>
  <si>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</si>
  <si>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</si>
  <si>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</si>
  <si>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</si>
  <si>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</si>
  <si>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</si>
  <si>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</si>
  <si>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</si>
  <si>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</si>
  <si>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</si>
  <si>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</si>
  <si>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</si>
  <si>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</si>
  <si>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</si>
  <si>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</si>
  <si>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</si>
  <si>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</si>
  <si>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</si>
  <si>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</si>
  <si>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</si>
  <si>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</si>
  <si>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</si>
  <si>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</si>
  <si>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</si>
  <si>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</si>
  <si>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</si>
  <si>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</si>
  <si>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</si>
  <si>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</si>
  <si>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</si>
  <si>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</si>
  <si>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</si>
  <si>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</si>
  <si>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</si>
  <si>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</si>
  <si>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</si>
  <si>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</si>
  <si>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</si>
  <si>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</si>
  <si>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</si>
  <si>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</si>
  <si>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</si>
  <si>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</si>
  <si>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</si>
  <si>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</si>
  <si>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</si>
  <si>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</si>
  <si>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</si>
  <si>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</si>
  <si>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</si>
  <si>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</si>
  <si>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</si>
  <si>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</si>
  <si>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</si>
  <si>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</si>
  <si>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</si>
  <si>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</si>
  <si>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</si>
  <si>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</si>
  <si>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</si>
  <si>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</si>
  <si>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</si>
  <si>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</si>
  <si>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</si>
  <si>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</si>
  <si>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</si>
  <si>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</si>
  <si>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</si>
  <si>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</si>
  <si>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</si>
  <si>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</si>
  <si>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</si>
  <si>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</si>
  <si>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</si>
  <si>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</si>
  <si>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</si>
  <si>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</si>
  <si>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</si>
  <si>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</si>
  <si>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</si>
  <si>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</si>
  <si>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</si>
  <si>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</si>
  <si>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</si>
  <si>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</si>
  <si>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</si>
  <si>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</si>
  <si>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</si>
  <si>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</si>
  <si>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</si>
  <si>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</si>
  <si>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</si>
  <si>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</si>
  <si>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</si>
  <si>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</si>
  <si>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</si>
  <si>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</si>
  <si>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</si>
  <si>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</si>
  <si>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</si>
  <si>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</si>
  <si>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</si>
  <si>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</si>
  <si>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</si>
  <si>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</si>
  <si>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</si>
  <si>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</si>
  <si>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</si>
  <si>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</si>
  <si>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</si>
  <si>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</si>
  <si>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</si>
  <si>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</si>
  <si>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</si>
  <si>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</si>
  <si>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</si>
  <si>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</si>
  <si>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</si>
  <si>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</si>
  <si>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</si>
  <si>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</si>
  <si>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</si>
  <si>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</si>
  <si>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</si>
  <si>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</si>
  <si>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</si>
  <si>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</si>
  <si>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</si>
  <si>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</si>
  <si>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</si>
  <si>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</si>
  <si>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</si>
  <si>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</si>
  <si>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</si>
  <si>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</si>
  <si>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</si>
  <si>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</si>
  <si>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</si>
  <si>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</si>
  <si>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</si>
  <si>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</si>
  <si>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</si>
  <si>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</si>
  <si>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</si>
  <si>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</si>
  <si>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</si>
  <si>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</si>
  <si>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</si>
  <si>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</si>
  <si>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</si>
  <si>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</si>
  <si>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</si>
  <si>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</si>
  <si>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</si>
  <si>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</si>
  <si>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</si>
  <si>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</si>
  <si>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</si>
  <si>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</si>
  <si>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</si>
  <si>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</si>
  <si>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</si>
  <si>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</si>
  <si>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</si>
  <si>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</si>
  <si>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</si>
  <si>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</si>
  <si>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</si>
  <si>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</si>
  <si>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</si>
  <si>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</si>
  <si>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</si>
  <si>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</si>
  <si>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</si>
  <si>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</si>
  <si>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</si>
  <si>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</si>
  <si>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</si>
  <si>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</si>
  <si>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</si>
  <si>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</si>
  <si>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</si>
  <si>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</si>
  <si>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</si>
  <si>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</si>
  <si>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</si>
  <si>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</si>
  <si>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</si>
  <si>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</si>
  <si>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</si>
  <si>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</si>
  <si>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</si>
  <si>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</si>
  <si>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</si>
  <si>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</si>
  <si>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</si>
  <si>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</si>
  <si>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</si>
  <si>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</si>
  <si>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</si>
  <si>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</si>
  <si>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</si>
  <si>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</si>
  <si>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</si>
  <si>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</si>
  <si>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</si>
  <si>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</si>
  <si>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</si>
  <si>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</si>
  <si>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</si>
  <si>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</si>
  <si>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</si>
  <si>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</si>
  <si>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</si>
  <si>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</si>
  <si>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</si>
  <si>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</si>
  <si>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</si>
  <si>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</si>
  <si>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</si>
  <si>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</si>
  <si>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</si>
  <si>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</si>
  <si>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</si>
  <si>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</si>
  <si>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</si>
  <si>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</si>
  <si>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</si>
  <si>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</si>
  <si>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</si>
  <si>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</si>
  <si>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</si>
  <si>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</si>
  <si>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</si>
  <si>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</si>
  <si>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</si>
  <si>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</si>
  <si>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</si>
  <si>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</si>
  <si>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</si>
  <si>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</si>
  <si>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</si>
  <si>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</si>
  <si>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</si>
  <si>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</si>
  <si>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</si>
  <si>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</si>
  <si>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</si>
  <si>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</si>
  <si>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</si>
  <si>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</si>
  <si>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</si>
  <si>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</si>
  <si>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</si>
  <si>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</si>
  <si>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</si>
  <si>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</si>
  <si>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</si>
  <si>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</si>
  <si>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</si>
  <si>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</si>
  <si>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</si>
  <si>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</si>
  <si>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</si>
  <si>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</si>
  <si>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</si>
  <si>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</si>
  <si>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</si>
  <si>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</si>
  <si>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</si>
  <si>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</si>
  <si>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</si>
  <si>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</si>
  <si>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</si>
  <si>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</si>
  <si>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</si>
  <si>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</si>
  <si>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</si>
  <si>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</si>
  <si>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</si>
  <si>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</si>
  <si>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</si>
  <si>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</si>
  <si>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</si>
  <si>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</si>
  <si>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</si>
  <si>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</si>
  <si>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</si>
  <si>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</si>
  <si>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</si>
  <si>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</si>
  <si>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</si>
  <si>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</si>
  <si>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</si>
  <si>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</si>
  <si>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</si>
  <si>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</si>
  <si>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</si>
  <si>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</si>
  <si>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</si>
  <si>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</si>
  <si>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</si>
  <si>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</si>
  <si>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</si>
  <si>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</si>
  <si>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</si>
  <si>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</si>
  <si>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</si>
  <si>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</si>
  <si>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</si>
  <si>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</si>
  <si>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</si>
  <si>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</si>
  <si>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</si>
  <si>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</si>
  <si>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</si>
  <si>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</si>
  <si>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</si>
  <si>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</si>
  <si>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</si>
  <si>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</si>
  <si>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</si>
  <si>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</si>
  <si>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</si>
  <si>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</si>
  <si>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</si>
  <si>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</si>
  <si>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</si>
  <si>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</si>
  <si>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</si>
  <si>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</si>
  <si>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</si>
  <si>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</si>
  <si>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</si>
  <si>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</si>
  <si>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</si>
  <si>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</si>
  <si>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</si>
  <si>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</si>
  <si>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</si>
  <si>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</si>
  <si>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</si>
  <si>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</si>
  <si>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</si>
  <si>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</si>
  <si>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</si>
  <si>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</si>
  <si>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</si>
  <si>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</si>
  <si>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</si>
  <si>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</si>
  <si>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</si>
  <si>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</si>
  <si>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</si>
  <si>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</si>
  <si>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</si>
  <si>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</si>
  <si>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</si>
  <si>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</si>
  <si>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</si>
  <si>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</si>
  <si>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</si>
  <si>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</si>
  <si>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</si>
  <si>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</si>
  <si>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</si>
  <si>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</si>
  <si>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</si>
  <si>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</si>
  <si>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</si>
  <si>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</si>
  <si>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</si>
  <si>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</si>
  <si>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</si>
  <si>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</si>
  <si>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</si>
  <si>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</si>
  <si>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</si>
  <si>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</si>
  <si>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</si>
  <si>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</si>
  <si>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</si>
  <si>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</si>
  <si>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</si>
  <si>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</si>
  <si>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</si>
  <si>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</si>
  <si>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</si>
  <si>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</si>
  <si>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</si>
  <si>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</si>
  <si>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</si>
  <si>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</si>
  <si>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</si>
  <si>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</si>
  <si>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</si>
  <si>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</si>
  <si>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</si>
  <si>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</si>
  <si>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</si>
  <si>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</si>
  <si>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</si>
  <si>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</si>
  <si>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</si>
  <si>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</si>
  <si>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</si>
  <si>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</si>
  <si>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</si>
  <si>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</si>
  <si>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</si>
  <si>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</si>
  <si>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</si>
  <si>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</si>
  <si>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</si>
  <si>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</si>
  <si>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</si>
  <si>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</si>
  <si>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</si>
  <si>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</si>
  <si>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</si>
  <si>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</si>
  <si>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</si>
  <si>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</si>
  <si>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</si>
  <si>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</si>
  <si>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</si>
  <si>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</si>
  <si>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</si>
  <si>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</si>
  <si>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</si>
  <si>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</si>
  <si>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</si>
  <si>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</si>
  <si>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</si>
  <si>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</si>
  <si>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</si>
  <si>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</si>
  <si>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</si>
  <si>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</si>
  <si>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</si>
  <si>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</si>
  <si>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</si>
  <si>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</si>
  <si>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</si>
  <si>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</si>
  <si>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</si>
  <si>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</si>
  <si>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</si>
  <si>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</si>
  <si>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</si>
  <si>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</si>
  <si>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</si>
  <si>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</si>
  <si>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</si>
  <si>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</si>
  <si>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</si>
  <si>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</si>
  <si>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</si>
  <si>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</si>
  <si>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</si>
  <si>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</si>
  <si>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</si>
  <si>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</si>
  <si>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</si>
  <si>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</si>
  <si>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</si>
  <si>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</si>
  <si>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</si>
  <si>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</si>
  <si>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</si>
  <si>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</si>
  <si>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</si>
  <si>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</si>
  <si>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</si>
  <si>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</si>
  <si>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</si>
  <si>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</si>
  <si>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</si>
  <si>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</si>
  <si>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</si>
  <si>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</si>
  <si>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</si>
  <si>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</si>
  <si>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</si>
  <si>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</si>
  <si>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</si>
  <si>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</si>
  <si>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</si>
  <si>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</si>
  <si>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</si>
  <si>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</si>
  <si>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</si>
  <si>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</si>
  <si>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</si>
  <si>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</si>
  <si>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</si>
  <si>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</si>
  <si>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</si>
  <si>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</si>
  <si>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</si>
  <si>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</si>
  <si>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</si>
  <si>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</si>
  <si>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</si>
  <si>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</si>
  <si>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</si>
  <si>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</si>
  <si>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</si>
  <si>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</si>
  <si>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</si>
  <si>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</si>
  <si>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</si>
  <si>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</si>
  <si>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</si>
  <si>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</si>
  <si>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</si>
  <si>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</si>
  <si>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</si>
  <si>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</si>
  <si>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</si>
  <si>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</si>
  <si>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</si>
  <si>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</si>
  <si>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</si>
  <si>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</si>
  <si>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</si>
  <si>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</si>
  <si>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</si>
  <si>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</si>
  <si>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</si>
  <si>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</si>
  <si>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</si>
  <si>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</si>
  <si>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</si>
  <si>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</si>
  <si>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</si>
  <si>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</si>
  <si>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</si>
  <si>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</si>
  <si>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</si>
  <si>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</si>
  <si>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</si>
  <si>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</si>
  <si>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</si>
  <si>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</si>
  <si>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</si>
  <si>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</si>
  <si>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</si>
  <si>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</si>
  <si>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</si>
  <si>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</si>
  <si>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</si>
  <si>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</si>
  <si>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</si>
  <si>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</si>
  <si>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</si>
  <si>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</si>
  <si>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</si>
  <si>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</si>
  <si>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</si>
  <si>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</si>
  <si>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</si>
  <si>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</si>
  <si>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</si>
  <si>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</si>
  <si>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</si>
  <si>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</si>
  <si>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</si>
  <si>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</si>
  <si>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</si>
  <si>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</si>
  <si>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</si>
  <si>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</si>
  <si>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</si>
  <si>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</si>
  <si>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</si>
  <si>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</si>
  <si>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</si>
  <si>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</si>
  <si>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</si>
  <si>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</si>
  <si>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</si>
  <si>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</si>
  <si>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</si>
  <si>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</si>
  <si>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</si>
  <si>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</si>
  <si>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</si>
  <si>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</si>
  <si>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</si>
  <si>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</si>
  <si>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</si>
  <si>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</si>
  <si>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</si>
  <si>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</si>
  <si>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</si>
  <si>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</si>
  <si>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</si>
  <si>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</si>
  <si>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</si>
  <si>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</si>
  <si>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</si>
  <si>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</si>
  <si>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</si>
  <si>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</si>
  <si>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</si>
  <si>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</si>
  <si>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</si>
  <si>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</si>
  <si>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</si>
  <si>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</si>
  <si>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</si>
  <si>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</si>
  <si>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</si>
  <si>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</si>
  <si>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</si>
  <si>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</si>
  <si>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</si>
  <si>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</si>
  <si>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</si>
  <si>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</si>
  <si>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</si>
  <si>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</si>
  <si>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</si>
  <si>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</si>
  <si>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</si>
  <si>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</si>
  <si>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</si>
  <si>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</si>
  <si>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</si>
  <si>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</si>
  <si>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</si>
  <si>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</si>
  <si>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</si>
  <si>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</si>
  <si>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</si>
  <si>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</si>
  <si>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</si>
  <si>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</si>
  <si>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</si>
  <si>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</si>
  <si>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</si>
  <si>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</si>
  <si>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</si>
  <si>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</si>
  <si>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</si>
  <si>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</si>
  <si>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</si>
  <si>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</si>
  <si>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</si>
  <si>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</si>
  <si>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</si>
  <si>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</si>
  <si>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</si>
  <si>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</si>
  <si>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</si>
  <si>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</si>
  <si>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</si>
  <si>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</si>
  <si>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</si>
  <si>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</si>
  <si>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</si>
  <si>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</si>
  <si>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</si>
  <si>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</si>
  <si>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</si>
  <si>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</si>
  <si>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</si>
  <si>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</si>
  <si>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</si>
  <si>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</si>
  <si>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</si>
  <si>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</si>
  <si>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</si>
  <si>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</si>
  <si>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</si>
  <si>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</si>
  <si>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</si>
  <si>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</si>
  <si>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</si>
  <si>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</si>
  <si>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</si>
  <si>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</si>
  <si>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</si>
  <si>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</si>
  <si>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</si>
  <si>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</si>
  <si>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</si>
  <si>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</si>
  <si>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</si>
  <si>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</si>
  <si>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</si>
  <si>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</si>
  <si>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</si>
  <si>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</si>
  <si>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</si>
  <si>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</si>
  <si>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</si>
  <si>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</si>
  <si>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</si>
  <si>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</si>
  <si>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</si>
  <si>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</si>
  <si>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</si>
  <si>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</si>
  <si>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</si>
  <si>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</si>
  <si>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</si>
  <si>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</si>
  <si>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</si>
  <si>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</si>
  <si>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</si>
  <si>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</si>
  <si>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</si>
  <si>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</si>
  <si>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</si>
  <si>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</si>
  <si>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</si>
  <si>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</si>
  <si>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</si>
  <si>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</si>
  <si>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</si>
  <si>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</si>
  <si>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</si>
  <si>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</si>
  <si>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</si>
  <si>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</si>
  <si>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</si>
  <si>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</si>
  <si>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</si>
  <si>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</si>
  <si>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</si>
  <si>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</si>
  <si>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</si>
  <si>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</si>
  <si>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</si>
  <si>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</si>
  <si>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</si>
  <si>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</si>
  <si>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</si>
  <si>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</si>
  <si>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</si>
  <si>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</si>
  <si>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</si>
  <si>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</si>
  <si>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</si>
  <si>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</si>
  <si>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</si>
  <si>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</si>
  <si>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</si>
  <si>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</si>
  <si>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</si>
  <si>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</si>
  <si>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</si>
  <si>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</si>
  <si>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</si>
  <si>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</si>
  <si>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</si>
  <si>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</si>
  <si>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</si>
  <si>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</si>
  <si>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</si>
  <si>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</si>
  <si>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</si>
  <si>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</si>
  <si>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</si>
  <si>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</si>
  <si>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</si>
  <si>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</si>
  <si>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</si>
  <si>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</si>
  <si>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</si>
  <si>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</si>
  <si>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</si>
  <si>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</si>
  <si>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</si>
  <si>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</si>
  <si>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</si>
  <si>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</si>
  <si>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</si>
  <si>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</si>
  <si>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</si>
  <si>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</si>
  <si>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</si>
  <si>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</si>
  <si>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</si>
  <si>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</si>
  <si>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</si>
  <si>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</si>
  <si>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</si>
  <si>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</si>
  <si>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</si>
  <si>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</si>
  <si>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</si>
  <si>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</si>
  <si>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</si>
  <si>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</si>
  <si>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</si>
  <si>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</si>
  <si>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</si>
  <si>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</si>
  <si>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</si>
  <si>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</si>
  <si>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</si>
  <si>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</si>
  <si>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</si>
  <si>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</si>
  <si>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</si>
  <si>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</si>
  <si>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</si>
  <si>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</si>
  <si>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</si>
  <si>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</si>
  <si>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</si>
  <si>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</si>
  <si>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</si>
  <si>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</si>
  <si>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</si>
  <si>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</si>
  <si>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</si>
  <si>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</si>
  <si>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</si>
  <si>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</si>
  <si>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</si>
  <si>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</si>
  <si>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</si>
  <si>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</si>
  <si>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</si>
  <si>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</si>
  <si>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</si>
  <si>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</si>
  <si>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</si>
  <si>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</si>
  <si>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</si>
  <si>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</si>
  <si>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</si>
  <si>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</si>
  <si>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</si>
  <si>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</si>
  <si>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</si>
  <si>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</si>
  <si>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</si>
  <si>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</si>
  <si>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</si>
  <si>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</si>
  <si>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</si>
  <si>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</si>
  <si>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</si>
  <si>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</si>
  <si>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</si>
  <si>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</si>
  <si>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</si>
  <si>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</si>
  <si>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</si>
  <si>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</si>
  <si>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</si>
  <si>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</si>
  <si>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</si>
  <si>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</si>
  <si>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</si>
  <si>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</si>
  <si>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</si>
  <si>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</si>
  <si>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</si>
  <si>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</si>
  <si>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</si>
  <si>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</si>
  <si>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</si>
  <si>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</si>
  <si>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</si>
  <si>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</si>
  <si>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</si>
  <si>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</si>
  <si>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</si>
  <si>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</si>
  <si>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</si>
  <si>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</si>
  <si>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</si>
  <si>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</si>
  <si>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</si>
  <si>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</si>
  <si>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</si>
  <si>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</si>
  <si>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</si>
  <si>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</si>
  <si>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</si>
  <si>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</si>
  <si>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</si>
  <si>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</si>
  <si>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</si>
  <si>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</si>
  <si>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</si>
  <si>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</si>
  <si>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</si>
  <si>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</si>
  <si>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</si>
  <si>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</si>
  <si>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</si>
  <si>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</si>
  <si>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</si>
  <si>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</si>
  <si>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</si>
  <si>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</si>
  <si>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</si>
  <si>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</si>
  <si>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</si>
  <si>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</si>
  <si>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</si>
  <si>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</si>
  <si>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</si>
  <si>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</si>
  <si>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</si>
  <si>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</si>
  <si>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</si>
  <si>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</si>
  <si>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</si>
  <si>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</si>
  <si>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</si>
  <si>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</si>
  <si>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</si>
  <si>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</si>
  <si>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</si>
  <si>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</si>
  <si>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</si>
  <si>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</si>
  <si>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</si>
  <si>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</si>
  <si>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</si>
  <si>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</si>
  <si>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</si>
  <si>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</si>
  <si>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</si>
  <si>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</si>
  <si>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</si>
  <si>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</si>
  <si>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</si>
  <si>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</si>
  <si>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</si>
  <si>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</si>
  <si>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</si>
  <si>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</si>
  <si>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</si>
  <si>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</si>
  <si>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</si>
  <si>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</si>
  <si>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</si>
  <si>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</si>
  <si>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</si>
  <si>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</si>
  <si>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</si>
  <si>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</si>
  <si>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</si>
  <si>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</si>
  <si>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</si>
  <si>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</si>
  <si>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</si>
  <si>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</si>
  <si>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</si>
  <si>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</si>
  <si>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</si>
  <si>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</si>
  <si>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</si>
  <si>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</si>
  <si>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</si>
  <si>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</si>
  <si>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</si>
  <si>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</si>
  <si>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</si>
  <si>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</si>
  <si>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</si>
  <si>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</si>
  <si>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</si>
  <si>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</si>
  <si>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</si>
  <si>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</si>
  <si>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</si>
  <si>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</si>
  <si>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</si>
  <si>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</si>
  <si>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</si>
  <si>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</si>
  <si>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</si>
  <si>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</si>
  <si>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</si>
  <si>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</si>
  <si>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</si>
  <si>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</si>
  <si>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</si>
  <si>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</si>
  <si>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</si>
  <si>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</si>
  <si>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</si>
  <si>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</si>
  <si>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</si>
  <si>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</si>
  <si>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</si>
  <si>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</si>
  <si>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</si>
  <si>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</si>
  <si>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</si>
  <si>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</si>
  <si>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</si>
  <si>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</si>
  <si>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</si>
  <si>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</si>
  <si>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</si>
  <si>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</si>
  <si>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</si>
  <si>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</si>
  <si>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</si>
  <si>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</si>
  <si>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</si>
  <si>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</si>
  <si>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</si>
  <si>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</si>
  <si>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</si>
  <si>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</si>
  <si>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</si>
  <si>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</si>
  <si>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</si>
  <si>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</si>
  <si>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</si>
  <si>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</si>
  <si>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</si>
  <si>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</si>
  <si>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</si>
  <si>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</si>
  <si>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</si>
  <si>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</si>
  <si>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</si>
  <si>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</si>
  <si>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</si>
  <si>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</si>
  <si>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</si>
  <si>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</si>
  <si>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</si>
  <si>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</si>
  <si>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</si>
  <si>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</si>
  <si>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</si>
  <si>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</si>
  <si>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</si>
  <si>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</si>
  <si>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</si>
  <si>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</si>
  <si>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</si>
  <si>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</si>
  <si>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</si>
  <si>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</si>
  <si>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</si>
  <si>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</si>
  <si>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</si>
  <si>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</si>
  <si>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</si>
  <si>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</si>
  <si>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</si>
  <si>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</si>
  <si>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</si>
  <si>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</si>
  <si>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</si>
  <si>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</si>
  <si>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</si>
  <si>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</si>
  <si>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</si>
  <si>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</si>
  <si>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</si>
  <si>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</si>
  <si>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</si>
  <si>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</si>
  <si>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</si>
  <si>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</si>
  <si>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</si>
  <si>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</si>
  <si>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</si>
  <si>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</si>
  <si>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</si>
  <si>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</si>
  <si>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</si>
  <si>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</si>
  <si>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</si>
  <si>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</si>
  <si>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</si>
  <si>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</si>
  <si>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</si>
  <si>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</si>
  <si>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</si>
  <si>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</si>
  <si>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</si>
  <si>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</si>
  <si>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</si>
  <si>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</si>
  <si>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</si>
  <si>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</si>
  <si>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</si>
  <si>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</si>
  <si>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</si>
  <si>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</si>
  <si>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</si>
  <si>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</si>
  <si>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</si>
  <si>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</si>
  <si>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</si>
  <si>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</si>
  <si>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</si>
  <si>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</si>
  <si>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</si>
  <si>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</si>
  <si>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</si>
  <si>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</si>
  <si>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</si>
  <si>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</si>
  <si>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</si>
  <si>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</si>
  <si>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</si>
  <si>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</si>
  <si>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</si>
  <si>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</si>
  <si>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</si>
  <si>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</si>
  <si>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</si>
  <si>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</si>
  <si>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</si>
  <si>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</si>
  <si>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</si>
  <si>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</si>
  <si>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</si>
  <si>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</si>
  <si>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</si>
  <si>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</si>
  <si>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</si>
  <si>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</si>
  <si>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</si>
  <si>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</si>
  <si>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</si>
  <si>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</si>
  <si>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</si>
  <si>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</si>
  <si>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</si>
  <si>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</si>
  <si>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</si>
  <si>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</si>
  <si>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</si>
  <si>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</si>
  <si>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</si>
  <si>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</si>
  <si>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</si>
  <si>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</si>
  <si>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</si>
  <si>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</si>
  <si>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</si>
  <si>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</si>
  <si>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</si>
  <si>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</si>
  <si>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</si>
  <si>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</si>
  <si>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</si>
  <si>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</si>
  <si>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</si>
  <si>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</si>
  <si>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</si>
  <si>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</si>
  <si>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</si>
  <si>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</si>
  <si>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</si>
  <si>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</si>
  <si>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</si>
  <si>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</si>
  <si>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</si>
  <si>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</si>
  <si>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</si>
  <si>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</si>
  <si>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</si>
  <si>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</si>
  <si>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</si>
  <si>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</si>
  <si>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</si>
  <si>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</si>
  <si>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</si>
  <si>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</si>
  <si>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</si>
  <si>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</si>
  <si>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</si>
  <si>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</si>
  <si>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</si>
  <si>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</si>
  <si>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</si>
  <si>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</si>
  <si>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</si>
  <si>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</si>
  <si>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</si>
  <si>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</si>
  <si>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</si>
  <si>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</si>
  <si>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</si>
  <si>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</si>
  <si>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</si>
  <si>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</si>
  <si>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</si>
  <si>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</si>
  <si>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</si>
  <si>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</si>
  <si>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</si>
  <si>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</si>
  <si>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</si>
  <si>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</si>
  <si>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</si>
  <si>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</si>
  <si>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</si>
  <si>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</si>
  <si>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</si>
  <si>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</si>
  <si>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</si>
  <si>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</si>
  <si>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</si>
  <si>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</si>
  <si>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</si>
  <si>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</si>
  <si>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</si>
  <si>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</si>
  <si>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</si>
  <si>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</si>
  <si>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</si>
  <si>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</si>
  <si>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</si>
  <si>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</si>
  <si>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</si>
  <si>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</si>
  <si>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</si>
  <si>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</si>
  <si>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</si>
  <si>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</si>
  <si>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</si>
  <si>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</si>
  <si>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</si>
  <si>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</si>
  <si>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</si>
  <si>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</si>
  <si>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</si>
  <si>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</si>
  <si>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</si>
  <si>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</si>
  <si>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</si>
  <si>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</si>
  <si>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</si>
  <si>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</si>
  <si>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</si>
  <si>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</si>
  <si>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</si>
  <si>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</si>
  <si>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</si>
  <si>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</si>
  <si>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</si>
  <si>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</si>
  <si>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</si>
  <si>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</si>
  <si>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</si>
  <si>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</si>
  <si>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</si>
  <si>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</si>
  <si>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</si>
  <si>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</si>
  <si>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</si>
  <si>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</si>
  <si>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</si>
  <si>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</si>
  <si>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</si>
  <si>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</si>
  <si>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</si>
  <si>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</si>
  <si>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</si>
  <si>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</si>
  <si>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</si>
  <si>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</si>
  <si>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</si>
  <si>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</si>
  <si>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</si>
  <si>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</si>
  <si>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</si>
  <si>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</si>
  <si>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</si>
  <si>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</si>
  <si>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</si>
  <si>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</si>
  <si>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</si>
  <si>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</si>
  <si>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</si>
  <si>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</si>
  <si>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</si>
  <si>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</si>
  <si>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</si>
  <si>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</si>
  <si>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</si>
  <si>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</si>
  <si>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</si>
  <si>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</si>
  <si>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</si>
  <si>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</si>
  <si>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</si>
  <si>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</si>
  <si>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</si>
  <si>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</si>
  <si>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</si>
  <si>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</si>
  <si>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</si>
  <si>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</si>
  <si>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</si>
  <si>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</si>
  <si>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</si>
  <si>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</si>
  <si>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</si>
  <si>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</si>
  <si>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</si>
  <si>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</si>
  <si>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</si>
  <si>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</si>
  <si>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</si>
  <si>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</si>
  <si>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</si>
  <si>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</si>
  <si>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</si>
  <si>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</si>
  <si>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</si>
  <si>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</si>
  <si>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</si>
  <si>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</si>
  <si>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</si>
  <si>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</si>
  <si>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</si>
  <si>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</si>
  <si>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</si>
  <si>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</si>
  <si>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</si>
  <si>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</si>
  <si>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</si>
  <si>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</si>
  <si>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</si>
  <si>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</si>
  <si>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</si>
  <si>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</si>
  <si>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</si>
  <si>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</si>
  <si>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</si>
  <si>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</si>
  <si>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</si>
  <si>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</si>
  <si>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</si>
  <si>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</si>
  <si>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</si>
  <si>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</si>
  <si>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</si>
  <si>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</si>
  <si>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</si>
  <si>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</si>
  <si>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</si>
  <si>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</si>
  <si>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</si>
  <si>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</si>
  <si>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</si>
  <si>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</si>
  <si>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</si>
  <si>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</si>
  <si>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</si>
  <si>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</si>
  <si>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</si>
  <si>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</si>
  <si>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</si>
  <si>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</si>
  <si>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</si>
  <si>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</si>
  <si>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</si>
  <si>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</si>
  <si>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</si>
  <si>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</si>
  <si>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</si>
  <si>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</si>
  <si>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</si>
  <si>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</si>
  <si>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</si>
  <si>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</si>
  <si>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</si>
  <si>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</si>
  <si>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</si>
  <si>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</si>
  <si>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</si>
  <si>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</si>
  <si>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</si>
  <si>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</si>
  <si>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</si>
  <si>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</si>
  <si>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</si>
  <si>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</si>
  <si>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</si>
  <si>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</si>
  <si>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</si>
  <si>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</si>
  <si>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</si>
  <si>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</si>
  <si>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</si>
  <si>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</si>
  <si>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</si>
  <si>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</si>
  <si>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</si>
  <si>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</si>
  <si>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</si>
  <si>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</si>
  <si>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</si>
  <si>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</si>
  <si>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</si>
  <si>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</si>
  <si>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</si>
  <si>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</si>
  <si>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</si>
  <si>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</si>
  <si>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</si>
  <si>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</si>
  <si>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</si>
  <si>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</si>
  <si>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</si>
  <si>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</si>
  <si>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</si>
  <si>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</si>
  <si>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</si>
  <si>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</si>
  <si>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</si>
  <si>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</si>
  <si>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</si>
  <si>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</si>
  <si>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</si>
  <si>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</si>
  <si>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</si>
  <si>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</si>
  <si>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</si>
  <si>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</si>
  <si>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</si>
  <si>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</si>
  <si>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</si>
  <si>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</si>
  <si>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</si>
  <si>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</si>
  <si>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</si>
  <si>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</si>
  <si>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</si>
  <si>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</si>
  <si>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</si>
  <si>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</si>
  <si>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</si>
  <si>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</si>
  <si>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</si>
  <si>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</si>
  <si>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</si>
  <si>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</si>
  <si>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</si>
  <si>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</si>
  <si>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</si>
  <si>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</si>
  <si>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</si>
  <si>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</si>
  <si>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</si>
  <si>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</si>
  <si>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</si>
  <si>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</si>
  <si>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</si>
  <si>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</si>
  <si>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</si>
  <si>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</si>
  <si>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</si>
  <si>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</si>
  <si>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</si>
  <si>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</si>
  <si>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</si>
  <si>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</si>
  <si>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</si>
  <si>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</si>
  <si>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</si>
  <si>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</si>
  <si>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</si>
  <si>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</si>
  <si>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</si>
  <si>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</si>
  <si>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</si>
  <si>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</si>
  <si>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</si>
  <si>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</si>
  <si>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</si>
  <si>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</si>
  <si>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</si>
  <si>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</si>
  <si>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</si>
  <si>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</si>
  <si>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</si>
  <si>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</si>
  <si>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</si>
  <si>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</si>
  <si>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</si>
  <si>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</si>
  <si>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</si>
  <si>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</si>
  <si>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</si>
  <si>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</si>
  <si>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</si>
  <si>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</si>
  <si>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</si>
  <si>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</si>
  <si>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</si>
  <si>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</si>
  <si>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</si>
  <si>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</si>
  <si>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</si>
  <si>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</si>
  <si>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</si>
  <si>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</si>
  <si>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</si>
  <si>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</si>
  <si>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</si>
  <si>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</si>
  <si>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</si>
  <si>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</si>
  <si>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</si>
  <si>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</si>
  <si>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</si>
  <si>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</si>
  <si>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</si>
  <si>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</si>
  <si>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</si>
  <si>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</si>
  <si>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</si>
  <si>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</si>
  <si>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</si>
  <si>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</si>
  <si>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</si>
  <si>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</si>
  <si>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</si>
  <si>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</si>
  <si>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</si>
  <si>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</si>
  <si>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</si>
  <si>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</si>
  <si>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</si>
  <si>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</si>
  <si>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</si>
  <si>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</si>
  <si>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</si>
  <si>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</si>
  <si>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</si>
  <si>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</si>
  <si>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</si>
  <si>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</si>
  <si>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</si>
  <si>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</si>
  <si>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</si>
  <si>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</si>
  <si>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</si>
  <si>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</si>
  <si>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</si>
  <si>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</si>
  <si>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</si>
  <si>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</si>
  <si>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</si>
  <si>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</si>
  <si>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</si>
  <si>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</si>
  <si>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</si>
  <si>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</si>
  <si>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</si>
  <si>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</si>
  <si>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</si>
  <si>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</si>
  <si>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</si>
  <si>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</si>
  <si>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</si>
  <si>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</si>
  <si>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</si>
  <si>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</si>
  <si>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</si>
  <si>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</si>
  <si>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</si>
  <si>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</si>
  <si>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</si>
  <si>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</si>
  <si>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</si>
  <si>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</si>
  <si>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</si>
  <si>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</si>
  <si>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</si>
  <si>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</si>
  <si>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</si>
  <si>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</si>
  <si>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</si>
  <si>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</si>
  <si>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</si>
  <si>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</si>
  <si>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</si>
  <si>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</si>
  <si>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</si>
  <si>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</si>
  <si>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</si>
  <si>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</si>
  <si>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</si>
  <si>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</si>
  <si>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</si>
  <si>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</si>
  <si>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</si>
  <si>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</si>
  <si>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</si>
  <si>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</si>
  <si>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</si>
  <si>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</si>
  <si>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</si>
  <si>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</si>
  <si>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</si>
  <si>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</si>
  <si>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</si>
  <si>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</si>
  <si>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</si>
  <si>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</si>
  <si>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</si>
  <si>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</si>
  <si>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</si>
  <si>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</si>
  <si>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</si>
  <si>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</si>
  <si>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</si>
  <si>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</si>
  <si>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</si>
  <si>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</si>
  <si>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</si>
  <si>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</si>
  <si>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</si>
  <si>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</si>
  <si>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</si>
  <si>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</si>
  <si>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</si>
  <si>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</si>
  <si>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</si>
  <si>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</si>
  <si>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</si>
  <si>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</si>
  <si>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</si>
  <si>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</si>
  <si>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</si>
  <si>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</si>
  <si>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</si>
  <si>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</si>
  <si>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</si>
  <si>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</si>
  <si>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</si>
  <si>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</si>
  <si>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</si>
  <si>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</si>
  <si>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</si>
  <si>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</si>
  <si>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</si>
  <si>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</si>
  <si>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</si>
  <si>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</si>
  <si>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</si>
  <si>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</si>
  <si>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</si>
  <si>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</si>
  <si>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</si>
  <si>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</si>
  <si>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</si>
  <si>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</si>
  <si>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</si>
  <si>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</si>
  <si>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</si>
  <si>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</si>
  <si>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</si>
  <si>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</si>
  <si>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</si>
  <si>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</si>
  <si>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</si>
  <si>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</si>
  <si>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</si>
  <si>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</si>
  <si>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</si>
  <si>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</si>
  <si>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</si>
  <si>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</si>
  <si>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</si>
  <si>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</si>
  <si>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</si>
  <si>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</si>
  <si>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</si>
  <si>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</si>
  <si>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</si>
  <si>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</si>
  <si>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</si>
  <si>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</si>
  <si>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</si>
  <si>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</si>
  <si>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</si>
  <si>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</si>
  <si>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</si>
  <si>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</si>
  <si>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</si>
  <si>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</si>
  <si>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</si>
  <si>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</si>
  <si>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</si>
  <si>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</si>
  <si>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</si>
  <si>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</si>
  <si>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</si>
  <si>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</si>
  <si>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</si>
  <si>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</si>
  <si>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</si>
  <si>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</si>
  <si>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</si>
  <si>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</si>
  <si>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</si>
  <si>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</si>
  <si>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</si>
  <si>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</si>
  <si>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</si>
  <si>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</si>
  <si>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</si>
  <si>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</si>
  <si>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</si>
  <si>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</si>
  <si>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</si>
  <si>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</si>
  <si>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</si>
  <si>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</si>
  <si>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</si>
  <si>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</si>
  <si>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</si>
  <si>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</si>
  <si>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</si>
  <si>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</si>
  <si>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</si>
  <si>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</si>
  <si>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</si>
  <si>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</si>
  <si>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</si>
  <si>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</si>
  <si>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</si>
  <si>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</si>
  <si>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</si>
  <si>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</si>
  <si>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</si>
  <si>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</si>
  <si>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</si>
  <si>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</si>
  <si>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</si>
  <si>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</si>
  <si>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</si>
  <si>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</si>
  <si>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</si>
  <si>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</si>
  <si>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</si>
  <si>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</si>
  <si>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</si>
  <si>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</si>
  <si>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</si>
  <si>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</si>
  <si>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</si>
  <si>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</si>
  <si>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</si>
  <si>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</si>
  <si>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</si>
  <si>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</si>
  <si>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</si>
  <si>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</si>
  <si>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</si>
  <si>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</si>
  <si>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</si>
  <si>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</si>
  <si>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</si>
  <si>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</si>
  <si>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</si>
  <si>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</si>
  <si>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</si>
  <si>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</si>
  <si>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</si>
  <si>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</si>
  <si>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</si>
  <si>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</si>
  <si>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</si>
  <si>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</si>
  <si>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</si>
  <si>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</si>
  <si>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</si>
  <si>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</si>
  <si>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</si>
  <si>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</si>
  <si>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</si>
  <si>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</si>
  <si>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</si>
  <si>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</si>
  <si>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</si>
  <si>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</si>
  <si>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</si>
  <si>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</si>
  <si>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</si>
  <si>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</si>
  <si>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</si>
  <si>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</si>
  <si>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</si>
  <si>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</si>
  <si>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</si>
  <si>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</si>
  <si>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</si>
  <si>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</si>
  <si>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</si>
  <si>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</si>
  <si>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</si>
  <si>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</si>
  <si>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</si>
  <si>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</si>
  <si>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</si>
  <si>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</si>
  <si>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</si>
  <si>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</si>
  <si>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</si>
  <si>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</si>
  <si>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</si>
  <si>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</si>
  <si>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</si>
  <si>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</si>
  <si>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</si>
  <si>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</si>
  <si>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</si>
  <si>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</si>
  <si>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</si>
  <si>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</si>
  <si>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</si>
  <si>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</si>
  <si>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</si>
  <si>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</si>
  <si>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</si>
  <si>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</si>
  <si>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</si>
  <si>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</si>
  <si>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</si>
  <si>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</si>
  <si>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</si>
  <si>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</si>
  <si>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</si>
  <si>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</si>
  <si>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</si>
  <si>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</si>
  <si>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</si>
  <si>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</si>
  <si>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</si>
  <si>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</si>
  <si>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</si>
  <si>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</si>
  <si>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</si>
  <si>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</si>
  <si>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</si>
  <si>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</si>
  <si>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</si>
  <si>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</si>
  <si>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</si>
  <si>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</si>
  <si>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</si>
  <si>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</si>
  <si>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</si>
  <si>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</si>
  <si>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</si>
  <si>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</si>
  <si>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</si>
  <si>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</si>
  <si>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</si>
  <si>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</si>
  <si>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</si>
  <si>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</si>
  <si>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</si>
  <si>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</si>
  <si>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</si>
  <si>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</si>
  <si>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</si>
  <si>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</si>
  <si>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</si>
  <si>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</si>
  <si>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</si>
  <si>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</si>
  <si>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</si>
  <si>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</si>
  <si>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</si>
  <si>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</si>
  <si>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</si>
  <si>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</si>
  <si>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</si>
  <si>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</si>
  <si>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</si>
  <si>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</si>
  <si>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</si>
  <si>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</si>
  <si>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</si>
  <si>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</si>
  <si>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</si>
  <si>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</si>
  <si>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</si>
  <si>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</si>
  <si>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</si>
  <si>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</si>
  <si>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</si>
  <si>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</si>
  <si>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</si>
  <si>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</si>
  <si>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</si>
  <si>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</si>
  <si>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</si>
  <si>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</si>
  <si>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</si>
  <si>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</si>
  <si>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</si>
  <si>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</si>
  <si>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</si>
  <si>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</si>
  <si>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</si>
  <si>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</si>
  <si>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</si>
  <si>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</si>
  <si>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</si>
  <si>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</si>
  <si>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</si>
  <si>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</si>
  <si>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</si>
  <si>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</si>
  <si>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</si>
  <si>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</si>
  <si>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</si>
  <si>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</si>
  <si>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</si>
  <si>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</si>
  <si>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</si>
  <si>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</si>
  <si>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</si>
  <si>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</si>
  <si>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</si>
  <si>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</si>
  <si>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</si>
  <si>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</si>
  <si>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</si>
  <si>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</si>
  <si>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</si>
  <si>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</si>
  <si>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</si>
  <si>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</si>
  <si>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</si>
  <si>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</si>
  <si>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</si>
  <si>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</si>
  <si>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</si>
  <si>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</si>
  <si>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</si>
  <si>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</si>
  <si>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</si>
  <si>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</si>
  <si>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</si>
  <si>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</si>
  <si>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</si>
  <si>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</si>
  <si>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</si>
  <si>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</si>
  <si>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</si>
  <si>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</si>
  <si>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</si>
  <si>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</si>
  <si>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</si>
  <si>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</si>
  <si>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</si>
  <si>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</si>
  <si>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</si>
  <si>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</si>
  <si>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</si>
  <si>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</si>
  <si>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</si>
  <si>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</si>
  <si>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</si>
  <si>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</si>
  <si>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</si>
  <si>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</si>
  <si>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</si>
  <si>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</si>
  <si>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</si>
  <si>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</si>
  <si>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</si>
  <si>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</si>
  <si>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</si>
  <si>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</si>
  <si>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</si>
  <si>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</si>
  <si>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</si>
  <si>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</si>
  <si>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</si>
  <si>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</si>
  <si>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</si>
  <si>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</si>
  <si>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</si>
  <si>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</si>
  <si>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</si>
  <si>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</si>
  <si>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</si>
  <si>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</si>
  <si>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</si>
  <si>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</si>
  <si>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</si>
  <si>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</si>
  <si>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</si>
  <si>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</si>
  <si>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</si>
  <si>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</si>
  <si>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</si>
  <si>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</si>
  <si>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</si>
  <si>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</si>
  <si>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</si>
  <si>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</si>
  <si>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</si>
  <si>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</si>
  <si>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</si>
  <si>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</si>
  <si>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</si>
  <si>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</si>
  <si>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</si>
  <si>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</si>
  <si>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</si>
  <si>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</si>
  <si>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</si>
  <si>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</si>
  <si>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</si>
  <si>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</si>
  <si>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</si>
  <si>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</si>
  <si>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</si>
  <si>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</si>
  <si>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</si>
  <si>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</si>
  <si>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</si>
  <si>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</si>
  <si>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</si>
  <si>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</si>
  <si>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</si>
  <si>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</si>
  <si>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</si>
  <si>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</si>
  <si>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</si>
  <si>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</si>
  <si>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</si>
  <si>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</si>
  <si>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</si>
  <si>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</si>
  <si>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</si>
  <si>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</si>
  <si>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</si>
  <si>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</si>
  <si>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</si>
  <si>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</si>
  <si>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</si>
  <si>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</si>
  <si>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</si>
  <si>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</si>
  <si>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</si>
  <si>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</si>
  <si>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</si>
  <si>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</si>
  <si>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</si>
  <si>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</si>
  <si>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</si>
  <si>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</si>
  <si>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</si>
  <si>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</si>
  <si>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</si>
  <si>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</si>
  <si>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</si>
  <si>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</si>
  <si>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</si>
  <si>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</si>
  <si>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</si>
  <si>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</si>
  <si>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</si>
  <si>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</si>
  <si>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</si>
  <si>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</si>
  <si>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</si>
  <si>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</si>
  <si>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</si>
  <si>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</si>
  <si>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</si>
  <si>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</si>
  <si>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</si>
  <si>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</si>
  <si>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</si>
  <si>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</si>
  <si>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</si>
  <si>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</si>
  <si>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</si>
  <si>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</si>
  <si>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</si>
  <si>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</si>
  <si>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</si>
  <si>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</si>
  <si>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</si>
  <si>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</si>
  <si>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</si>
  <si>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</si>
  <si>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</si>
  <si>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</si>
  <si>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</si>
  <si>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</si>
  <si>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</si>
  <si>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</si>
  <si>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</si>
  <si>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</si>
  <si>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</si>
  <si>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</si>
  <si>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</si>
  <si>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</si>
  <si>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</si>
  <si>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</si>
  <si>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</si>
  <si>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</si>
  <si>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</si>
  <si>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</si>
  <si>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</si>
  <si>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</si>
  <si>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</si>
  <si>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</si>
  <si>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</si>
  <si>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</si>
  <si>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</si>
  <si>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</si>
  <si>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</si>
  <si>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</si>
  <si>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</si>
  <si>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</si>
  <si>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</si>
  <si>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</si>
  <si>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</si>
  <si>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</si>
  <si>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</si>
  <si>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</si>
  <si>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</si>
  <si>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</si>
  <si>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</si>
  <si>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</si>
  <si>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</si>
  <si>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</si>
  <si>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</si>
  <si>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</si>
  <si>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</si>
  <si>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</si>
  <si>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</si>
  <si>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</si>
  <si>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</si>
  <si>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</si>
  <si>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</si>
  <si>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</si>
  <si>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</si>
  <si>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</si>
  <si>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</si>
  <si>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</si>
  <si>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</si>
  <si>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</si>
  <si>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</si>
  <si>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</si>
  <si>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</si>
  <si>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</si>
  <si>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</si>
  <si>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</si>
  <si>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</si>
  <si>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</si>
  <si>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</si>
  <si>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</si>
  <si>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</si>
  <si>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</si>
  <si>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</si>
  <si>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</si>
  <si>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</si>
  <si>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</si>
  <si>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</si>
  <si>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</si>
  <si>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</si>
  <si>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</si>
  <si>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</si>
  <si>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</si>
  <si>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</si>
  <si>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</si>
  <si>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</si>
  <si>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</si>
  <si>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</si>
  <si>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</si>
  <si>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</si>
  <si>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</si>
  <si>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</si>
  <si>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</si>
  <si>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</si>
  <si>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</si>
  <si>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</si>
  <si>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</si>
  <si>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</si>
  <si>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</si>
  <si>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</si>
  <si>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</si>
  <si>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</si>
  <si>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</si>
  <si>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</si>
  <si>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</si>
  <si>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</si>
  <si>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</si>
  <si>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</si>
  <si>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</si>
  <si>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</si>
  <si>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</si>
  <si>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</si>
  <si>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</si>
  <si>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</si>
  <si>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</si>
  <si>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</si>
  <si>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</si>
  <si>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</si>
  <si>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</si>
  <si>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</si>
  <si>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</si>
  <si>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</si>
  <si>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</si>
  <si>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</si>
  <si>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</si>
  <si>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</si>
  <si>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</si>
  <si>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</si>
  <si>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</si>
  <si>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</si>
  <si>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</si>
  <si>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</si>
  <si>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</si>
  <si>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</si>
  <si>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</si>
  <si>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</si>
  <si>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</si>
  <si>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</si>
  <si>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</si>
  <si>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</si>
  <si>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</si>
  <si>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</si>
  <si>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</si>
  <si>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</si>
  <si>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</si>
  <si>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</si>
  <si>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</si>
  <si>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</si>
  <si>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</si>
  <si>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</si>
  <si>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</si>
  <si>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</si>
  <si>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</si>
  <si>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</si>
  <si>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</si>
  <si>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</si>
  <si>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</si>
  <si>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</si>
  <si>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</si>
  <si>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</si>
  <si>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</si>
  <si>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</si>
  <si>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</si>
  <si>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</si>
  <si>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</si>
  <si>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</si>
  <si>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</si>
  <si>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</si>
  <si>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</si>
  <si>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</si>
  <si>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</si>
  <si>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</si>
  <si>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</si>
  <si>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</si>
  <si>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</si>
  <si>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</si>
  <si>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</si>
  <si>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</si>
  <si>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</si>
  <si>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</si>
  <si>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</si>
  <si>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</si>
  <si>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</si>
  <si>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</si>
  <si>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</si>
  <si>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</si>
  <si>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</si>
  <si>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</si>
  <si>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</si>
  <si>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</si>
  <si>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</si>
  <si>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</si>
  <si>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</si>
  <si>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</si>
  <si>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</si>
  <si>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</si>
  <si>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</si>
  <si>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</si>
  <si>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</si>
  <si>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</si>
  <si>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</si>
  <si>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</si>
  <si>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</si>
  <si>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</si>
  <si>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</si>
  <si>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</si>
  <si>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</si>
  <si>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</si>
  <si>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</si>
  <si>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</si>
  <si>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</si>
  <si>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</si>
  <si>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</si>
  <si>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</si>
  <si>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</si>
  <si>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</si>
  <si>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</si>
  <si>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</si>
  <si>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</si>
  <si>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</si>
  <si>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</si>
  <si>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</si>
  <si>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</si>
  <si>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</si>
  <si>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</si>
  <si>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</si>
  <si>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</si>
  <si>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</si>
  <si>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</si>
  <si>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</si>
  <si>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</si>
  <si>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</si>
  <si>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</si>
  <si>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</si>
  <si>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</si>
  <si>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</si>
  <si>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</si>
  <si>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</si>
  <si>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</si>
  <si>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</si>
  <si>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</si>
  <si>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</si>
  <si>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</si>
  <si>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</si>
  <si>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</si>
  <si>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</si>
  <si>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</si>
  <si>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</si>
  <si>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</si>
  <si>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</si>
  <si>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</si>
  <si>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</si>
  <si>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</si>
  <si>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</si>
  <si>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</si>
  <si>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</si>
  <si>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</si>
  <si>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</si>
  <si>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</si>
  <si>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</si>
  <si>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</si>
  <si>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</si>
  <si>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</si>
  <si>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</si>
  <si>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</si>
  <si>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</si>
  <si>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</si>
  <si>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</si>
  <si>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</si>
  <si>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</si>
  <si>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</si>
  <si>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</si>
  <si>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</si>
  <si>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</si>
  <si>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</si>
  <si>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</si>
  <si>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</si>
  <si>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</si>
  <si>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</si>
  <si>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</si>
  <si>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</si>
  <si>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</si>
  <si>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</si>
  <si>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</si>
  <si>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</si>
  <si>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</si>
  <si>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</si>
  <si>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</si>
  <si>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</si>
  <si>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</si>
  <si>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</si>
  <si>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</si>
  <si>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</si>
  <si>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</si>
  <si>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</si>
  <si>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</si>
  <si>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</si>
  <si>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</si>
  <si>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</si>
  <si>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</si>
  <si>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</si>
  <si>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</si>
  <si>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</si>
  <si>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</si>
  <si>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</si>
  <si>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</si>
  <si>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</si>
  <si>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</si>
  <si>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</si>
  <si>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</si>
  <si>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</si>
  <si>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</si>
  <si>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</si>
  <si>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</si>
  <si>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</si>
  <si>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</si>
  <si>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</si>
  <si>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</si>
  <si>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</si>
  <si>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</si>
  <si>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</si>
  <si>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</si>
  <si>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</si>
  <si>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</si>
  <si>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</si>
  <si>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</si>
  <si>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</si>
  <si>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</si>
  <si>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</si>
  <si>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</si>
  <si>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</si>
  <si>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</si>
  <si>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</si>
  <si>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</si>
  <si>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</si>
  <si>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</si>
  <si>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</si>
  <si>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</si>
  <si>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</si>
  <si>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</si>
  <si>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</si>
  <si>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</si>
  <si>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</si>
  <si>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</si>
  <si>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</si>
  <si>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</si>
  <si>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</si>
  <si>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</si>
  <si>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</si>
  <si>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</si>
  <si>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</si>
  <si>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</si>
  <si>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</si>
  <si>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</si>
  <si>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</si>
  <si>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</si>
  <si>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</si>
  <si>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</si>
  <si>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</si>
  <si>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</si>
  <si>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</si>
  <si>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</si>
  <si>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</si>
  <si>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</si>
  <si>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</si>
  <si>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</si>
  <si>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</si>
  <si>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</si>
  <si>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</si>
  <si>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</si>
  <si>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</si>
  <si>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</si>
  <si>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</si>
  <si>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</si>
  <si>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</si>
  <si>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</si>
  <si>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</si>
  <si>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</si>
  <si>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</si>
  <si>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</si>
  <si>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</si>
  <si>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</si>
  <si>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</si>
  <si>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</si>
  <si>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</si>
  <si>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</si>
  <si>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</si>
  <si>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</si>
  <si>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</si>
  <si>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</si>
  <si>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</si>
  <si>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</si>
  <si>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</si>
  <si>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</si>
  <si>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</si>
  <si>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</si>
  <si>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</si>
  <si>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</si>
  <si>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</si>
  <si>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</si>
  <si>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</si>
  <si>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</si>
  <si>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</si>
  <si>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</si>
  <si>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</si>
  <si>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</si>
  <si>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</si>
  <si>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</si>
  <si>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</si>
  <si>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</si>
  <si>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</si>
  <si>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</si>
  <si>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</si>
  <si>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</si>
  <si>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</si>
  <si>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</si>
  <si>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</si>
  <si>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</si>
  <si>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</si>
  <si>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</si>
  <si>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</si>
  <si>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</si>
  <si>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</si>
  <si>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</si>
  <si>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</si>
  <si>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</si>
  <si>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</si>
  <si>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</si>
  <si>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</si>
  <si>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</si>
  <si>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</si>
  <si>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</si>
  <si>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</si>
  <si>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</si>
  <si>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</si>
  <si>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</si>
  <si>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</si>
  <si>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</si>
  <si>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</si>
  <si>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</si>
  <si>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</si>
  <si>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</si>
  <si>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</si>
  <si>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</si>
  <si>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</si>
  <si>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</si>
  <si>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</si>
  <si>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</si>
  <si>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</si>
  <si>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</si>
  <si>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</si>
  <si>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</si>
  <si>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</si>
  <si>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</si>
  <si>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</si>
  <si>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</si>
  <si>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</si>
  <si>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</si>
  <si>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</si>
  <si>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</si>
  <si>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</si>
  <si>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</si>
  <si>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</si>
  <si>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</si>
  <si>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</si>
  <si>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</si>
  <si>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</si>
  <si>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</si>
  <si>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</si>
  <si>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</si>
  <si>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</si>
  <si>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</si>
  <si>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</si>
  <si>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</si>
  <si>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</si>
  <si>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</si>
  <si>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</si>
  <si>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</si>
  <si>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</si>
  <si>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</si>
  <si>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</si>
  <si>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</si>
  <si>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</si>
  <si>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</si>
  <si>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</si>
  <si>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</si>
  <si>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</si>
  <si>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</si>
  <si>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</si>
  <si>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</si>
  <si>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</si>
  <si>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</si>
  <si>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</si>
  <si>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</si>
  <si>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</si>
  <si>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</si>
  <si>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</si>
  <si>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</si>
  <si>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</si>
  <si>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</si>
  <si>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</si>
  <si>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</si>
  <si>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</si>
  <si>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</si>
  <si>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</si>
  <si>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</si>
  <si>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</si>
  <si>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</si>
  <si>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</si>
  <si>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</si>
  <si>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</si>
  <si>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</si>
  <si>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</si>
  <si>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</si>
  <si>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</si>
  <si>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</si>
  <si>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</si>
  <si>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</si>
  <si>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</si>
  <si>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</si>
  <si>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</si>
  <si>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</si>
  <si>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</si>
  <si>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</si>
  <si>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</si>
  <si>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</si>
  <si>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</si>
  <si>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</si>
  <si>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</si>
  <si>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</si>
  <si>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</si>
  <si>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</si>
  <si>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</si>
  <si>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</si>
  <si>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</si>
  <si>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</si>
  <si>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</si>
  <si>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</si>
  <si>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</si>
  <si>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</si>
  <si>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</si>
  <si>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</si>
  <si>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</si>
  <si>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</si>
  <si>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</si>
  <si>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</si>
  <si>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</si>
  <si>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</si>
  <si>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</si>
  <si>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</si>
  <si>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</si>
  <si>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</si>
  <si>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</si>
  <si>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</si>
  <si>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</si>
  <si>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</si>
  <si>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</si>
  <si>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</si>
  <si>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</si>
  <si>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</si>
  <si>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</si>
  <si>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</si>
  <si>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</si>
  <si>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</si>
  <si>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</si>
  <si>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</si>
  <si>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</si>
  <si>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</si>
  <si>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</si>
  <si>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</si>
  <si>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</si>
  <si>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</si>
  <si>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</si>
  <si>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</si>
  <si>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</si>
  <si>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</si>
  <si>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</si>
  <si>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</si>
  <si>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</si>
  <si>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</si>
  <si>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</si>
  <si>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</si>
  <si>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</si>
  <si>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</si>
  <si>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</si>
  <si>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</si>
  <si>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</si>
  <si>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</si>
  <si>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</si>
  <si>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</si>
  <si>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</si>
  <si>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</si>
  <si>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</si>
  <si>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</si>
  <si>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</si>
  <si>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</si>
  <si>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</si>
  <si>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</si>
  <si>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</si>
  <si>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</si>
  <si>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</si>
  <si>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</si>
  <si>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</si>
  <si>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</si>
  <si>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</si>
  <si>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</si>
  <si>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</si>
  <si>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</si>
  <si>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</si>
  <si>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</si>
  <si>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</si>
  <si>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</si>
  <si>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</si>
  <si>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</si>
  <si>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</si>
  <si>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</si>
  <si>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</si>
  <si>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</si>
  <si>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</si>
  <si>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</si>
  <si>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</si>
  <si>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</si>
  <si>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</si>
  <si>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</si>
  <si>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</si>
  <si>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</si>
  <si>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</si>
  <si>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</si>
  <si>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</si>
  <si>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</si>
  <si>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</si>
  <si>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</si>
  <si>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</si>
  <si>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</si>
  <si>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</si>
  <si>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</si>
  <si>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</si>
  <si>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</si>
  <si>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</si>
  <si>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</si>
  <si>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</si>
  <si>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</si>
  <si>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</si>
  <si>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</si>
  <si>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</si>
  <si>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</si>
  <si>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</si>
  <si>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</si>
  <si>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</si>
  <si>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</si>
  <si>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</si>
  <si>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</si>
  <si>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</si>
  <si>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</si>
  <si>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</si>
  <si>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</si>
  <si>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</si>
  <si>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</si>
  <si>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</si>
  <si>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</si>
  <si>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</si>
  <si>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</si>
  <si>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</si>
  <si>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</si>
  <si>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</si>
  <si>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</si>
  <si>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</si>
  <si>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</si>
  <si>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</si>
  <si>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</si>
  <si>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</si>
  <si>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</si>
  <si>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</si>
  <si>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</si>
  <si>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</si>
  <si>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</si>
  <si>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</si>
  <si>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</si>
  <si>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</si>
  <si>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</si>
  <si>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</si>
  <si>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</si>
  <si>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</si>
  <si>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</si>
  <si>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</si>
  <si>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</si>
  <si>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</si>
  <si>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</si>
  <si>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</si>
  <si>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</si>
  <si>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</si>
  <si>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</si>
  <si>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</si>
  <si>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</si>
  <si>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</si>
  <si>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</si>
  <si>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</si>
  <si>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</si>
  <si>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</si>
  <si>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</si>
  <si>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</si>
  <si>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</si>
  <si>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</si>
  <si>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</si>
  <si>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</si>
  <si>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</si>
  <si>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</si>
  <si>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</si>
  <si>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</si>
  <si>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</si>
  <si>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</si>
  <si>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</si>
  <si>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</si>
  <si>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</si>
  <si>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</si>
  <si>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</si>
  <si>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</si>
  <si>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</si>
  <si>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</si>
  <si>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</si>
  <si>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</si>
  <si>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</si>
  <si>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</si>
  <si>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</si>
  <si>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</si>
  <si>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</si>
  <si>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</si>
  <si>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</si>
  <si>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</si>
  <si>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</si>
  <si>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</si>
  <si>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</si>
  <si>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</si>
  <si>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</si>
  <si>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</si>
  <si>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</si>
  <si>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</si>
  <si>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</si>
  <si>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</si>
  <si>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</si>
  <si>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</si>
  <si>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</si>
  <si>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</si>
  <si>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</si>
  <si>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</si>
  <si>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</si>
  <si>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</si>
  <si>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</si>
  <si>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</si>
  <si>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</si>
  <si>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</si>
  <si>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</si>
  <si>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</si>
  <si>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</si>
  <si>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</si>
  <si>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</si>
  <si>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</si>
  <si>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</si>
  <si>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</si>
  <si>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</si>
  <si>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</si>
  <si>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</si>
  <si>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</si>
  <si>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</si>
  <si>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</si>
  <si>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</si>
  <si>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</si>
  <si>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</si>
  <si>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</si>
  <si>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</si>
  <si>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</si>
  <si>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</si>
  <si>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</si>
  <si>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</si>
  <si>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</si>
  <si>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</si>
  <si>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</si>
  <si>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</si>
  <si>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</si>
  <si>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</si>
  <si>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</si>
  <si>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</si>
  <si>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</si>
  <si>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</si>
  <si>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</si>
  <si>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</si>
  <si>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</si>
  <si>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</si>
  <si>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</si>
  <si>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</si>
  <si>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</si>
  <si>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</si>
  <si>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</si>
  <si>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</si>
  <si>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</si>
  <si>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</si>
  <si>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</si>
  <si>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</si>
  <si>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</si>
  <si>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</si>
  <si>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</si>
  <si>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</si>
  <si>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</si>
  <si>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</si>
  <si>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</si>
  <si>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</si>
  <si>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</si>
  <si>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</si>
  <si>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</si>
  <si>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</si>
  <si>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</si>
  <si>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</si>
  <si>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</si>
  <si>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</si>
  <si>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</si>
  <si>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</si>
  <si>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</si>
  <si>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</si>
  <si>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</si>
  <si>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</si>
  <si>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</si>
  <si>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</si>
  <si>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</si>
  <si>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</si>
  <si>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</si>
  <si>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</si>
  <si>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</si>
  <si>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</si>
  <si>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</si>
  <si>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</si>
  <si>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</si>
  <si>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</si>
  <si>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</si>
  <si>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</si>
  <si>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</si>
  <si>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</si>
  <si>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</si>
  <si>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</si>
  <si>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</si>
  <si>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</si>
  <si>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</si>
  <si>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</si>
  <si>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</si>
  <si>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</si>
  <si>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</si>
  <si>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</si>
  <si>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</si>
  <si>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</si>
  <si>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</si>
  <si>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</si>
  <si>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</si>
  <si>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</si>
  <si>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</si>
  <si>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</si>
  <si>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</si>
  <si>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</si>
  <si>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</si>
  <si>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</si>
  <si>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</si>
  <si>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</si>
  <si>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</si>
  <si>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</si>
  <si>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</si>
  <si>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</si>
  <si>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</si>
  <si>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</si>
  <si>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</si>
  <si>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</si>
  <si>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</si>
  <si>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</si>
  <si>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</si>
  <si>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</si>
  <si>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</si>
  <si>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</si>
  <si>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</si>
  <si>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</si>
  <si>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</si>
  <si>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</si>
  <si>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</si>
  <si>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</si>
  <si>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</si>
  <si>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</si>
  <si>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</si>
  <si>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</si>
  <si>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</si>
  <si>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</si>
  <si>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</si>
  <si>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</si>
  <si>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</si>
  <si>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</si>
  <si>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</si>
  <si>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</si>
  <si>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</si>
  <si>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</si>
  <si>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</si>
  <si>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</si>
  <si>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</si>
  <si>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</si>
  <si>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</si>
  <si>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</si>
  <si>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</si>
  <si>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</si>
  <si>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</si>
  <si>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</si>
  <si>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</si>
  <si>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</si>
  <si>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</si>
  <si>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</si>
  <si>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</si>
  <si>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</si>
  <si>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</si>
  <si>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</si>
  <si>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</si>
  <si>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</si>
  <si>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</si>
  <si>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</si>
  <si>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</si>
  <si>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</si>
  <si>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</si>
  <si>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</si>
  <si>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</si>
  <si>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</si>
  <si>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</si>
  <si>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</si>
  <si>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</si>
  <si>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</si>
  <si>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</si>
  <si>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</si>
  <si>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</si>
  <si>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</si>
  <si>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</si>
  <si>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</si>
  <si>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</si>
  <si>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</si>
  <si>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</si>
  <si>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</si>
  <si>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</si>
  <si>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</si>
  <si>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</si>
  <si>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</si>
  <si>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</si>
  <si>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</si>
  <si>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</si>
  <si>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</si>
  <si>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</si>
  <si>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</si>
  <si>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</si>
  <si>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</si>
  <si>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</si>
  <si>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</si>
  <si>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</si>
  <si>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</si>
  <si>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</si>
  <si>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</si>
  <si>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</si>
  <si>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</si>
  <si>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</si>
  <si>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</si>
  <si>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</si>
  <si>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</si>
  <si>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</si>
  <si>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</si>
  <si>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</si>
  <si>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</si>
  <si>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</si>
  <si>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</si>
  <si>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</si>
  <si>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</si>
  <si>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</si>
  <si>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</si>
  <si>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</si>
  <si>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</si>
  <si>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</si>
  <si>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</si>
  <si>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</si>
  <si>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</si>
  <si>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</si>
  <si>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</si>
  <si>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</si>
  <si>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</si>
  <si>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</si>
  <si>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</si>
  <si>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</si>
  <si>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</si>
  <si>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</si>
  <si>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</si>
  <si>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</si>
  <si>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</si>
  <si>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</si>
  <si>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</si>
  <si>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</si>
  <si>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</si>
  <si>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</si>
  <si>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</si>
  <si>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</si>
  <si>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</si>
  <si>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</si>
  <si>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</si>
  <si>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</si>
  <si>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</si>
  <si>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</si>
  <si>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</si>
  <si>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</si>
  <si>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</si>
  <si>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</si>
  <si>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</si>
  <si>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</si>
  <si>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</si>
  <si>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</si>
  <si>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</si>
  <si>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</si>
  <si>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</si>
  <si>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</si>
  <si>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</si>
  <si>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</si>
  <si>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</si>
  <si>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</si>
  <si>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</si>
  <si>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</si>
  <si>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</si>
  <si>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</si>
  <si>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</si>
  <si>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</si>
  <si>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</si>
  <si>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</si>
  <si>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</si>
  <si>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</si>
  <si>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</si>
  <si>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</si>
  <si>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</si>
  <si>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</si>
  <si>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</si>
  <si>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</si>
  <si>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</si>
  <si>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</si>
  <si>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</si>
  <si>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</si>
  <si>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</si>
  <si>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</si>
  <si>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</si>
  <si>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</si>
  <si>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</si>
  <si>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</si>
  <si>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</si>
  <si>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</si>
  <si>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</si>
  <si>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</si>
  <si>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</si>
  <si>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</si>
  <si>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</si>
  <si>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</si>
  <si>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</si>
  <si>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</si>
  <si>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</si>
  <si>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</si>
  <si>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</si>
  <si>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</si>
  <si>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</si>
  <si>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</si>
  <si>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</si>
  <si>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</si>
  <si>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</si>
  <si>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</si>
  <si>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</si>
  <si>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</si>
  <si>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</si>
  <si>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</si>
  <si>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</si>
  <si>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</si>
  <si>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</si>
  <si>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</si>
  <si>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</si>
  <si>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</si>
  <si>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</si>
  <si>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</si>
  <si>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</si>
  <si>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</si>
  <si>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</si>
  <si>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</si>
  <si>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</si>
  <si>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</si>
  <si>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</si>
  <si>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</si>
  <si>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</si>
  <si>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</si>
  <si>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</si>
  <si>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</si>
  <si>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</si>
  <si>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</si>
  <si>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</si>
  <si>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</si>
  <si>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</si>
  <si>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</si>
  <si>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</si>
  <si>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</si>
  <si>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</si>
  <si>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</si>
  <si>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</si>
  <si>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</si>
  <si>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</si>
  <si>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</si>
  <si>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</si>
  <si>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</si>
  <si>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</si>
  <si>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</si>
  <si>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</si>
  <si>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</si>
  <si>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</si>
  <si>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</si>
  <si>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</si>
  <si>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</si>
  <si>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</si>
  <si>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</si>
  <si>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</si>
  <si>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</si>
  <si>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</si>
  <si>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</si>
  <si>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</si>
  <si>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</si>
  <si>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</si>
  <si>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</si>
  <si>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</si>
  <si>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</si>
  <si>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</si>
  <si>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</si>
  <si>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</si>
  <si>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</si>
  <si>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</si>
  <si>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</si>
  <si>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</si>
  <si>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</si>
  <si>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</si>
  <si>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</si>
  <si>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</si>
  <si>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</si>
  <si>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</si>
  <si>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</si>
  <si>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</si>
  <si>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</si>
  <si>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</si>
  <si>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</si>
  <si>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</si>
  <si>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</si>
  <si>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</si>
  <si>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</si>
  <si>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</si>
  <si>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</si>
  <si>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</si>
  <si>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</si>
  <si>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</si>
  <si>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</si>
  <si>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</si>
  <si>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</si>
  <si>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</si>
  <si>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</si>
  <si>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</si>
  <si>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</si>
  <si>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</si>
  <si>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</si>
  <si>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</si>
  <si>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</si>
  <si>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</si>
  <si>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</si>
  <si>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</si>
  <si>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</si>
  <si>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</si>
  <si>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</si>
  <si>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</si>
  <si>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</si>
  <si>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</si>
  <si>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</si>
  <si>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</si>
  <si>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</si>
  <si>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</si>
  <si>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</si>
  <si>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</si>
  <si>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</si>
  <si>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</si>
  <si>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</si>
  <si>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</si>
  <si>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</si>
  <si>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</si>
  <si>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</si>
  <si>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</si>
  <si>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</si>
  <si>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</si>
  <si>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</si>
  <si>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</si>
  <si>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</si>
  <si>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</si>
  <si>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</si>
  <si>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</si>
  <si>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</si>
  <si>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</si>
  <si>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</si>
  <si>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</si>
  <si>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</si>
  <si>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</si>
  <si>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</si>
  <si>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</si>
  <si>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</si>
  <si>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</si>
  <si>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</si>
  <si>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</si>
  <si>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</si>
  <si>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</si>
  <si>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</si>
  <si>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</si>
  <si>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</si>
  <si>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</si>
  <si>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</si>
  <si>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</si>
  <si>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</si>
  <si>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</si>
  <si>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</si>
  <si>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</si>
  <si>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</si>
  <si>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</si>
  <si>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</si>
  <si>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</si>
  <si>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</si>
  <si>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</si>
  <si>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</si>
  <si>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</si>
  <si>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</si>
  <si>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</si>
  <si>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</si>
  <si>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</si>
  <si>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</si>
  <si>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</si>
  <si>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</si>
  <si>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</si>
  <si>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</si>
  <si>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</si>
  <si>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</si>
  <si>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</si>
  <si>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</si>
  <si>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</si>
  <si>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</si>
  <si>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</si>
  <si>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</si>
  <si>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</si>
  <si>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</si>
  <si>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</si>
  <si>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</si>
  <si>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</si>
  <si>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</si>
  <si>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</si>
  <si>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</si>
  <si>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</si>
  <si>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</si>
  <si>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</si>
  <si>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</si>
  <si>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</si>
  <si>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</si>
  <si>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</si>
  <si>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</si>
  <si>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</si>
  <si>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</si>
  <si>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</si>
  <si>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</si>
  <si>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</si>
  <si>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</si>
  <si>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</si>
  <si>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</si>
  <si>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</si>
  <si>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</si>
  <si>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</si>
  <si>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</si>
  <si>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</si>
  <si>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</si>
  <si>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</si>
  <si>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</si>
  <si>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</si>
  <si>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</si>
  <si>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</si>
  <si>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</si>
  <si>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</si>
  <si>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</si>
  <si>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</si>
  <si>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</si>
  <si>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</si>
  <si>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</si>
  <si>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</si>
  <si>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</si>
  <si>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</si>
  <si>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</si>
  <si>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</si>
  <si>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</si>
  <si>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</si>
  <si>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</si>
  <si>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</si>
  <si>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</si>
  <si>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</si>
  <si>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</si>
  <si>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</si>
  <si>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</si>
  <si>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</si>
  <si>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</si>
  <si>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</si>
  <si>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</si>
  <si>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</si>
  <si>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</si>
  <si>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</si>
  <si>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</si>
  <si>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</si>
  <si>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</si>
  <si>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</si>
  <si>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</si>
  <si>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</si>
  <si>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</si>
  <si>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</si>
  <si>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</si>
  <si>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</si>
  <si>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</si>
  <si>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</si>
  <si>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</si>
  <si>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</si>
  <si>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</si>
  <si>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</si>
  <si>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</si>
  <si>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</si>
  <si>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</si>
  <si>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</si>
  <si>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</si>
  <si>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</si>
  <si>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</si>
  <si>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</si>
  <si>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</si>
  <si>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</si>
  <si>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</si>
  <si>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</si>
  <si>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</si>
  <si>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</si>
  <si>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</si>
  <si>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</si>
  <si>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</si>
  <si>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</si>
  <si>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</si>
  <si>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</si>
  <si>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</si>
  <si>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</si>
  <si>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</si>
  <si>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</si>
  <si>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</si>
  <si>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</si>
  <si>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</si>
  <si>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</si>
  <si>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</si>
  <si>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</si>
  <si>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</si>
  <si>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</si>
  <si>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</si>
  <si>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</si>
  <si>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</si>
  <si>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</si>
  <si>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</si>
  <si>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</si>
  <si>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</si>
  <si>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</si>
  <si>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</si>
  <si>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</si>
  <si>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</si>
  <si>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</si>
  <si>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</si>
  <si>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</si>
  <si>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</si>
  <si>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</si>
  <si>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</si>
  <si>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</si>
  <si>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</si>
  <si>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</si>
  <si>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</si>
  <si>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</si>
  <si>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</si>
  <si>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</si>
  <si>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</si>
  <si>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</si>
  <si>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</si>
  <si>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</si>
  <si>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</si>
  <si>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</si>
  <si>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</si>
  <si>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</si>
  <si>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</si>
  <si>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</si>
  <si>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</si>
  <si>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</si>
  <si>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</si>
  <si>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</si>
  <si>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</si>
  <si>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</si>
  <si>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</si>
  <si>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</si>
  <si>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</si>
  <si>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</si>
  <si>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</si>
  <si>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</si>
  <si>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</si>
  <si>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</si>
  <si>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</si>
  <si>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</si>
  <si>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</si>
  <si>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</si>
  <si>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</si>
  <si>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</si>
  <si>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</si>
  <si>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</si>
  <si>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</si>
  <si>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</si>
  <si>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</si>
  <si>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</si>
  <si>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</si>
  <si>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</si>
  <si>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</si>
  <si>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</si>
  <si>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</si>
  <si>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</si>
  <si>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</si>
  <si>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</si>
  <si>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</si>
  <si>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</si>
  <si>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</si>
  <si>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</si>
  <si>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</si>
  <si>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</si>
  <si>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</si>
  <si>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</si>
  <si>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</si>
  <si>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</si>
  <si>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</si>
  <si>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</si>
  <si>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</si>
  <si>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</si>
  <si>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</si>
  <si>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</si>
  <si>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</si>
  <si>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</si>
  <si>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</si>
  <si>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</si>
  <si>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</si>
  <si>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</si>
  <si>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</si>
  <si>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</si>
  <si>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</si>
  <si>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</si>
  <si>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</si>
  <si>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</si>
  <si>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</si>
  <si>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</si>
  <si>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</si>
  <si>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</si>
  <si>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</si>
  <si>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</si>
  <si>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</si>
  <si>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</si>
  <si>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</si>
  <si>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</si>
  <si>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</si>
  <si>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</si>
  <si>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</si>
  <si>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</si>
  <si>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</si>
  <si>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</si>
  <si>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</si>
  <si>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</si>
  <si>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</si>
  <si>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</si>
  <si>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</si>
  <si>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</si>
  <si>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</si>
  <si>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</si>
  <si>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</si>
  <si>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</si>
  <si>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</si>
  <si>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</si>
  <si>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</si>
  <si>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</si>
  <si>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</si>
  <si>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</si>
  <si>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</si>
  <si>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</si>
  <si>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</si>
  <si>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</si>
  <si>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</si>
  <si>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</si>
  <si>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</si>
  <si>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</si>
  <si>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</si>
  <si>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</si>
  <si>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</si>
  <si>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</si>
  <si>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</si>
  <si>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</si>
  <si>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</si>
  <si>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</si>
  <si>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</si>
  <si>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</si>
  <si>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</si>
  <si>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</si>
  <si>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</si>
  <si>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</si>
  <si>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</si>
  <si>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</si>
  <si>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</si>
  <si>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</si>
  <si>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</si>
  <si>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</si>
  <si>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</si>
  <si>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</si>
  <si>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</si>
  <si>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</si>
  <si>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</si>
  <si>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</si>
  <si>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</si>
  <si>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</si>
  <si>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</si>
  <si>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</si>
  <si>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</si>
  <si>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</si>
  <si>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</si>
  <si>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</si>
  <si>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</si>
  <si>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</si>
  <si>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</si>
  <si>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</si>
  <si>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</si>
  <si>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</si>
  <si>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</si>
  <si>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</si>
  <si>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</si>
  <si>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</si>
  <si>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</si>
  <si>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</si>
  <si>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</si>
  <si>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</si>
  <si>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</si>
  <si>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</si>
  <si>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</si>
  <si>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</si>
  <si>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</si>
  <si>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</si>
  <si>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</si>
  <si>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</si>
  <si>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</si>
  <si>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</si>
  <si>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</si>
  <si>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</si>
  <si>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</si>
  <si>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</si>
  <si>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</si>
  <si>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</si>
  <si>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</si>
  <si>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</si>
  <si>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</si>
  <si>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</si>
  <si>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</si>
  <si>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</si>
  <si>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</si>
  <si>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</si>
  <si>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</si>
  <si>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</si>
  <si>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</si>
  <si>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</si>
  <si>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</si>
  <si>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</si>
  <si>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</si>
  <si>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</si>
  <si>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</si>
  <si>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</si>
  <si>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</si>
  <si>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</si>
  <si>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</si>
  <si>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</si>
  <si>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</si>
  <si>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</si>
  <si>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</si>
  <si>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</si>
  <si>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</si>
  <si>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</si>
  <si>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</si>
  <si>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</si>
  <si>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</si>
  <si>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</si>
  <si>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</si>
  <si>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</si>
  <si>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</si>
  <si>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</si>
  <si>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</si>
  <si>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</si>
  <si>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</si>
  <si>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</si>
  <si>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</si>
  <si>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</si>
  <si>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</si>
  <si>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</si>
  <si>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</si>
  <si>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</si>
  <si>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</si>
  <si>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</si>
  <si>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</si>
  <si>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</si>
  <si>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</si>
  <si>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</si>
  <si>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</si>
  <si>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</si>
  <si>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</si>
  <si>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</si>
  <si>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</si>
  <si>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</si>
  <si>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</si>
  <si>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</si>
  <si>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</si>
  <si>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</si>
  <si>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</si>
  <si>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</si>
  <si>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</si>
  <si>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</si>
  <si>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</si>
  <si>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</si>
  <si>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</si>
  <si>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</si>
  <si>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</si>
  <si>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</si>
  <si>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</si>
  <si>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</si>
  <si>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</si>
  <si>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</si>
  <si>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</si>
  <si>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</si>
  <si>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</si>
  <si>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</si>
  <si>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</si>
  <si>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</si>
  <si>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</si>
  <si>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</si>
  <si>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</si>
  <si>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</si>
  <si>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</si>
  <si>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</si>
  <si>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</si>
  <si>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</si>
  <si>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</si>
  <si>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</si>
  <si>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</si>
  <si>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</si>
  <si>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</si>
  <si>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</si>
  <si>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</si>
  <si>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</si>
  <si>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</si>
  <si>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</si>
  <si>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</si>
  <si>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</si>
  <si>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</si>
  <si>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</si>
  <si>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</si>
  <si>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</si>
  <si>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</si>
  <si>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</si>
  <si>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</si>
  <si>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</si>
  <si>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</si>
  <si>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</si>
  <si>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</si>
  <si>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</si>
  <si>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</si>
  <si>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</si>
  <si>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</si>
  <si>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</si>
  <si>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</si>
  <si>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</si>
  <si>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</si>
  <si>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</si>
  <si>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</si>
  <si>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</si>
  <si>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</si>
  <si>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</si>
  <si>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</si>
  <si>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</si>
  <si>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</si>
  <si>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</si>
  <si>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</si>
  <si>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</si>
  <si>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</si>
  <si>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</si>
  <si>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</si>
  <si>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</si>
  <si>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</si>
  <si>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</si>
  <si>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</si>
  <si>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</si>
  <si>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</si>
  <si>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</si>
  <si>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</si>
  <si>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</si>
  <si>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</si>
  <si>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</si>
  <si>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</si>
  <si>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</si>
  <si>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</si>
  <si>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</si>
  <si>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</si>
  <si>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</si>
  <si>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</si>
  <si>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</si>
  <si>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</si>
  <si>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</si>
  <si>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</si>
  <si>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</si>
  <si>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</si>
  <si>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</si>
  <si>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</si>
  <si>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</si>
  <si>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</si>
  <si>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</si>
  <si>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</si>
  <si>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</si>
  <si>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</si>
  <si>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</si>
  <si>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</si>
  <si>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</si>
  <si>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</si>
  <si>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</si>
  <si>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</si>
  <si>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</si>
  <si>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</si>
  <si>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</si>
  <si>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</si>
  <si>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</si>
  <si>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</si>
  <si>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</si>
  <si>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</si>
  <si>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</si>
  <si>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</si>
  <si>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</si>
  <si>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</si>
  <si>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</si>
  <si>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</si>
  <si>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</si>
  <si>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</si>
  <si>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</si>
  <si>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</si>
  <si>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</si>
  <si>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</si>
  <si>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</si>
  <si>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</si>
  <si>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</si>
  <si>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</si>
  <si>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</si>
  <si>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</si>
  <si>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</si>
  <si>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</si>
  <si>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</si>
  <si>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</si>
  <si>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</si>
  <si>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</si>
  <si>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</si>
  <si>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</si>
  <si>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</si>
  <si>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</si>
  <si>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</si>
  <si>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</si>
  <si>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</si>
  <si>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</si>
  <si>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</si>
  <si>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</si>
  <si>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</si>
  <si>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</si>
  <si>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</si>
  <si>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</si>
  <si>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</si>
  <si>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</si>
  <si>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</si>
  <si>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</si>
  <si>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</si>
  <si>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</si>
  <si>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</si>
  <si>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</si>
  <si>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</si>
  <si>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</si>
  <si>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</si>
  <si>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</si>
  <si>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</si>
  <si>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</si>
  <si>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</si>
  <si>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</si>
  <si>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</si>
  <si>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</si>
  <si>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</si>
  <si>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</si>
  <si>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</si>
  <si>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</si>
  <si>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</si>
  <si>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</si>
  <si>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</si>
  <si>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</si>
  <si>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</si>
  <si>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</si>
  <si>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</si>
  <si>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</si>
  <si>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</si>
  <si>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</si>
  <si>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</si>
  <si>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</si>
  <si>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</si>
  <si>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</si>
  <si>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</si>
  <si>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</si>
  <si>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</si>
  <si>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</si>
  <si>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</si>
  <si>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</si>
  <si>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</si>
  <si>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</si>
  <si>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</si>
  <si>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</si>
  <si>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</si>
  <si>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</si>
  <si>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</si>
  <si>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</si>
  <si>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</si>
  <si>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</si>
  <si>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</si>
  <si>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</si>
  <si>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</si>
  <si>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</si>
  <si>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</si>
  <si>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</si>
  <si>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</si>
  <si>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</si>
  <si>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</si>
  <si>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</si>
  <si>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</si>
  <si>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</si>
  <si>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</si>
  <si>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</si>
  <si>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</si>
  <si>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</si>
  <si>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</si>
  <si>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</si>
  <si>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</si>
  <si>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</si>
  <si>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</si>
  <si>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</si>
  <si>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</si>
  <si>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</si>
  <si>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</si>
  <si>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</si>
  <si>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</si>
  <si>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</si>
  <si>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</si>
  <si>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</si>
  <si>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</si>
  <si>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</si>
  <si>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</si>
  <si>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</si>
  <si>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</si>
  <si>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</si>
  <si>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</si>
  <si>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</si>
  <si>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</si>
  <si>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</si>
  <si>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</si>
  <si>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</si>
  <si>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</si>
  <si>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</si>
  <si>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</si>
  <si>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</si>
  <si>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</si>
  <si>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</si>
  <si>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</si>
  <si>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</si>
  <si>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</si>
  <si>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</si>
  <si>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</si>
  <si>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</si>
  <si>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</si>
  <si>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</si>
  <si>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</si>
  <si>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</si>
  <si>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</si>
  <si>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</si>
  <si>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</si>
  <si>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</si>
  <si>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</si>
  <si>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</si>
  <si>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</si>
  <si>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</si>
  <si>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</si>
  <si>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</si>
  <si>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</si>
  <si>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</si>
  <si>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</si>
  <si>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</si>
  <si>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</si>
  <si>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</si>
  <si>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</si>
  <si>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</si>
  <si>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</si>
  <si>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</si>
  <si>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</si>
  <si>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</si>
  <si>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</si>
  <si>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</si>
  <si>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</si>
  <si>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</si>
  <si>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</si>
  <si>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</si>
  <si>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</si>
  <si>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</si>
  <si>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</si>
  <si>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</si>
  <si>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</si>
  <si>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</si>
  <si>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</si>
  <si>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</si>
  <si>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</si>
  <si>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</si>
  <si>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</si>
  <si>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</si>
  <si>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</si>
  <si>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</si>
  <si>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</si>
  <si>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</si>
  <si>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</si>
  <si>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</si>
  <si>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</si>
  <si>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</si>
  <si>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</si>
  <si>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</si>
  <si>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</si>
  <si>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</si>
  <si>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</si>
  <si>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</si>
  <si>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</si>
  <si>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</si>
  <si>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</si>
  <si>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</si>
  <si>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</si>
  <si>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</si>
  <si>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</si>
  <si>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</si>
  <si>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</si>
  <si>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</si>
  <si>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</si>
  <si>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</si>
  <si>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</si>
  <si>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</si>
  <si>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</si>
  <si>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</si>
  <si>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</si>
  <si>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</si>
  <si>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</si>
  <si>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</si>
  <si>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</si>
  <si>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</si>
  <si>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</si>
  <si>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</si>
  <si>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</si>
  <si>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</si>
  <si>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</si>
  <si>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</si>
  <si>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</si>
  <si>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</si>
  <si>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</si>
  <si>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</si>
  <si>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</si>
  <si>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</si>
  <si>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</si>
  <si>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</si>
  <si>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</si>
  <si>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</si>
  <si>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</si>
  <si>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</si>
  <si>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</si>
  <si>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</si>
  <si>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</si>
  <si>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</si>
  <si>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</si>
  <si>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</si>
  <si>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</si>
  <si>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</si>
  <si>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</si>
  <si>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</si>
  <si>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</si>
  <si>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</si>
  <si>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</si>
  <si>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</si>
  <si>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</si>
  <si>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</si>
  <si>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</si>
  <si>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</si>
  <si>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</si>
  <si>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</si>
  <si>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</si>
  <si>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</si>
  <si>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</si>
  <si>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</si>
  <si>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</si>
  <si>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</si>
  <si>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</si>
  <si>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</si>
  <si>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</si>
  <si>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</si>
  <si>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</si>
  <si>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</si>
  <si>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</si>
  <si>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</si>
  <si>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</si>
  <si>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</si>
  <si>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</si>
  <si>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</si>
  <si>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</si>
  <si>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</si>
  <si>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</si>
  <si>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</si>
  <si>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</si>
  <si>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</si>
  <si>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</si>
  <si>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</si>
  <si>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</si>
  <si>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</si>
  <si>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</si>
  <si>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</si>
  <si>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</si>
  <si>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</si>
  <si>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</si>
  <si>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</si>
  <si>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</si>
  <si>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</si>
  <si>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</si>
  <si>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</si>
  <si>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</si>
  <si>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</si>
  <si>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</si>
  <si>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</si>
  <si>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</si>
  <si>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</si>
  <si>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</si>
  <si>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</si>
  <si>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</si>
  <si>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</si>
  <si>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</si>
  <si>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</si>
  <si>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</si>
  <si>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</si>
  <si>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</si>
  <si>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</si>
  <si>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</si>
  <si>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</si>
  <si>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</si>
  <si>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</si>
  <si>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</si>
  <si>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</si>
  <si>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</si>
  <si>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</si>
  <si>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</si>
  <si>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</si>
  <si>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</si>
  <si>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</si>
  <si>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</si>
  <si>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</si>
  <si>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</si>
  <si>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</si>
  <si>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</si>
  <si>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</si>
  <si>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</si>
  <si>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</si>
  <si>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</si>
  <si>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</si>
  <si>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</si>
  <si>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</si>
  <si>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</si>
  <si>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</si>
  <si>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</si>
  <si>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</si>
  <si>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</si>
  <si>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</si>
  <si>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</si>
  <si>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</si>
  <si>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</si>
  <si>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</si>
  <si>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</si>
  <si>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</si>
  <si>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</si>
  <si>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</si>
  <si>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</si>
  <si>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</si>
  <si>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</si>
  <si>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</si>
  <si>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</si>
  <si>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</si>
  <si>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</si>
  <si>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</si>
  <si>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</si>
  <si>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</si>
  <si>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</si>
  <si>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</si>
  <si>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</si>
  <si>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</si>
  <si>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</si>
  <si>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</si>
  <si>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</si>
  <si>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</si>
  <si>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</si>
  <si>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</si>
  <si>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</si>
  <si>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</si>
  <si>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</si>
  <si>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</si>
  <si>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</si>
  <si>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</si>
  <si>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</si>
  <si>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</si>
  <si>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</si>
  <si>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</si>
  <si>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</si>
  <si>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</si>
  <si>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</si>
  <si>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</si>
  <si>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</si>
  <si>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</si>
  <si>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</si>
  <si>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</si>
  <si>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</si>
  <si>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</si>
  <si>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</si>
  <si>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</si>
  <si>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</si>
  <si>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</si>
  <si>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</si>
  <si>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</si>
  <si>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</si>
  <si>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</si>
  <si>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</si>
  <si>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</si>
  <si>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</si>
  <si>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</si>
  <si>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</si>
  <si>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</si>
  <si>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</si>
  <si>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</si>
  <si>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</si>
  <si>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</si>
  <si>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</si>
  <si>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</si>
  <si>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</si>
  <si>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</si>
  <si>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</si>
  <si>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</si>
  <si>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</si>
  <si>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</si>
  <si>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</si>
  <si>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</si>
  <si>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</si>
  <si>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</si>
  <si>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</si>
  <si>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</si>
  <si>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</si>
  <si>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</si>
  <si>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</si>
  <si>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</si>
  <si>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</si>
  <si>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</si>
  <si>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</si>
  <si>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</si>
  <si>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</si>
  <si>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</si>
  <si>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</si>
  <si>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</si>
  <si>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</si>
  <si>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</si>
  <si>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</si>
  <si>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</si>
  <si>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</si>
  <si>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</si>
  <si>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</si>
  <si>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</si>
  <si>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</si>
  <si>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</si>
  <si>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</si>
  <si>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</si>
  <si>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</si>
  <si>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</si>
  <si>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</si>
  <si>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</si>
  <si>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</si>
  <si>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</si>
  <si>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</si>
  <si>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</si>
  <si>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</si>
  <si>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</si>
  <si>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</si>
  <si>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</si>
  <si>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</si>
  <si>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</si>
  <si>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</si>
  <si>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</si>
  <si>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</si>
  <si>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</si>
  <si>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</si>
  <si>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</si>
  <si>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</si>
  <si>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</si>
  <si>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</si>
  <si>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</si>
  <si>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</si>
  <si>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</si>
  <si>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</si>
  <si>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</si>
  <si>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</si>
  <si>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</si>
  <si>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</si>
  <si>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</si>
  <si>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</si>
  <si>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</si>
  <si>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</si>
  <si>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</si>
  <si>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</si>
  <si>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</si>
  <si>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</si>
  <si>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</si>
  <si>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</si>
  <si>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</si>
  <si>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</si>
  <si>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</si>
  <si>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</si>
  <si>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</si>
  <si>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</si>
  <si>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</si>
  <si>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</si>
  <si>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</si>
  <si>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</si>
  <si>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</si>
  <si>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</si>
  <si>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</si>
  <si>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</si>
  <si>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</si>
  <si>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</si>
  <si>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</si>
  <si>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</si>
  <si>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</si>
  <si>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</si>
  <si>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</si>
  <si>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</si>
  <si>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</si>
  <si>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</si>
  <si>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</si>
  <si>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</si>
  <si>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</si>
  <si>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</si>
  <si>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</si>
  <si>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</si>
  <si>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</si>
  <si>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</si>
  <si>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</si>
  <si>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</si>
  <si>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</si>
  <si>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</si>
  <si>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</si>
  <si>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</si>
  <si>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</si>
  <si>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</si>
  <si>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</si>
  <si>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</si>
  <si>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</si>
  <si>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</si>
  <si>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</si>
  <si>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</si>
  <si>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</si>
  <si>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</si>
  <si>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</si>
  <si>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</si>
  <si>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</si>
  <si>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</si>
  <si>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</si>
  <si>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</si>
  <si>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</si>
  <si>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</si>
  <si>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</si>
  <si>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</si>
  <si>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</si>
  <si>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</si>
  <si>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</si>
  <si>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</si>
  <si>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</si>
  <si>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</si>
  <si>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</si>
  <si>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</si>
  <si>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</si>
  <si>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</si>
  <si>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</si>
  <si>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</si>
  <si>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</si>
  <si>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</si>
  <si>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</si>
  <si>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</si>
  <si>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</si>
  <si>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</si>
  <si>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</si>
  <si>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</si>
  <si>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</si>
  <si>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</si>
  <si>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</si>
  <si>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</si>
  <si>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</si>
  <si>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</si>
  <si>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</si>
  <si>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</si>
  <si>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</si>
  <si>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</si>
  <si>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</si>
  <si>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</si>
  <si>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</si>
  <si>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</si>
  <si>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</si>
  <si>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</si>
  <si>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</si>
  <si>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</si>
  <si>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</si>
  <si>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</si>
  <si>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</si>
  <si>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</si>
  <si>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</si>
  <si>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</si>
  <si>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</si>
  <si>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</si>
  <si>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</si>
  <si>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</si>
  <si>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</si>
  <si>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</si>
  <si>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</si>
  <si>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</si>
  <si>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</si>
  <si>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</si>
  <si>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</si>
  <si>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</si>
  <si>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</si>
  <si>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</si>
  <si>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</si>
  <si>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</si>
  <si>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</si>
  <si>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</si>
  <si>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</si>
  <si>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</si>
  <si>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</si>
  <si>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</si>
  <si>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</si>
  <si>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</si>
  <si>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</si>
  <si>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</si>
  <si>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</si>
  <si>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</si>
  <si>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</si>
  <si>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</si>
  <si>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</si>
  <si>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</si>
  <si>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</si>
  <si>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</si>
  <si>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</si>
  <si>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</si>
  <si>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</si>
  <si>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</si>
  <si>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</si>
  <si>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</si>
  <si>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</si>
  <si>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</si>
  <si>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</si>
  <si>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</si>
  <si>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</si>
  <si>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</si>
  <si>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</si>
  <si>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</si>
  <si>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</si>
  <si>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</si>
  <si>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</si>
  <si>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</si>
  <si>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</si>
  <si>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</si>
  <si>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</si>
  <si>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</si>
  <si>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</si>
  <si>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</si>
  <si>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</si>
  <si>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</si>
  <si>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</si>
  <si>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</si>
  <si>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</si>
  <si>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</si>
  <si>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</si>
  <si>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</si>
  <si>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</si>
  <si>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</si>
  <si>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</si>
  <si>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</si>
  <si>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</si>
  <si>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</si>
  <si>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</si>
  <si>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</si>
  <si>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</si>
  <si>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</si>
  <si>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</si>
  <si>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</si>
  <si>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</si>
  <si>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</si>
  <si>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</si>
  <si>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</si>
  <si>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</si>
  <si>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</si>
  <si>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</si>
  <si>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</si>
  <si>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</si>
  <si>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</si>
  <si>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</si>
  <si>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</si>
  <si>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</si>
  <si>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</si>
  <si>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</si>
  <si>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</si>
  <si>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</si>
  <si>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</si>
  <si>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</si>
  <si>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</si>
  <si>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</si>
  <si>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</si>
  <si>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</si>
  <si>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</si>
  <si>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</si>
  <si>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</si>
  <si>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</si>
  <si>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</si>
  <si>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</si>
  <si>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</si>
  <si>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</si>
  <si>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</si>
  <si>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</si>
  <si>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</si>
  <si>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</si>
  <si>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</si>
  <si>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</si>
  <si>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</si>
  <si>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</si>
  <si>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</si>
  <si>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</si>
  <si>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</si>
  <si>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</si>
  <si>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</si>
  <si>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</si>
  <si>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</si>
  <si>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</si>
  <si>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</si>
  <si>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</si>
  <si>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</si>
  <si>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</si>
  <si>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</si>
  <si>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</si>
  <si>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</si>
  <si>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</si>
  <si>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</si>
  <si>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</si>
  <si>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</si>
  <si>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</si>
  <si>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</si>
  <si>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</si>
  <si>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</si>
  <si>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</si>
  <si>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</si>
  <si>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</si>
  <si>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</si>
  <si>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</si>
  <si>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</si>
  <si>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</si>
  <si>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</si>
  <si>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</si>
  <si>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</si>
  <si>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</si>
  <si>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</si>
  <si>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</si>
  <si>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</si>
  <si>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</si>
  <si>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</si>
  <si>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</si>
  <si>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</si>
  <si>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</si>
  <si>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</si>
  <si>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</si>
  <si>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</si>
  <si>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</si>
  <si>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</si>
  <si>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</si>
  <si>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</si>
  <si>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</si>
  <si>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</si>
  <si>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</si>
  <si>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</si>
  <si>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</si>
  <si>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</si>
  <si>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</si>
  <si>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</si>
  <si>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</si>
  <si>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</si>
  <si>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</si>
  <si>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</si>
  <si>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</si>
  <si>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</si>
  <si>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</si>
  <si>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</si>
  <si>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</si>
  <si>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</si>
  <si>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</si>
  <si>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</si>
  <si>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</si>
  <si>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</si>
  <si>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</si>
  <si>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</si>
  <si>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</si>
  <si>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</si>
  <si>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</si>
  <si>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</si>
  <si>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</si>
  <si>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</si>
  <si>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</si>
  <si>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</si>
  <si>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</si>
  <si>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</si>
  <si>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</si>
  <si>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</si>
  <si>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</si>
  <si>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</si>
  <si>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</si>
  <si>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</si>
  <si>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</si>
  <si>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</si>
  <si>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</si>
  <si>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</si>
  <si>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</si>
  <si>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</si>
  <si>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</si>
  <si>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</si>
  <si>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</si>
  <si>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</si>
  <si>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</si>
  <si>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</si>
  <si>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</si>
  <si>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</si>
  <si>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</si>
  <si>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</si>
  <si>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</si>
  <si>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</si>
  <si>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</si>
  <si>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</si>
  <si>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</si>
  <si>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</si>
  <si>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</si>
  <si>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</si>
  <si>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</si>
  <si>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</si>
  <si>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</si>
  <si>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</si>
  <si>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</si>
  <si>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</si>
  <si>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</si>
  <si>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</si>
  <si>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</si>
  <si>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</si>
  <si>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</si>
  <si>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</si>
  <si>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</si>
  <si>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</si>
  <si>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</si>
  <si>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</si>
  <si>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</si>
  <si>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</si>
  <si>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</si>
  <si>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</si>
  <si>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</si>
  <si>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</si>
  <si>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</si>
  <si>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</si>
  <si>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</si>
  <si>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</si>
  <si>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</si>
  <si>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</si>
  <si>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</si>
  <si>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</si>
  <si>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</si>
  <si>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</si>
  <si>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</si>
  <si>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</si>
  <si>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</si>
  <si>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</si>
  <si>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</si>
  <si>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</si>
  <si>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</si>
  <si>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</si>
  <si>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</si>
  <si>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</si>
  <si>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</si>
  <si>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</si>
  <si>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</si>
  <si>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</si>
  <si>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</si>
  <si>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</si>
  <si>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</si>
  <si>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</si>
  <si>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</si>
  <si>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</si>
  <si>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</si>
  <si>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</si>
  <si>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</si>
  <si>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</si>
  <si>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</si>
  <si>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</si>
  <si>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</si>
  <si>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</si>
  <si>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</si>
  <si>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</si>
  <si>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</si>
  <si>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</si>
  <si>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</si>
  <si>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</si>
  <si>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</si>
  <si>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</si>
  <si>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</si>
  <si>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</si>
  <si>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</si>
  <si>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</si>
  <si>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</si>
  <si>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</si>
  <si>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</si>
  <si>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</si>
  <si>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</si>
  <si>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</si>
  <si>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</si>
  <si>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</si>
  <si>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</si>
  <si>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</si>
  <si>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</si>
  <si>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</si>
  <si>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</si>
  <si>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</si>
  <si>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</si>
  <si>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</si>
  <si>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</si>
  <si>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</si>
  <si>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</si>
  <si>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</si>
  <si>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</si>
  <si>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</si>
  <si>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</si>
  <si>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</si>
  <si>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</si>
  <si>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</si>
  <si>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</si>
  <si>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</si>
  <si>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</si>
  <si>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</si>
  <si>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</si>
  <si>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</si>
  <si>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</si>
  <si>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</si>
  <si>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</si>
  <si>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</si>
  <si>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</si>
  <si>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</si>
  <si>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</si>
  <si>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</si>
  <si>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</si>
  <si>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</si>
  <si>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</si>
  <si>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</si>
  <si>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</si>
  <si>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</si>
  <si>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</si>
  <si>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</si>
  <si>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</si>
  <si>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</si>
  <si>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</si>
  <si>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</si>
  <si>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</si>
  <si>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</si>
  <si>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</si>
  <si>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</si>
  <si>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</si>
  <si>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</si>
  <si>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</si>
  <si>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</si>
  <si>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</si>
  <si>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</si>
  <si>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</si>
  <si>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</si>
  <si>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</si>
  <si>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</si>
  <si>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</si>
  <si>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</si>
  <si>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</si>
  <si>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</si>
  <si>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</si>
  <si>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</si>
  <si>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</si>
  <si>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</si>
  <si>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</si>
  <si>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</si>
  <si>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</si>
  <si>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</si>
  <si>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</si>
  <si>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</si>
  <si>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</si>
  <si>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</si>
  <si>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</si>
  <si>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</si>
  <si>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</si>
  <si>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</si>
  <si>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</si>
  <si>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</si>
  <si>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</si>
  <si>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</si>
  <si>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</si>
  <si>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</si>
  <si>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</si>
  <si>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</si>
  <si>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</si>
  <si>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</si>
  <si>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</si>
  <si>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</si>
  <si>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</si>
  <si>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</si>
  <si>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</si>
  <si>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</si>
  <si>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</si>
  <si>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</si>
  <si>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</si>
  <si>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</si>
  <si>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</si>
  <si>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</si>
  <si>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</si>
  <si>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</si>
  <si>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</si>
  <si>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</si>
  <si>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</si>
  <si>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</si>
  <si>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</si>
  <si>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</si>
  <si>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</si>
  <si>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</si>
  <si>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</si>
  <si>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</si>
  <si>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</si>
  <si>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</si>
  <si>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</si>
  <si>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</si>
  <si>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</si>
  <si>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</si>
  <si>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</si>
  <si>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</si>
  <si>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</si>
  <si>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</si>
  <si>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</si>
  <si>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</si>
  <si>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</si>
  <si>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</si>
  <si>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</si>
  <si>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</si>
  <si>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</si>
  <si>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</si>
  <si>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</si>
  <si>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</si>
  <si>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</si>
  <si>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</si>
  <si>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</si>
  <si>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</si>
  <si>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</si>
  <si>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</si>
  <si>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</si>
  <si>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</si>
  <si>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</si>
  <si>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</si>
  <si>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</si>
  <si>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</si>
  <si>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</si>
  <si>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</si>
  <si>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</si>
  <si>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</si>
  <si>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</si>
  <si>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</si>
  <si>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</si>
  <si>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</si>
  <si>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</si>
  <si>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</si>
  <si>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</si>
  <si>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</si>
  <si>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</si>
  <si>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</si>
  <si>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</si>
  <si>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</si>
  <si>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</si>
  <si>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</si>
  <si>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</si>
  <si>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</si>
  <si>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</si>
  <si>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</si>
  <si>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</si>
  <si>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</si>
  <si>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</si>
  <si>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</si>
  <si>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</si>
  <si>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</si>
  <si>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</si>
  <si>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</si>
  <si>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</si>
  <si>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</si>
  <si>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</si>
  <si>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</si>
  <si>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</si>
  <si>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</si>
  <si>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</si>
  <si>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</si>
  <si>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</si>
  <si>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</si>
  <si>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</si>
  <si>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</si>
  <si>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</si>
  <si>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</si>
  <si>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</si>
  <si>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</si>
  <si>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</si>
  <si>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</si>
  <si>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</si>
  <si>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</si>
  <si>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</si>
  <si>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</si>
  <si>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</si>
  <si>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</si>
  <si>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</si>
  <si>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</si>
  <si>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</si>
  <si>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</si>
  <si>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</si>
  <si>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</si>
  <si>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</si>
  <si>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</si>
  <si>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</si>
  <si>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</si>
  <si>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</si>
  <si>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</si>
  <si>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</si>
  <si>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</si>
  <si>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</si>
  <si>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</si>
  <si>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</si>
  <si>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</si>
  <si>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</si>
  <si>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</si>
  <si>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</si>
  <si>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</si>
  <si>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</si>
  <si>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</si>
  <si>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</si>
  <si>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</si>
  <si>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</si>
  <si>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</si>
  <si>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</si>
  <si>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</si>
  <si>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</si>
  <si>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</si>
  <si>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</si>
  <si>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</si>
  <si>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</si>
  <si>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</si>
  <si>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</si>
  <si>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</si>
  <si>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</si>
  <si>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</si>
  <si>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</si>
  <si>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</si>
  <si>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</si>
  <si>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</si>
  <si>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</si>
  <si>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</si>
  <si>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</si>
  <si>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</si>
  <si>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</si>
  <si>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</si>
  <si>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</si>
  <si>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</si>
  <si>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</si>
  <si>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</si>
  <si>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</si>
  <si>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</si>
  <si>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</si>
  <si>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</si>
  <si>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</si>
  <si>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</si>
  <si>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</si>
  <si>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</si>
  <si>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</si>
  <si>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</si>
  <si>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</si>
  <si>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</si>
  <si>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</si>
  <si>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</si>
  <si>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</si>
  <si>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</si>
  <si>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</si>
  <si>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</si>
  <si>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</si>
  <si>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</si>
  <si>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</si>
  <si>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</si>
  <si>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</si>
  <si>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</si>
  <si>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</si>
  <si>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</si>
  <si>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</si>
  <si>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</si>
  <si>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</si>
  <si>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</si>
  <si>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</si>
  <si>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</si>
  <si>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</si>
  <si>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</si>
  <si>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</si>
  <si>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</si>
  <si>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</si>
  <si>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</si>
  <si>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</si>
  <si>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</si>
  <si>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</si>
  <si>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</si>
  <si>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</si>
  <si>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</si>
  <si>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</si>
  <si>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</si>
  <si>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</si>
  <si>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</si>
  <si>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</si>
  <si>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</si>
  <si>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</si>
  <si>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</si>
  <si>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</si>
  <si>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</si>
  <si>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</si>
  <si>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</si>
  <si>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</si>
  <si>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</si>
  <si>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</si>
  <si>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</si>
  <si>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</si>
  <si>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</si>
  <si>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</si>
  <si>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</si>
  <si>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</si>
  <si>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</si>
  <si>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</si>
  <si>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</si>
  <si>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</si>
  <si>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</si>
  <si>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</si>
  <si>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</si>
  <si>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</si>
  <si>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</si>
  <si>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</si>
  <si>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</si>
  <si>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</si>
  <si>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</si>
  <si>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</si>
  <si>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</si>
  <si>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</si>
  <si>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</si>
  <si>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</si>
  <si>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</si>
  <si>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</si>
  <si>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</si>
  <si>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</si>
  <si>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</si>
  <si>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</si>
  <si>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</si>
  <si>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</si>
  <si>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</si>
  <si>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</si>
  <si>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</si>
  <si>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</si>
  <si>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</si>
  <si>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</si>
  <si>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</si>
  <si>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</si>
  <si>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</si>
  <si>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</si>
  <si>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</si>
  <si>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</si>
  <si>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</si>
  <si>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</si>
  <si>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</si>
  <si>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</si>
  <si>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</si>
  <si>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</si>
  <si>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</si>
  <si>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</si>
  <si>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</si>
  <si>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</si>
  <si>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</si>
  <si>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</si>
  <si>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</si>
  <si>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</si>
  <si>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</si>
  <si>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</si>
  <si>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</si>
  <si>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</si>
  <si>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</si>
  <si>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</si>
  <si>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</si>
  <si>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</si>
  <si>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</si>
  <si>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</si>
  <si>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</si>
  <si>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</si>
  <si>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</si>
  <si>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</si>
  <si>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</si>
  <si>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</si>
  <si>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</si>
  <si>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</si>
  <si>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</si>
  <si>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</si>
  <si>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</si>
  <si>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</si>
  <si>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</si>
  <si>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</si>
  <si>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</si>
  <si>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</si>
  <si>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</si>
  <si>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</si>
  <si>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</si>
  <si>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</si>
  <si>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</si>
  <si>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</si>
  <si>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</si>
  <si>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</si>
  <si>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</si>
  <si>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</si>
  <si>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</si>
  <si>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</si>
  <si>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</si>
  <si>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</si>
  <si>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</si>
  <si>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</si>
  <si>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</si>
  <si>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</si>
  <si>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</si>
  <si>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</si>
  <si>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</si>
  <si>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</si>
  <si>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</si>
  <si>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</si>
  <si>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</si>
  <si>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</si>
  <si>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</si>
  <si>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</si>
  <si>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</si>
  <si>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</si>
  <si>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</si>
  <si>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</si>
  <si>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</si>
  <si>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</si>
  <si>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</si>
  <si>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</si>
  <si>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</si>
  <si>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</si>
  <si>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</si>
  <si>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</si>
  <si>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</si>
  <si>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</si>
  <si>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</si>
  <si>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</si>
  <si>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</si>
  <si>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</si>
  <si>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</si>
  <si>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</si>
  <si>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</si>
  <si>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</si>
  <si>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</si>
  <si>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</si>
  <si>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</si>
  <si>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</si>
  <si>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</si>
  <si>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</si>
  <si>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</si>
  <si>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</si>
  <si>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</si>
  <si>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</si>
  <si>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</si>
  <si>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</si>
  <si>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</si>
  <si>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</si>
  <si>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</si>
  <si>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</si>
  <si>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</si>
  <si>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</si>
  <si>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</si>
  <si>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</si>
  <si>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</si>
  <si>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</si>
  <si>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</si>
  <si>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</si>
  <si>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</si>
  <si>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</si>
  <si>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</si>
  <si>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</si>
  <si>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</si>
  <si>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</si>
  <si>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</si>
  <si>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</si>
  <si>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</si>
  <si>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</si>
  <si>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</si>
  <si>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</si>
  <si>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</si>
  <si>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</si>
  <si>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</si>
  <si>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</si>
  <si>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</si>
  <si>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</si>
  <si>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</si>
  <si>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</si>
  <si>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</si>
  <si>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</si>
  <si>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</si>
  <si>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</si>
  <si>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</si>
  <si>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</si>
  <si>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</si>
  <si>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</si>
  <si>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</si>
  <si>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</si>
  <si>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</si>
  <si>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</si>
  <si>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</si>
  <si>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</si>
  <si>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</si>
  <si>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</si>
  <si>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</si>
  <si>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</si>
  <si>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</si>
  <si>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</si>
  <si>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</si>
  <si>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</si>
  <si>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</si>
  <si>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</si>
  <si>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</si>
  <si>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</si>
  <si>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</si>
  <si>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</si>
  <si>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</si>
  <si>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</si>
  <si>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</si>
  <si>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</si>
  <si>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</si>
  <si>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</si>
  <si>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</si>
  <si>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</si>
  <si>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</si>
  <si>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</si>
  <si>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</si>
  <si>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</si>
  <si>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</si>
  <si>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</si>
  <si>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</si>
  <si>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</si>
  <si>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</si>
  <si>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</si>
  <si>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</si>
  <si>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</si>
  <si>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</si>
  <si>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</si>
  <si>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</si>
  <si>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</si>
  <si>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</si>
  <si>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</si>
  <si>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</si>
  <si>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</si>
  <si>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</si>
  <si>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</si>
  <si>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</si>
  <si>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</si>
  <si>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</si>
  <si>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</si>
  <si>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</si>
  <si>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</si>
  <si>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</si>
  <si>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</si>
  <si>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</si>
  <si>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</si>
  <si>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</si>
  <si>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</si>
  <si>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</si>
  <si>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</si>
  <si>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</si>
  <si>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</si>
  <si>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</si>
  <si>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</si>
  <si>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</si>
  <si>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</si>
  <si>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</si>
  <si>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</si>
  <si>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</si>
  <si>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</si>
  <si>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</si>
  <si>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</si>
  <si>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</si>
  <si>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</si>
  <si>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</si>
  <si>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</si>
  <si>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</si>
  <si>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</si>
  <si>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</si>
  <si>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</si>
  <si>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</si>
  <si>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</si>
  <si>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</si>
  <si>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</si>
  <si>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</si>
  <si>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</si>
  <si>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</si>
  <si>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</si>
  <si>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</si>
  <si>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</si>
  <si>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</si>
  <si>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</si>
  <si>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</si>
  <si>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</si>
  <si>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</si>
  <si>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</si>
  <si>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</si>
  <si>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</si>
  <si>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</si>
  <si>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</si>
  <si>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</si>
  <si>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</si>
  <si>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</si>
  <si>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</si>
  <si>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</si>
  <si>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</si>
  <si>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</si>
  <si>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</si>
  <si>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</si>
  <si>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</si>
  <si>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</si>
  <si>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</si>
  <si>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</si>
  <si>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</si>
  <si>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</si>
  <si>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</si>
  <si>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</si>
  <si>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</si>
  <si>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</si>
  <si>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</si>
  <si>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</si>
  <si>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</si>
  <si>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</si>
  <si>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</si>
  <si>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</si>
  <si>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</si>
  <si>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</si>
  <si>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</si>
  <si>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</si>
  <si>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</si>
  <si>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</si>
  <si>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</si>
  <si>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</si>
  <si>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</si>
  <si>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</si>
  <si>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</si>
  <si>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</si>
  <si>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</si>
  <si>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</si>
  <si>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</si>
  <si>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</si>
  <si>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</si>
  <si>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</si>
  <si>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</si>
  <si>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</si>
  <si>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</si>
  <si>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</si>
  <si>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</si>
  <si>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</si>
  <si>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</si>
  <si>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</si>
  <si>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</si>
  <si>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</si>
  <si>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</si>
  <si>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</si>
  <si>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</si>
  <si>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</si>
  <si>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</si>
  <si>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</si>
  <si>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</si>
  <si>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</si>
  <si>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</si>
  <si>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</si>
  <si>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</si>
  <si>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</si>
  <si>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</si>
  <si>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</si>
  <si>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</si>
  <si>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</si>
  <si>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</si>
  <si>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</si>
  <si>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</si>
  <si>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</si>
  <si>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</si>
  <si>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</si>
  <si>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</si>
  <si>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</si>
  <si>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</si>
  <si>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</si>
  <si>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</si>
  <si>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</si>
  <si>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</si>
  <si>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</si>
  <si>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</si>
  <si>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</si>
  <si>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</si>
  <si>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</si>
  <si>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</si>
  <si>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</si>
  <si>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</si>
  <si>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</si>
  <si>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</si>
  <si>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</si>
  <si>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</si>
  <si>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</si>
  <si>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</si>
  <si>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</si>
  <si>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</si>
  <si>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</si>
  <si>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</si>
  <si>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</si>
  <si>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</si>
  <si>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</si>
  <si>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</si>
  <si>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</si>
  <si>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</si>
  <si>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</si>
  <si>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</si>
  <si>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</si>
  <si>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</si>
  <si>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</si>
  <si>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</si>
  <si>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</si>
  <si>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</si>
  <si>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</si>
  <si>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</si>
  <si>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</si>
  <si>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</si>
  <si>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</si>
  <si>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</si>
  <si>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</si>
  <si>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</si>
  <si>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</si>
  <si>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</si>
  <si>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</si>
  <si>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</si>
  <si>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</si>
  <si>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</si>
  <si>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</si>
  <si>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</si>
  <si>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</si>
  <si>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</si>
  <si>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</si>
  <si>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</si>
  <si>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</si>
  <si>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</si>
  <si>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</si>
  <si>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</si>
  <si>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</si>
  <si>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</si>
  <si>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</si>
  <si>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</si>
  <si>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</si>
  <si>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</si>
  <si>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</si>
  <si>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</si>
  <si>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</si>
  <si>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</si>
  <si>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</si>
  <si>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</si>
  <si>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</si>
  <si>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</si>
  <si>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</si>
  <si>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</si>
  <si>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</si>
  <si>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</si>
  <si>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</si>
  <si>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</si>
  <si>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</si>
  <si>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</si>
  <si>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</si>
  <si>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</si>
  <si>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</si>
  <si>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</si>
  <si>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</si>
  <si>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</si>
  <si>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</si>
  <si>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</si>
  <si>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</si>
  <si>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</si>
  <si>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</si>
  <si>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</si>
  <si>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</si>
  <si>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</si>
  <si>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</si>
  <si>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</si>
  <si>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</si>
  <si>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</si>
  <si>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</si>
  <si>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</si>
  <si>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</si>
  <si>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</si>
  <si>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</si>
  <si>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</si>
  <si>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</si>
  <si>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</si>
  <si>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</si>
  <si>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</si>
  <si>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</si>
  <si>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</si>
  <si>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</si>
  <si>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</si>
  <si>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</si>
  <si>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</si>
  <si>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</si>
  <si>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</si>
  <si>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</si>
  <si>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</si>
  <si>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</si>
  <si>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</si>
  <si>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</si>
  <si>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</si>
  <si>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</si>
  <si>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</si>
  <si>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</si>
  <si>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</si>
  <si>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</si>
  <si>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</si>
  <si>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</si>
  <si>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</si>
  <si>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</si>
  <si>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</si>
  <si>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</si>
  <si>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</si>
  <si>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</si>
  <si>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</si>
  <si>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</si>
  <si>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</si>
  <si>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</si>
  <si>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</si>
  <si>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</si>
  <si>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</si>
  <si>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</si>
  <si>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</si>
  <si>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</si>
  <si>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</si>
  <si>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</si>
  <si>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</si>
  <si>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</si>
  <si>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</si>
  <si>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</si>
  <si>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</si>
  <si>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</si>
  <si>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</si>
  <si>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</si>
  <si>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</si>
  <si>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</si>
  <si>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</si>
  <si>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</si>
  <si>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</si>
  <si>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</si>
  <si>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</si>
  <si>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</si>
  <si>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</si>
  <si>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</si>
  <si>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</si>
  <si>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</si>
  <si>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</si>
  <si>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</si>
  <si>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</si>
  <si>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</si>
  <si>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</si>
  <si>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</si>
  <si>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</si>
  <si>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</si>
  <si>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</si>
  <si>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</si>
  <si>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</si>
  <si>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</si>
  <si>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</si>
  <si>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</si>
  <si>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</si>
  <si>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</si>
  <si>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</si>
  <si>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</si>
  <si>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</si>
  <si>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</si>
  <si>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</si>
  <si>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</si>
  <si>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</si>
  <si>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</si>
  <si>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</si>
  <si>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</si>
  <si>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</si>
  <si>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</si>
  <si>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</si>
  <si>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</si>
  <si>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</si>
  <si>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</si>
  <si>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</si>
  <si>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</si>
  <si>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</si>
  <si>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</si>
  <si>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</si>
  <si>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</si>
  <si>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</si>
  <si>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</si>
  <si>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</si>
  <si>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</si>
  <si>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</si>
  <si>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</si>
  <si>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</si>
  <si>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</si>
  <si>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</si>
  <si>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</si>
  <si>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</si>
  <si>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</si>
  <si>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</si>
  <si>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</si>
  <si>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</si>
  <si>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</si>
  <si>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</si>
  <si>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</si>
  <si>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</si>
  <si>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</si>
  <si>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</si>
  <si>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</si>
  <si>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</si>
  <si>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</si>
  <si>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</si>
  <si>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</si>
  <si>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</si>
  <si>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</si>
  <si>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</si>
  <si>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</si>
  <si>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</si>
  <si>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</si>
  <si>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</si>
  <si>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</si>
  <si>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</si>
  <si>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</si>
  <si>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</si>
  <si>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</si>
  <si>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</si>
  <si>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</si>
  <si>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</si>
  <si>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</si>
  <si>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</si>
  <si>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</si>
  <si>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</si>
  <si>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</si>
  <si>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</si>
  <si>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</si>
  <si>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</si>
  <si>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</si>
  <si>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</si>
  <si>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</si>
  <si>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</si>
  <si>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</si>
  <si>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</si>
  <si>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</si>
  <si>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</si>
  <si>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</si>
  <si>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</si>
  <si>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</si>
  <si>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</si>
  <si>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</si>
  <si>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</si>
  <si>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</si>
  <si>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</si>
  <si>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</si>
  <si>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</si>
  <si>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</si>
  <si>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</si>
  <si>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</si>
  <si>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</si>
  <si>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</si>
  <si>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</si>
  <si>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</si>
  <si>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</si>
  <si>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</si>
  <si>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</si>
  <si>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</si>
  <si>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</si>
  <si>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</si>
  <si>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</si>
  <si>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</si>
  <si>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</si>
  <si>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</si>
  <si>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</si>
  <si>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</si>
  <si>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</si>
  <si>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</si>
  <si>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</si>
  <si>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</si>
  <si>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</si>
  <si>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</si>
  <si>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</si>
  <si>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</si>
  <si>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</si>
  <si>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</si>
  <si>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</si>
  <si>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</si>
  <si>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</si>
  <si>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</si>
  <si>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</si>
  <si>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</si>
  <si>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</si>
  <si>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</si>
  <si>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</si>
  <si>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</si>
  <si>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</si>
  <si>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</si>
  <si>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</si>
  <si>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</si>
  <si>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</si>
  <si>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</si>
  <si>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</si>
  <si>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</si>
  <si>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</si>
  <si>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</si>
  <si>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</si>
  <si>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</si>
  <si>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</si>
  <si>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</si>
  <si>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</si>
  <si>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</si>
  <si>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</si>
  <si>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</si>
  <si>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</si>
  <si>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</si>
  <si>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</si>
  <si>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</si>
  <si>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</si>
  <si>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</si>
  <si>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</si>
  <si>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</si>
  <si>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</si>
  <si>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</si>
  <si>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</si>
  <si>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</si>
  <si>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</si>
  <si>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</si>
  <si>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</si>
  <si>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</si>
  <si>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</si>
  <si>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</si>
  <si>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</si>
  <si>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</si>
  <si>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</si>
  <si>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</si>
  <si>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</si>
  <si>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</si>
  <si>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</si>
  <si>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</si>
  <si>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</si>
  <si>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</si>
  <si>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</si>
  <si>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</si>
  <si>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</si>
  <si>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</si>
  <si>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</si>
  <si>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</si>
  <si>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</si>
  <si>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</si>
  <si>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</si>
  <si>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</si>
  <si>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</si>
  <si>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</si>
  <si>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</si>
  <si>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</si>
  <si>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</si>
  <si>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</si>
  <si>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</si>
  <si>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</si>
  <si>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</si>
  <si>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</si>
  <si>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</si>
  <si>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</si>
  <si>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</si>
  <si>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</si>
  <si>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</si>
  <si>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</si>
  <si>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</si>
  <si>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</si>
  <si>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</si>
  <si>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</si>
  <si>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</si>
  <si>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</si>
  <si>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</si>
  <si>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</si>
  <si>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</si>
  <si>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</si>
  <si>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</si>
  <si>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</si>
  <si>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</si>
  <si>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</si>
  <si>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</si>
  <si>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</si>
  <si>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</si>
  <si>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</si>
  <si>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</si>
  <si>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</si>
  <si>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</si>
  <si>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</si>
  <si>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</si>
  <si>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</si>
  <si>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</si>
  <si>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</si>
  <si>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</si>
  <si>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</si>
  <si>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</si>
  <si>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</si>
  <si>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</si>
  <si>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</si>
  <si>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</si>
  <si>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</si>
  <si>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</si>
  <si>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</si>
  <si>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</si>
  <si>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</si>
  <si>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</si>
  <si>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</si>
  <si>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</si>
  <si>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</si>
  <si>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</si>
  <si>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</si>
  <si>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</si>
  <si>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</si>
  <si>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</si>
  <si>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</si>
  <si>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</si>
  <si>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</si>
  <si>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</si>
  <si>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</si>
  <si>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</si>
  <si>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</si>
  <si>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</si>
  <si>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</si>
  <si>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</si>
  <si>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</si>
  <si>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</si>
  <si>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</si>
  <si>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</si>
  <si>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</si>
  <si>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</si>
  <si>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</si>
  <si>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</si>
  <si>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</si>
  <si>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</si>
  <si>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</si>
  <si>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</si>
  <si>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</si>
  <si>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</si>
  <si>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</si>
  <si>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</si>
  <si>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</si>
  <si>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</si>
  <si>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</si>
  <si>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</si>
  <si>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</si>
  <si>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</si>
  <si>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</si>
  <si>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</si>
  <si>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</si>
  <si>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</si>
  <si>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</si>
  <si>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</si>
  <si>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</si>
  <si>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</si>
  <si>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</si>
  <si>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</si>
  <si>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</si>
  <si>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</si>
  <si>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</si>
  <si>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</si>
  <si>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</si>
  <si>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</si>
  <si>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</si>
  <si>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</si>
  <si>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</si>
  <si>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</si>
  <si>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</si>
  <si>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</si>
  <si>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</si>
  <si>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</si>
  <si>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</si>
  <si>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</si>
  <si>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</si>
  <si>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</si>
  <si>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</si>
  <si>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</si>
  <si>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</si>
  <si>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</si>
  <si>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</si>
  <si>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</si>
  <si>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</si>
  <si>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</si>
  <si>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</si>
  <si>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</si>
  <si>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</si>
  <si>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</si>
  <si>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</si>
  <si>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</si>
  <si>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</si>
  <si>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</si>
  <si>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</si>
  <si>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</si>
  <si>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</si>
  <si>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</si>
  <si>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</si>
  <si>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</si>
  <si>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</si>
  <si>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</si>
  <si>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</si>
  <si>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</si>
  <si>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</si>
  <si>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</si>
  <si>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</si>
  <si>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</si>
  <si>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</si>
  <si>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</si>
  <si>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</si>
  <si>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</si>
  <si>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</si>
  <si>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</si>
  <si>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</si>
  <si>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</si>
  <si>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</si>
  <si>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</si>
  <si>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</si>
  <si>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</si>
  <si>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</si>
  <si>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</si>
  <si>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</si>
  <si>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</si>
  <si>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</si>
  <si>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</si>
  <si>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</si>
  <si>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</si>
  <si>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</si>
  <si>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</si>
  <si>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</si>
  <si>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</si>
  <si>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</si>
  <si>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</si>
  <si>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</si>
  <si>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</si>
  <si>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</si>
  <si>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</si>
  <si>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</si>
  <si>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</si>
  <si>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</si>
  <si>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</si>
  <si>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</si>
  <si>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</si>
  <si>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</si>
  <si>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</si>
  <si>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</si>
  <si>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</si>
  <si>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</si>
  <si>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</si>
  <si>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</si>
  <si>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</si>
  <si>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</si>
  <si>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</si>
  <si>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</si>
  <si>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</si>
  <si>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</si>
  <si>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</si>
  <si>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</si>
  <si>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</si>
  <si>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</si>
  <si>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</si>
  <si>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</si>
  <si>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</si>
  <si>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</si>
  <si>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</si>
  <si>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</si>
  <si>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</si>
  <si>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</si>
  <si>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</si>
  <si>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</si>
  <si>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</si>
  <si>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</si>
  <si>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</si>
  <si>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</si>
  <si>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</si>
  <si>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</si>
  <si>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</si>
  <si>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</si>
  <si>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</si>
  <si>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</si>
  <si>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</si>
  <si>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</si>
  <si>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</si>
  <si>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</si>
  <si>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</si>
  <si>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</si>
  <si>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</si>
  <si>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</si>
  <si>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</si>
  <si>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</si>
  <si>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</si>
  <si>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</si>
  <si>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</si>
  <si>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</si>
  <si>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</si>
  <si>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</si>
  <si>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</si>
  <si>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</si>
  <si>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</si>
  <si>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</si>
  <si>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</si>
  <si>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</si>
  <si>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</si>
  <si>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</si>
  <si>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</si>
  <si>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</si>
  <si>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</si>
  <si>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</si>
  <si>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</si>
  <si>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</si>
  <si>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</si>
  <si>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</si>
  <si>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</si>
  <si>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</si>
  <si>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</si>
  <si>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</si>
  <si>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</si>
  <si>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</si>
  <si>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</si>
  <si>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</si>
  <si>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</si>
  <si>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</si>
  <si>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</si>
  <si>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</si>
  <si>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</si>
  <si>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</si>
  <si>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</si>
  <si>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</si>
  <si>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</si>
  <si>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</si>
  <si>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</si>
  <si>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</si>
  <si>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</si>
  <si>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</si>
  <si>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</si>
  <si>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</si>
  <si>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</si>
  <si>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</si>
  <si>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</si>
  <si>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</si>
  <si>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</si>
  <si>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</si>
  <si>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</si>
  <si>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</si>
  <si>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</si>
  <si>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</si>
  <si>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</si>
  <si>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</si>
  <si>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</si>
  <si>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</si>
  <si>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</si>
  <si>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</si>
  <si>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</si>
  <si>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</si>
  <si>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</si>
  <si>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</si>
  <si>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</si>
  <si>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</si>
  <si>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</si>
  <si>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</si>
  <si>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</si>
  <si>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</si>
  <si>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</si>
  <si>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</si>
  <si>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</si>
  <si>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</si>
  <si>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</si>
  <si>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</si>
  <si>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</si>
  <si>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</si>
  <si>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</si>
  <si>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</si>
  <si>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</si>
  <si>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</si>
  <si>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</si>
  <si>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</si>
  <si>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</si>
  <si>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</si>
  <si>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</si>
  <si>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</si>
  <si>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</si>
  <si>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</si>
  <si>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</si>
  <si>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</si>
  <si>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</si>
  <si>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</si>
  <si>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</si>
  <si>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</si>
  <si>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</si>
  <si>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</si>
  <si>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</si>
  <si>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</si>
  <si>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</si>
  <si>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</si>
  <si>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</si>
  <si>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</si>
  <si>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</si>
  <si>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</si>
  <si>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</si>
  <si>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</si>
  <si>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</si>
  <si>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</si>
  <si>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</si>
  <si>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</si>
  <si>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</si>
  <si>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</si>
  <si>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</si>
  <si>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</si>
  <si>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</si>
  <si>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</si>
  <si>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</si>
  <si>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</si>
  <si>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</si>
  <si>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</si>
  <si>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</si>
  <si>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</si>
  <si>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</si>
  <si>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</si>
  <si>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</si>
  <si>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</si>
  <si>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</si>
  <si>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</si>
  <si>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</si>
  <si>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</si>
  <si>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</si>
  <si>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</si>
  <si>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</si>
  <si>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</si>
  <si>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</si>
  <si>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</si>
  <si>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</si>
  <si>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</si>
  <si>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</si>
  <si>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</si>
  <si>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</si>
  <si>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</si>
  <si>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</si>
  <si>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</si>
  <si>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</si>
  <si>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</si>
  <si>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</si>
  <si>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</si>
  <si>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</si>
  <si>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</si>
  <si>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</si>
  <si>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</si>
  <si>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</si>
  <si>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</si>
  <si>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</si>
  <si>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</si>
  <si>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</si>
  <si>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</si>
  <si>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</si>
  <si>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</si>
  <si>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</si>
  <si>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</si>
  <si>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</si>
  <si>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</si>
  <si>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</si>
  <si>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</si>
  <si>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</si>
  <si>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</si>
  <si>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</si>
  <si>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</si>
  <si>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</si>
  <si>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</si>
  <si>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</si>
  <si>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</si>
  <si>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</si>
  <si>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</si>
  <si>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</si>
  <si>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</si>
  <si>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</si>
  <si>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</si>
  <si>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</si>
  <si>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</si>
  <si>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</si>
  <si>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</si>
  <si>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</si>
  <si>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</si>
  <si>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</si>
  <si>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</si>
  <si>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</si>
  <si>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</si>
  <si>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</si>
  <si>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</si>
  <si>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</si>
  <si>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</si>
  <si>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</si>
  <si>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</si>
  <si>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</si>
  <si>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</si>
  <si>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</si>
  <si>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</si>
  <si>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</si>
  <si>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</si>
  <si>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</si>
  <si>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</si>
  <si>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</si>
  <si>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</si>
  <si>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</si>
  <si>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</si>
  <si>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</si>
  <si>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</si>
  <si>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</si>
  <si>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</si>
  <si>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</si>
  <si>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</si>
  <si>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</si>
  <si>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</si>
  <si>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</si>
  <si>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</si>
  <si>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</si>
  <si>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</si>
  <si>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</si>
  <si>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</si>
  <si>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</si>
  <si>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</si>
  <si>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</si>
  <si>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</si>
  <si>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</si>
  <si>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</si>
  <si>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</si>
  <si>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</si>
  <si>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</si>
  <si>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</si>
  <si>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</si>
  <si>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</si>
  <si>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</si>
  <si>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</si>
  <si>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</si>
  <si>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</si>
  <si>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</si>
  <si>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</si>
  <si>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</si>
  <si>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</si>
  <si>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</si>
  <si>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</si>
  <si>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</si>
  <si>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</si>
  <si>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</si>
  <si>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</si>
  <si>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</si>
  <si>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</si>
  <si>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</si>
  <si>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</si>
  <si>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</si>
  <si>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</si>
  <si>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</si>
  <si>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</si>
  <si>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</si>
  <si>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</si>
  <si>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</si>
  <si>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</si>
  <si>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</si>
  <si>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</si>
  <si>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</si>
  <si>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</si>
  <si>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</si>
  <si>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</si>
  <si>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</si>
  <si>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</si>
  <si>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</si>
  <si>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</si>
  <si>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</si>
  <si>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</si>
  <si>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</si>
  <si>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</si>
  <si>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</si>
  <si>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</si>
  <si>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</si>
  <si>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</si>
  <si>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</si>
  <si>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</si>
  <si>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</si>
  <si>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</si>
  <si>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</si>
  <si>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</si>
  <si>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</si>
  <si>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</si>
  <si>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</si>
  <si>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</si>
  <si>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</si>
  <si>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</si>
  <si>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</si>
  <si>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</si>
  <si>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</si>
  <si>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</si>
  <si>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</si>
  <si>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</si>
  <si>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</si>
  <si>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</si>
  <si>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</si>
  <si>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</si>
  <si>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</si>
  <si>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</si>
  <si>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</si>
  <si>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</si>
  <si>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</si>
  <si>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</si>
  <si>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</si>
  <si>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</si>
  <si>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</si>
  <si>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</si>
  <si>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</si>
  <si>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</si>
  <si>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</si>
  <si>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</si>
  <si>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</si>
  <si>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</si>
  <si>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</si>
  <si>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</si>
  <si>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</si>
  <si>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</si>
  <si>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</si>
  <si>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</si>
  <si>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</si>
  <si>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</si>
  <si>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</si>
  <si>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</si>
  <si>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</si>
  <si>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</si>
  <si>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</si>
  <si>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</si>
  <si>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</si>
  <si>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</si>
  <si>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</si>
  <si>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</si>
  <si>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</si>
  <si>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</si>
  <si>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</si>
  <si>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</si>
  <si>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</si>
  <si>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</si>
  <si>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</si>
  <si>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</si>
  <si>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</si>
  <si>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</si>
  <si>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</si>
  <si>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</si>
  <si>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</si>
  <si>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</si>
  <si>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</si>
  <si>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</si>
  <si>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</si>
  <si>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</si>
  <si>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</si>
  <si>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</si>
  <si>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</si>
  <si>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</si>
  <si>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</si>
  <si>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</si>
  <si>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</si>
  <si>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</si>
  <si>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</si>
  <si>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</si>
  <si>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</si>
  <si>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</si>
  <si>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</si>
  <si>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</si>
  <si>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</si>
  <si>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</si>
  <si>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</si>
  <si>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</si>
  <si>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</si>
  <si>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</si>
  <si>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</si>
  <si>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</si>
  <si>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</si>
  <si>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</si>
  <si>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</si>
  <si>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</si>
  <si>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</si>
  <si>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</si>
  <si>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</si>
  <si>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</si>
  <si>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</si>
  <si>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</si>
  <si>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</si>
  <si>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</si>
  <si>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</si>
  <si>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</si>
  <si>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</si>
  <si>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</si>
  <si>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</si>
  <si>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</si>
  <si>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</si>
  <si>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</si>
  <si>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</si>
  <si>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</si>
  <si>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</si>
  <si>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</si>
  <si>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</si>
  <si>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</si>
  <si>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</si>
  <si>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</si>
  <si>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</si>
  <si>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</si>
  <si>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</si>
  <si>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</si>
  <si>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</si>
  <si>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</si>
  <si>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</si>
  <si>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</si>
  <si>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</si>
  <si>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</si>
  <si>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</si>
  <si>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</si>
  <si>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</si>
  <si>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</si>
  <si>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</si>
  <si>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</si>
  <si>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</si>
  <si>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</si>
  <si>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</si>
  <si>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</si>
  <si>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</si>
  <si>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</si>
  <si>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</si>
  <si>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</si>
  <si>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</si>
  <si>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</si>
  <si>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</si>
  <si>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</si>
  <si>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</si>
  <si>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</si>
  <si>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</si>
  <si>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</si>
  <si>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</si>
  <si>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</si>
  <si>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</si>
  <si>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</si>
  <si>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</si>
  <si>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</si>
  <si>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</si>
  <si>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</si>
  <si>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</si>
  <si>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</si>
  <si>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</si>
  <si>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</si>
  <si>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</si>
  <si>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</si>
  <si>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</si>
  <si>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</si>
  <si>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</si>
  <si>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</si>
  <si>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</si>
  <si>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</si>
  <si>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</si>
  <si>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</si>
  <si>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</si>
  <si>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</si>
  <si>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</si>
  <si>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</si>
  <si>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</si>
  <si>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</si>
  <si>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</si>
  <si>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</si>
  <si>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</si>
  <si>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</si>
  <si>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</si>
  <si>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</si>
  <si>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</si>
  <si>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</si>
  <si>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</si>
  <si>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</si>
  <si>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</si>
  <si>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</si>
  <si>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</si>
  <si>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</si>
  <si>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</si>
  <si>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</si>
  <si>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</si>
  <si>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</si>
  <si>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</si>
  <si>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</si>
  <si>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</si>
  <si>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</si>
  <si>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</si>
  <si>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</si>
  <si>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</si>
  <si>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</si>
  <si>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</si>
  <si>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</si>
  <si>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</si>
  <si>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</si>
  <si>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</si>
  <si>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</si>
  <si>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</si>
  <si>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</si>
  <si>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</si>
  <si>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</si>
  <si>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</si>
  <si>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</si>
  <si>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</si>
  <si>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</si>
  <si>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</si>
  <si>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</si>
  <si>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</si>
  <si>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</si>
  <si>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</si>
  <si>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</si>
  <si>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</si>
  <si>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</si>
  <si>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</si>
  <si>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</si>
  <si>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</si>
  <si>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</si>
  <si>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</si>
  <si>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</si>
  <si>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</si>
  <si>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</si>
  <si>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</si>
  <si>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</si>
  <si>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</si>
  <si>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</si>
  <si>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</si>
  <si>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</si>
  <si>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</si>
  <si>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</si>
  <si>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</si>
  <si>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</si>
  <si>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</si>
  <si>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</si>
  <si>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</si>
  <si>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</si>
  <si>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</si>
  <si>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</si>
  <si>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</si>
  <si>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</si>
  <si>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</si>
  <si>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</si>
  <si>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</si>
  <si>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</si>
  <si>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</si>
  <si>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</si>
  <si>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</si>
  <si>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</si>
  <si>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</si>
  <si>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</si>
  <si>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</si>
  <si>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</si>
  <si>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</si>
  <si>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</si>
  <si>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</si>
  <si>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</si>
  <si>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</si>
  <si>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</si>
  <si>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</si>
  <si>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</si>
  <si>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</si>
  <si>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</si>
  <si>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</si>
  <si>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</si>
  <si>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</si>
  <si>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</si>
  <si>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</si>
  <si>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</si>
  <si>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</si>
  <si>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</si>
  <si>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</si>
  <si>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</si>
  <si>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</si>
  <si>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</si>
  <si>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</si>
  <si>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</si>
  <si>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</si>
  <si>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</si>
  <si>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</si>
  <si>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</si>
  <si>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</si>
  <si>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</si>
  <si>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</si>
  <si>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</si>
  <si>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</si>
  <si>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</si>
  <si>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</si>
  <si>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</si>
  <si>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</si>
  <si>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</si>
  <si>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</si>
  <si>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</si>
  <si>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</si>
  <si>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</si>
  <si>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</si>
  <si>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</si>
  <si>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</si>
  <si>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</si>
  <si>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</si>
  <si>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</si>
  <si>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</si>
  <si>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</si>
  <si>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</si>
  <si>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</si>
  <si>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</si>
  <si>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</si>
  <si>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</si>
  <si>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</si>
  <si>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</si>
  <si>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</si>
  <si>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</si>
  <si>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</si>
  <si>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</si>
  <si>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</si>
  <si>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</si>
  <si>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</si>
  <si>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</si>
  <si>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</si>
  <si>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</si>
  <si>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</si>
  <si>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</si>
  <si>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</si>
  <si>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</si>
  <si>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</si>
  <si>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</si>
  <si>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</si>
  <si>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</si>
  <si>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</si>
  <si>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</si>
  <si>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</si>
  <si>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</si>
  <si>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</si>
  <si>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</si>
  <si>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</si>
  <si>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</si>
  <si>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</si>
  <si>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</si>
  <si>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</si>
  <si>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</si>
  <si>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</si>
  <si>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</si>
  <si>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</si>
  <si>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</si>
  <si>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</si>
  <si>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</si>
  <si>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</si>
  <si>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</si>
  <si>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</si>
  <si>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</si>
  <si>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</si>
  <si>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</si>
  <si>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</si>
  <si>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</si>
  <si>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</si>
  <si>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</si>
  <si>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</si>
  <si>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</si>
  <si>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</si>
  <si>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</si>
  <si>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</si>
  <si>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</si>
  <si>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</si>
  <si>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</si>
  <si>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</si>
  <si>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</si>
  <si>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</si>
  <si>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</si>
  <si>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</si>
  <si>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</si>
  <si>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</si>
  <si>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</si>
  <si>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</si>
  <si>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</si>
  <si>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</si>
  <si>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</si>
  <si>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</si>
  <si>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</si>
  <si>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</si>
  <si>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</si>
  <si>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</si>
  <si>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</si>
  <si>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</si>
  <si>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</si>
  <si>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</si>
  <si>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</si>
  <si>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</si>
  <si>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</si>
  <si>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</si>
  <si>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</si>
  <si>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</si>
  <si>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</si>
  <si>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</si>
  <si>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</si>
  <si>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</si>
  <si>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</si>
  <si>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</si>
  <si>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</si>
  <si>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</si>
  <si>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</si>
  <si>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</si>
  <si>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</si>
  <si>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</si>
  <si>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</si>
  <si>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</si>
  <si>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</si>
  <si>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</si>
  <si>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</si>
  <si>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</si>
  <si>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</si>
  <si>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</si>
  <si>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</si>
  <si>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</si>
  <si>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</si>
  <si>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</si>
  <si>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</si>
  <si>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</si>
  <si>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</si>
  <si>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</si>
  <si>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</si>
  <si>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</si>
  <si>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</si>
  <si>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</si>
  <si>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</si>
  <si>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</si>
  <si>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</si>
  <si>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</si>
  <si>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</si>
  <si>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</si>
  <si>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</si>
  <si>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</si>
  <si>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</si>
  <si>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</si>
  <si>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</si>
  <si>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</si>
  <si>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</si>
  <si>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</si>
  <si>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</si>
  <si>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</si>
  <si>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</si>
  <si>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</si>
  <si>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</si>
  <si>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</si>
  <si>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</si>
  <si>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</si>
  <si>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</si>
  <si>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</si>
  <si>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</si>
  <si>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</si>
  <si>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</si>
  <si>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</si>
  <si>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</si>
  <si>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</si>
  <si>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</si>
  <si>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</si>
  <si>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</si>
  <si>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</si>
  <si>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</si>
  <si>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</si>
  <si>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</si>
  <si>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</si>
  <si>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</si>
  <si>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</si>
  <si>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</si>
  <si>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</si>
  <si>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</si>
  <si>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</si>
  <si>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</si>
  <si>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</si>
  <si>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</si>
  <si>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</si>
  <si>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</si>
  <si>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</si>
  <si>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</si>
  <si>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</si>
  <si>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</si>
  <si>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</si>
  <si>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</si>
  <si>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</si>
  <si>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</si>
  <si>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</si>
  <si>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</si>
  <si>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</si>
  <si>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</si>
  <si>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</si>
  <si>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</si>
  <si>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</si>
  <si>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</si>
  <si>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</si>
  <si>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</si>
  <si>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</si>
  <si>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</si>
  <si>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</si>
  <si>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</si>
  <si>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</si>
  <si>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</si>
  <si>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</si>
  <si>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</si>
  <si>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</si>
  <si>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</si>
  <si>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</si>
  <si>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</si>
  <si>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</si>
  <si>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</si>
  <si>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</si>
  <si>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</si>
  <si>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</si>
  <si>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</si>
  <si>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</si>
  <si>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</si>
  <si>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</si>
  <si>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</si>
  <si>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</si>
  <si>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</si>
  <si>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</si>
  <si>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</si>
  <si>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</si>
  <si>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</si>
  <si>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</si>
  <si>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</si>
  <si>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</si>
  <si>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</si>
  <si>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</si>
  <si>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</si>
  <si>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</si>
  <si>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</si>
  <si>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</si>
  <si>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</si>
  <si>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</si>
  <si>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</si>
  <si>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</si>
  <si>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</si>
  <si>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</si>
  <si>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</si>
  <si>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</si>
  <si>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</si>
  <si>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</si>
  <si>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</si>
  <si>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</si>
  <si>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</si>
  <si>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</si>
  <si>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</si>
  <si>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</si>
  <si>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</si>
  <si>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</si>
  <si>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</si>
  <si>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</si>
  <si>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</si>
  <si>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</si>
  <si>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</si>
  <si>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</si>
  <si>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</si>
  <si>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</si>
  <si>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</si>
  <si>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</si>
  <si>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</si>
  <si>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</si>
  <si>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</si>
  <si>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</si>
  <si>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</si>
  <si>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</si>
  <si>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</si>
  <si>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</si>
  <si>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</si>
  <si>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</si>
  <si>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</si>
  <si>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</si>
  <si>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</si>
  <si>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</si>
  <si>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</si>
  <si>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</si>
  <si>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</si>
  <si>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</si>
  <si>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</si>
  <si>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</si>
  <si>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</si>
  <si>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</si>
  <si>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</si>
  <si>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</si>
  <si>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</si>
  <si>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</si>
  <si>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</si>
  <si>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</si>
  <si>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</si>
  <si>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</si>
  <si>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</si>
  <si>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</si>
  <si>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</si>
  <si>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</si>
  <si>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</si>
  <si>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</si>
  <si>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</si>
  <si>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</si>
  <si>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</si>
  <si>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</si>
  <si>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</si>
  <si>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</si>
  <si>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</si>
  <si>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</si>
  <si>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</si>
  <si>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</si>
  <si>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</si>
  <si>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</si>
  <si>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</si>
  <si>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</si>
  <si>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</si>
  <si>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</si>
  <si>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</si>
  <si>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</si>
  <si>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</si>
  <si>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</si>
  <si>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</si>
  <si>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</si>
  <si>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</si>
  <si>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</si>
  <si>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</si>
  <si>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</si>
  <si>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</si>
  <si>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</si>
  <si>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</si>
  <si>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</si>
  <si>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</si>
  <si>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</si>
  <si>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</si>
  <si>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</si>
  <si>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</si>
  <si>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</si>
  <si>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</si>
  <si>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</si>
  <si>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</si>
  <si>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</si>
  <si>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</si>
  <si>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</si>
  <si>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</si>
  <si>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</si>
  <si>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</si>
  <si>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</si>
  <si>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</si>
  <si>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</si>
  <si>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</si>
  <si>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</si>
  <si>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</si>
  <si>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</si>
  <si>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</si>
  <si>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</si>
  <si>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</si>
  <si>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</si>
  <si>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</si>
  <si>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</si>
  <si>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</si>
  <si>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</si>
  <si>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</si>
  <si>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</si>
  <si>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</si>
  <si>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</si>
  <si>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</si>
  <si>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</si>
  <si>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</si>
  <si>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</si>
  <si>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</si>
  <si>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</si>
  <si>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</si>
  <si>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</si>
  <si>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</si>
  <si>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</si>
  <si>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</si>
  <si>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</si>
  <si>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</si>
  <si>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</si>
  <si>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</si>
  <si>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</si>
  <si>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</si>
  <si>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</si>
  <si>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</si>
  <si>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</si>
  <si>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</si>
  <si>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</si>
  <si>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</si>
  <si>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</si>
  <si>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</si>
  <si>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</si>
  <si>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</si>
  <si>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</si>
  <si>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</si>
  <si>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</si>
  <si>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</si>
  <si>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</si>
  <si>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</si>
  <si>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</si>
  <si>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</si>
  <si>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</si>
  <si>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</si>
  <si>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</si>
  <si>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</si>
  <si>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</si>
  <si>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</si>
  <si>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</si>
  <si>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</si>
  <si>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</si>
  <si>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</si>
  <si>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</si>
  <si>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</si>
  <si>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</si>
  <si>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</si>
  <si>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</si>
  <si>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</si>
  <si>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</si>
  <si>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</si>
  <si>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</si>
  <si>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</si>
  <si>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</si>
  <si>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</si>
  <si>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</si>
  <si>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</si>
  <si>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</si>
  <si>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</si>
  <si>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</si>
  <si>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</si>
  <si>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</si>
  <si>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</si>
  <si>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</si>
  <si>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</si>
  <si>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</si>
  <si>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</si>
  <si>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</si>
  <si>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</si>
  <si>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</si>
  <si>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</si>
  <si>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</si>
  <si>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</si>
  <si>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</si>
  <si>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</si>
  <si>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</si>
  <si>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</si>
  <si>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</si>
  <si>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</si>
  <si>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</si>
  <si>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</si>
  <si>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</si>
  <si>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</si>
  <si>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</si>
  <si>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</si>
  <si>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</si>
  <si>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</si>
  <si>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</si>
  <si>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</si>
  <si>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</si>
  <si>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</si>
  <si>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</si>
  <si>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</si>
  <si>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</si>
  <si>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</si>
  <si>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</si>
  <si>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</si>
  <si>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</si>
  <si>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</si>
  <si>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</si>
  <si>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</si>
  <si>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</si>
  <si>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</si>
  <si>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</si>
  <si>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</si>
  <si>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</si>
  <si>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</si>
  <si>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</si>
  <si>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</si>
  <si>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</si>
  <si>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</si>
  <si>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</si>
  <si>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</si>
  <si>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</si>
  <si>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</si>
  <si>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</si>
  <si>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</si>
  <si>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</si>
  <si>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</si>
  <si>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</si>
  <si>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</si>
  <si>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</si>
  <si>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</si>
  <si>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</si>
  <si>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</si>
  <si>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</si>
  <si>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</si>
  <si>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</si>
  <si>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</si>
  <si>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</si>
  <si>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</si>
  <si>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</si>
  <si>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</si>
  <si>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</si>
  <si>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</si>
  <si>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</si>
  <si>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</si>
  <si>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</si>
  <si>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</si>
  <si>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</si>
  <si>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</si>
  <si>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</si>
  <si>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</si>
  <si>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</si>
  <si>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</si>
  <si>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</si>
  <si>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</si>
  <si>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</si>
  <si>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</si>
  <si>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</si>
  <si>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</si>
  <si>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</si>
  <si>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</si>
  <si>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</si>
  <si>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</si>
  <si>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</si>
  <si>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</si>
  <si>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</si>
  <si>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</si>
  <si>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</si>
  <si>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</si>
  <si>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</si>
  <si>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</si>
  <si>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</si>
  <si>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</si>
  <si>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</si>
  <si>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</si>
  <si>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</si>
  <si>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</si>
  <si>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</si>
  <si>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</si>
  <si>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</si>
  <si>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</si>
  <si>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</si>
  <si>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</si>
  <si>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</si>
  <si>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</si>
  <si>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</si>
  <si>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</si>
  <si>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</si>
  <si>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</si>
  <si>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</si>
  <si>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</si>
  <si>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</si>
  <si>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</si>
  <si>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</si>
  <si>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</si>
  <si>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</si>
  <si>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</si>
  <si>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</si>
  <si>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</si>
  <si>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</si>
  <si>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</si>
  <si>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</si>
  <si>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</si>
  <si>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</si>
  <si>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</si>
  <si>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</si>
  <si>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</si>
  <si>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</si>
  <si>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</si>
  <si>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</si>
  <si>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</si>
  <si>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</si>
  <si>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</si>
  <si>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</si>
  <si>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</si>
  <si>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</si>
  <si>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</si>
  <si>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</si>
  <si>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</si>
  <si>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</si>
  <si>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</si>
  <si>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</si>
  <si>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</si>
  <si>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</si>
  <si>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</si>
  <si>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</si>
  <si>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</si>
  <si>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</si>
  <si>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</si>
  <si>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</si>
  <si>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</si>
  <si>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</si>
  <si>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</si>
  <si>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</si>
  <si>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</si>
  <si>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</si>
  <si>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</si>
  <si>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</si>
  <si>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</si>
  <si>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</si>
  <si>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</si>
  <si>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</si>
  <si>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</si>
  <si>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</si>
  <si>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</si>
  <si>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</si>
  <si>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</si>
  <si>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</si>
  <si>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</si>
  <si>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</si>
  <si>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</si>
  <si>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</si>
  <si>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</si>
  <si>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</si>
  <si>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</si>
  <si>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</si>
  <si>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</si>
  <si>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</si>
  <si>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</si>
  <si>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</si>
  <si>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</si>
  <si>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</si>
  <si>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</si>
  <si>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</si>
  <si>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</si>
  <si>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</si>
  <si>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</si>
  <si>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</si>
  <si>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</si>
  <si>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</si>
  <si>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</si>
  <si>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</si>
  <si>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</si>
  <si>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</si>
  <si>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</si>
  <si>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</si>
  <si>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</si>
  <si>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</si>
  <si>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</si>
  <si>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</si>
  <si>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</si>
  <si>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</si>
  <si>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</si>
  <si>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</si>
  <si>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</si>
  <si>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</si>
  <si>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</si>
  <si>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</si>
  <si>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</si>
  <si>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</si>
  <si>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</si>
  <si>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</si>
  <si>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</si>
  <si>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</si>
  <si>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</si>
  <si>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</si>
  <si>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</si>
  <si>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</si>
  <si>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</si>
  <si>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</si>
  <si>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</si>
  <si>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</si>
  <si>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</si>
  <si>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</si>
  <si>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</si>
  <si>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</si>
  <si>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</si>
  <si>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</si>
  <si>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</si>
  <si>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</si>
  <si>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</si>
  <si>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</si>
  <si>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</si>
  <si>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</si>
  <si>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</si>
  <si>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</si>
  <si>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</si>
  <si>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</si>
  <si>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</si>
  <si>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</si>
  <si>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</si>
  <si>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</si>
  <si>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</si>
  <si>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</si>
  <si>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</si>
  <si>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</si>
  <si>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</si>
  <si>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</si>
  <si>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</si>
  <si>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</si>
  <si>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</si>
  <si>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</si>
  <si>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</si>
  <si>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</si>
  <si>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</si>
  <si>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</si>
  <si>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</si>
  <si>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</si>
  <si>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</si>
  <si>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</si>
  <si>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</si>
  <si>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</si>
  <si>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</si>
  <si>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</si>
  <si>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</si>
  <si>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</si>
  <si>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</si>
  <si>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</si>
  <si>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</si>
  <si>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</si>
  <si>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</si>
  <si>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</si>
  <si>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</si>
  <si>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</si>
  <si>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</si>
  <si>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</si>
  <si>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</si>
  <si>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</si>
  <si>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</si>
  <si>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</si>
  <si>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</si>
  <si>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</si>
  <si>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</si>
  <si>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</si>
  <si>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</si>
  <si>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</si>
  <si>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</si>
  <si>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</si>
  <si>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</si>
  <si>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</si>
  <si>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</si>
  <si>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</si>
  <si>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</si>
  <si>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</si>
  <si>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</si>
  <si>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</si>
  <si>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</si>
  <si>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</si>
  <si>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</si>
  <si>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</si>
  <si>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</si>
  <si>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</si>
  <si>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</si>
  <si>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</si>
  <si>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</si>
  <si>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</si>
  <si>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</si>
  <si>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</si>
  <si>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</si>
  <si>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</si>
  <si>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</si>
  <si>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</si>
  <si>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</si>
  <si>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</si>
  <si>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</si>
  <si>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</si>
  <si>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</si>
  <si>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</si>
  <si>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</si>
  <si>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</si>
  <si>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</si>
  <si>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</si>
  <si>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</si>
  <si>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</si>
  <si>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</si>
  <si>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</si>
  <si>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</si>
  <si>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</si>
  <si>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</si>
  <si>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</si>
  <si>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</si>
  <si>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</si>
  <si>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</si>
  <si>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</si>
  <si>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</si>
  <si>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</si>
  <si>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</si>
  <si>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</si>
  <si>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</si>
  <si>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</si>
  <si>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</si>
  <si>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</si>
  <si>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</si>
  <si>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</si>
  <si>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</si>
  <si>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</si>
  <si>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</si>
  <si>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</si>
  <si>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</si>
  <si>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</si>
  <si>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</si>
  <si>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</si>
  <si>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</si>
  <si>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</si>
  <si>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</si>
  <si>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</si>
  <si>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</si>
  <si>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</si>
  <si>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</si>
  <si>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</si>
  <si>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</si>
  <si>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</si>
  <si>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</si>
  <si>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</si>
  <si>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</si>
  <si>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</si>
  <si>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</si>
  <si>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</si>
  <si>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</si>
  <si>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</si>
  <si>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</si>
  <si>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</si>
  <si>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</si>
  <si>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</si>
  <si>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</si>
  <si>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</si>
  <si>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</si>
  <si>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</si>
  <si>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</si>
  <si>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</si>
  <si>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</si>
  <si>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</si>
  <si>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</si>
  <si>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</si>
  <si>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</si>
  <si>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</si>
  <si>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</si>
  <si>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</si>
  <si>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</si>
  <si>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</si>
  <si>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</si>
  <si>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</si>
  <si>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</si>
  <si>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</si>
  <si>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</si>
  <si>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</si>
  <si>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</si>
  <si>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</si>
  <si>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</si>
  <si>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</si>
  <si>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</si>
  <si>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</si>
  <si>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</si>
  <si>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</si>
  <si>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</si>
  <si>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</si>
  <si>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</si>
  <si>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</si>
  <si>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</si>
  <si>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</si>
  <si>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</si>
  <si>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</si>
  <si>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</si>
  <si>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</si>
  <si>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</si>
  <si>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</si>
  <si>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</si>
  <si>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</si>
  <si>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</si>
  <si>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</si>
  <si>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</si>
  <si>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</si>
  <si>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</si>
  <si>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</si>
  <si>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</si>
  <si>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</si>
  <si>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</si>
  <si>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</si>
  <si>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</si>
  <si>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</si>
  <si>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</si>
  <si>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</si>
  <si>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</si>
  <si>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</si>
  <si>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</si>
  <si>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</si>
  <si>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</si>
  <si>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</si>
  <si>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</si>
  <si>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</si>
  <si>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</si>
  <si>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</si>
  <si>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</si>
  <si>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</si>
  <si>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</si>
  <si>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</si>
  <si>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</si>
  <si>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</si>
  <si>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</si>
  <si>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</si>
  <si>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</si>
  <si>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</si>
  <si>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</si>
  <si>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</si>
  <si>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</si>
  <si>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</si>
  <si>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</si>
  <si>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</si>
  <si>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</si>
  <si>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</si>
  <si>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</si>
  <si>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</si>
  <si>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</si>
  <si>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</si>
  <si>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</si>
  <si>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</si>
  <si>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</si>
  <si>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</si>
  <si>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</si>
  <si>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</si>
  <si>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</si>
  <si>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</si>
  <si>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</si>
  <si>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</si>
  <si>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</si>
  <si>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</si>
  <si>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</si>
  <si>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</si>
  <si>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</si>
  <si>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</si>
  <si>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</si>
  <si>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</si>
  <si>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</si>
  <si>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</si>
  <si>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</si>
  <si>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</si>
  <si>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</si>
  <si>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</si>
  <si>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</si>
  <si>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</si>
  <si>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</si>
  <si>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</si>
  <si>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</si>
  <si>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</si>
  <si>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</si>
  <si>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</si>
  <si>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</si>
  <si>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</si>
  <si>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</si>
  <si>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</si>
  <si>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</si>
  <si>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</si>
  <si>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</si>
  <si>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</si>
  <si>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</si>
  <si>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</si>
  <si>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</si>
  <si>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</si>
  <si>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</si>
  <si>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</si>
  <si>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</si>
  <si>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</si>
  <si>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</si>
  <si>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</si>
  <si>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</si>
  <si>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</si>
  <si>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</si>
  <si>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</si>
  <si>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</si>
  <si>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</si>
  <si>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</si>
  <si>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</si>
  <si>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</si>
  <si>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</si>
  <si>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</si>
  <si>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</si>
  <si>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</si>
  <si>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</si>
  <si>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</si>
  <si>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</si>
  <si>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</si>
  <si>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</si>
  <si>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</si>
  <si>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</si>
  <si>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</si>
  <si>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</si>
  <si>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</si>
  <si>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</si>
  <si>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</si>
  <si>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</si>
  <si>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</si>
  <si>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</si>
  <si>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</si>
  <si>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</si>
  <si>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</si>
  <si>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</si>
  <si>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</si>
  <si>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</si>
  <si>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</si>
  <si>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</si>
  <si>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</si>
  <si>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</si>
  <si>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</si>
  <si>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</si>
  <si>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</si>
  <si>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</si>
  <si>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</si>
  <si>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</si>
  <si>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</si>
  <si>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</si>
  <si>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</si>
  <si>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</si>
  <si>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</si>
  <si>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</si>
  <si>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</si>
  <si>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</si>
  <si>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</si>
  <si>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</si>
  <si>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</si>
  <si>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</si>
  <si>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</si>
  <si>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</si>
  <si>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</si>
  <si>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</si>
  <si>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</si>
  <si>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</si>
  <si>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</si>
  <si>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</si>
  <si>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</si>
  <si>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</si>
  <si>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</si>
  <si>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</si>
  <si>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</si>
  <si>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</si>
  <si>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</si>
  <si>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</si>
  <si>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</si>
  <si>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</si>
  <si>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</si>
  <si>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</si>
  <si>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</si>
  <si>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</si>
  <si>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</si>
  <si>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</si>
  <si>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</si>
  <si>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</si>
  <si>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</si>
  <si>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</si>
  <si>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</si>
  <si>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</si>
  <si>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</si>
  <si>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</si>
  <si>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</si>
  <si>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</si>
  <si>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</si>
  <si>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</si>
  <si>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</si>
  <si>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</si>
  <si>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</si>
  <si>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</si>
  <si>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</si>
  <si>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</si>
  <si>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</si>
  <si>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</si>
  <si>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</si>
  <si>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</si>
  <si>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</si>
  <si>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</si>
  <si>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</si>
  <si>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</si>
  <si>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</si>
  <si>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</si>
  <si>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</si>
  <si>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</si>
  <si>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</si>
  <si>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</si>
  <si>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</si>
  <si>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</si>
  <si>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</si>
  <si>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</si>
  <si>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</si>
  <si>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</si>
  <si>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</si>
  <si>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</si>
  <si>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</si>
  <si>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</si>
  <si>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</si>
  <si>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</si>
  <si>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</si>
  <si>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</si>
  <si>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</si>
  <si>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</si>
  <si>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</si>
  <si>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</si>
  <si>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</si>
  <si>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</si>
  <si>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</si>
  <si>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</si>
  <si>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</si>
  <si>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</si>
  <si>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</si>
  <si>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</si>
  <si>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</si>
  <si>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</si>
  <si>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</si>
  <si>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</si>
  <si>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</si>
  <si>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</si>
  <si>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</si>
  <si>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</si>
  <si>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</si>
  <si>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</si>
  <si>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</si>
  <si>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</si>
  <si>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</si>
  <si>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</si>
  <si>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</si>
  <si>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</si>
  <si>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</si>
  <si>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</si>
  <si>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</si>
  <si>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</si>
  <si>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</si>
  <si>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</si>
  <si>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</si>
  <si>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</si>
  <si>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</si>
  <si>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</si>
  <si>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</si>
  <si>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</si>
  <si>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</si>
  <si>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</si>
  <si>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</si>
  <si>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</si>
  <si>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</si>
  <si>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</si>
  <si>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</si>
  <si>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</si>
  <si>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</si>
  <si>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</si>
  <si>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</si>
  <si>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</si>
  <si>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</si>
  <si>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</si>
  <si>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</si>
  <si>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</si>
  <si>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</si>
  <si>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</si>
  <si>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</si>
  <si>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</si>
  <si>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</si>
  <si>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</si>
  <si>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</si>
  <si>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</si>
  <si>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</si>
  <si>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</si>
  <si>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</si>
  <si>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</si>
  <si>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</si>
  <si>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</si>
  <si>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</si>
  <si>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</si>
  <si>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</si>
  <si>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</si>
  <si>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</si>
  <si>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</si>
  <si>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</si>
  <si>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</si>
  <si>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</si>
  <si>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</si>
  <si>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</si>
  <si>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</si>
  <si>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</si>
  <si>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</si>
  <si>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</si>
  <si>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</si>
  <si>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</si>
  <si>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</si>
  <si>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</si>
  <si>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</si>
  <si>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</si>
  <si>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</si>
  <si>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</si>
  <si>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</si>
  <si>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</si>
  <si>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</si>
  <si>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</si>
  <si>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</si>
  <si>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</si>
  <si>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</si>
  <si>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</si>
  <si>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</si>
  <si>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</si>
  <si>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</si>
  <si>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</si>
  <si>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</si>
  <si>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</si>
  <si>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</si>
  <si>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</si>
  <si>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</si>
  <si>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</si>
  <si>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</si>
  <si>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</si>
  <si>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</si>
  <si>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</si>
  <si>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</si>
  <si>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</si>
  <si>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</si>
  <si>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</si>
  <si>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</si>
  <si>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</si>
  <si>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</si>
  <si>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</si>
  <si>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</si>
  <si>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</si>
  <si>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</si>
  <si>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</si>
  <si>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</si>
  <si>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</si>
  <si>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</si>
  <si>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</si>
  <si>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</si>
  <si>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</si>
  <si>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</si>
  <si>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</si>
  <si>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</si>
  <si>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</si>
  <si>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</si>
  <si>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</si>
  <si>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</si>
  <si>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</si>
  <si>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</si>
  <si>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</si>
  <si>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</si>
  <si>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</si>
  <si>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</si>
  <si>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</si>
  <si>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</si>
  <si>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</si>
  <si>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</si>
  <si>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</si>
  <si>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</si>
  <si>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</si>
  <si>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</si>
  <si>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</si>
  <si>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</si>
  <si>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</si>
  <si>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</si>
  <si>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</si>
  <si>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</si>
  <si>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</si>
  <si>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</si>
  <si>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</si>
  <si>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</si>
  <si>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</si>
  <si>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</si>
  <si>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</si>
  <si>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</si>
  <si>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</si>
  <si>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</si>
  <si>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</si>
  <si>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</si>
  <si>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</si>
  <si>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</si>
  <si>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</si>
  <si>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</si>
  <si>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</si>
  <si>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</si>
  <si>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</si>
  <si>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</si>
  <si>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</si>
  <si>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</si>
  <si>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</si>
  <si>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</si>
  <si>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</si>
  <si>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</si>
  <si>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</si>
  <si>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</si>
  <si>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</si>
  <si>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</si>
  <si>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</si>
  <si>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</si>
  <si>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</si>
  <si>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</si>
  <si>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</si>
  <si>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</si>
  <si>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</si>
  <si>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</si>
  <si>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</si>
  <si>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</si>
  <si>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</si>
  <si>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</si>
  <si>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</si>
  <si>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</si>
  <si>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</si>
  <si>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</si>
  <si>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</si>
  <si>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</si>
  <si>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</si>
  <si>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</si>
  <si>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</si>
  <si>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</si>
  <si>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</si>
  <si>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</si>
  <si>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</si>
  <si>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</si>
  <si>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</si>
  <si>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</si>
  <si>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</si>
  <si>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</si>
  <si>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</si>
  <si>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</si>
  <si>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</si>
  <si>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</si>
  <si>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</si>
  <si>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</si>
  <si>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</si>
  <si>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</si>
  <si>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</si>
  <si>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</si>
  <si>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</si>
  <si>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</si>
  <si>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</si>
  <si>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</si>
  <si>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</si>
  <si>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</si>
  <si>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</si>
  <si>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</si>
  <si>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</si>
  <si>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</si>
  <si>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</si>
  <si>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</si>
  <si>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</si>
  <si>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</si>
  <si>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</si>
  <si>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</si>
  <si>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</si>
  <si>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</si>
  <si>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</si>
  <si>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</si>
  <si>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</si>
  <si>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</si>
  <si>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</si>
  <si>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</si>
  <si>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</si>
  <si>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</si>
  <si>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</si>
  <si>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</si>
  <si>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</si>
  <si>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</si>
  <si>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</si>
  <si>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</si>
  <si>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</si>
  <si>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</si>
  <si>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</si>
  <si>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</si>
  <si>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</si>
  <si>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</si>
  <si>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</si>
  <si>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</si>
  <si>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</si>
  <si>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</si>
  <si>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</si>
  <si>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</si>
  <si>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</si>
  <si>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</si>
  <si>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</si>
  <si>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</si>
  <si>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</si>
  <si>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</si>
  <si>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</si>
  <si>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</si>
  <si>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</si>
  <si>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</si>
  <si>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</si>
  <si>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</si>
  <si>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</si>
  <si>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</si>
  <si>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</si>
  <si>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</si>
  <si>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</si>
  <si>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</si>
  <si>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</si>
  <si>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</si>
  <si>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</si>
  <si>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</si>
  <si>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</si>
  <si>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</si>
  <si>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</si>
  <si>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</si>
  <si>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</si>
  <si>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</si>
  <si>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</si>
  <si>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</si>
  <si>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</si>
  <si>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</si>
  <si>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</si>
  <si>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</si>
  <si>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</si>
  <si>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</si>
  <si>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</si>
  <si>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</si>
  <si>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</si>
  <si>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</si>
  <si>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</si>
  <si>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</si>
  <si>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</si>
  <si>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</si>
  <si>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</si>
  <si>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</si>
  <si>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</si>
  <si>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</si>
  <si>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</si>
  <si>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</si>
  <si>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</si>
  <si>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</si>
  <si>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</si>
  <si>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</si>
  <si>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</si>
  <si>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</si>
  <si>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</si>
  <si>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</si>
  <si>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</si>
  <si>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</si>
  <si>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</si>
  <si>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</si>
  <si>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</si>
  <si>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</si>
  <si>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</si>
  <si>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</si>
  <si>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</si>
  <si>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</si>
  <si>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</si>
  <si>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</si>
  <si>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</si>
  <si>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</si>
  <si>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</si>
  <si>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</si>
  <si>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</si>
  <si>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</si>
  <si>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</si>
  <si>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</si>
  <si>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</si>
  <si>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</si>
  <si>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</si>
  <si>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</si>
  <si>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</si>
  <si>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</si>
  <si>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</si>
  <si>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</si>
  <si>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</si>
  <si>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</si>
  <si>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</si>
  <si>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</si>
  <si>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</si>
  <si>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</si>
  <si>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</si>
  <si>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</si>
  <si>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</si>
  <si>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</si>
  <si>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</si>
  <si>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</si>
  <si>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</si>
  <si>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</si>
  <si>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</si>
  <si>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</si>
  <si>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</si>
  <si>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</si>
  <si>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</si>
  <si>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</si>
  <si>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</si>
  <si>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</si>
  <si>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</si>
  <si>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</si>
  <si>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</si>
  <si>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</si>
  <si>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</si>
  <si>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</si>
  <si>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</si>
  <si>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</si>
  <si>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</si>
  <si>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</si>
  <si>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</si>
  <si>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</si>
  <si>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</si>
  <si>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</si>
  <si>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</si>
  <si>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</si>
  <si>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</si>
  <si>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</si>
  <si>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</si>
  <si>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</si>
  <si>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</si>
  <si>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</si>
  <si>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</si>
  <si>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</si>
  <si>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</si>
  <si>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</si>
  <si>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</si>
  <si>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</si>
  <si>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</si>
  <si>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</si>
  <si>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</si>
  <si>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</si>
  <si>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</si>
  <si>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</si>
  <si>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</si>
  <si>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</si>
  <si>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</si>
  <si>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</si>
  <si>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</si>
  <si>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</si>
  <si>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</si>
  <si>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</si>
  <si>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</si>
  <si>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</si>
  <si>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</si>
  <si>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</si>
  <si>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</si>
  <si>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</si>
  <si>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</si>
  <si>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</si>
  <si>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</si>
  <si>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</si>
  <si>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</si>
  <si>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</si>
  <si>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</si>
  <si>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</si>
  <si>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</si>
  <si>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</si>
  <si>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</si>
  <si>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</si>
  <si>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</si>
  <si>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</si>
  <si>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</si>
  <si>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</si>
  <si>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</si>
  <si>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</si>
  <si>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</si>
  <si>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</si>
  <si>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</si>
  <si>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</si>
  <si>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</si>
  <si>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</si>
  <si>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</si>
  <si>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</si>
  <si>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</si>
  <si>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</si>
  <si>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</si>
  <si>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</si>
  <si>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</si>
  <si>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</si>
  <si>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</si>
  <si>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</si>
  <si>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</si>
  <si>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</si>
  <si>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</si>
  <si>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</si>
  <si>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</si>
  <si>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</si>
  <si>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</si>
  <si>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</si>
  <si>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</si>
  <si>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</si>
  <si>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</si>
  <si>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</si>
  <si>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</si>
  <si>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</si>
  <si>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</si>
  <si>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</si>
  <si>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</si>
  <si>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</si>
  <si>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</si>
  <si>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</si>
  <si>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</si>
  <si>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</si>
  <si>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</si>
  <si>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</si>
  <si>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</si>
  <si>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</si>
  <si>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</si>
  <si>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</si>
  <si>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</si>
  <si>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</si>
  <si>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</si>
  <si>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</si>
  <si>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</si>
  <si>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</si>
  <si>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</si>
  <si>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</si>
  <si>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</si>
  <si>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</si>
  <si>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</si>
  <si>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</si>
  <si>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</si>
  <si>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</si>
  <si>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</si>
  <si>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</si>
  <si>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</si>
  <si>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</si>
  <si>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</si>
  <si>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</si>
  <si>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</si>
  <si>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</si>
  <si>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</si>
  <si>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</si>
  <si>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</si>
  <si>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</si>
  <si>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</si>
  <si>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</si>
  <si>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</si>
  <si>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</si>
  <si>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</si>
  <si>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</si>
  <si>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</si>
  <si>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</si>
  <si>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</si>
  <si>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</si>
  <si>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</si>
  <si>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</si>
  <si>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</si>
  <si>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</si>
  <si>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</si>
  <si>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</si>
  <si>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</si>
  <si>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</si>
  <si>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</si>
  <si>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</si>
  <si>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</si>
  <si>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</si>
  <si>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</si>
  <si>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</si>
  <si>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</si>
  <si>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</si>
  <si>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</si>
  <si>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</si>
  <si>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</si>
  <si>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</si>
  <si>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</si>
  <si>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</si>
  <si>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</si>
  <si>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</si>
  <si>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</si>
  <si>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</si>
  <si>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</si>
  <si>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</si>
  <si>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</si>
  <si>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</si>
  <si>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</si>
  <si>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</si>
  <si>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</si>
  <si>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</si>
  <si>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</si>
  <si>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</si>
  <si>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</si>
  <si>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</si>
  <si>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</si>
  <si>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</si>
  <si>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</si>
  <si>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</si>
  <si>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</si>
  <si>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</si>
  <si>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</si>
  <si>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</si>
  <si>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</si>
  <si>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</si>
  <si>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</si>
  <si>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</si>
  <si>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</si>
  <si>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</si>
  <si>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</si>
  <si>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</si>
  <si>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</si>
  <si>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</si>
  <si>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</si>
  <si>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</si>
  <si>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</si>
  <si>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</si>
  <si>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</si>
  <si>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</si>
  <si>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</si>
  <si>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</si>
  <si>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</si>
  <si>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</si>
  <si>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</si>
  <si>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</si>
  <si>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</si>
  <si>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</si>
  <si>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</si>
  <si>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</si>
  <si>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</si>
  <si>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</si>
  <si>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</si>
  <si>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</si>
  <si>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</si>
  <si>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</si>
  <si>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</si>
  <si>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</si>
  <si>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</si>
  <si>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</si>
  <si>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</si>
  <si>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</si>
  <si>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</si>
  <si>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</si>
  <si>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</si>
  <si>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</si>
  <si>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</si>
  <si>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</si>
  <si>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</si>
  <si>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</si>
  <si>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</si>
  <si>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</si>
  <si>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</si>
  <si>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</si>
  <si>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</si>
  <si>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</si>
  <si>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</si>
  <si>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</si>
  <si>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</si>
  <si>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</si>
  <si>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</si>
  <si>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</si>
  <si>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</si>
  <si>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</si>
  <si>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</si>
  <si>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</si>
  <si>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</si>
  <si>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</si>
  <si>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</si>
  <si>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</si>
  <si>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</si>
  <si>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</si>
  <si>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</si>
  <si>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</si>
  <si>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</si>
  <si>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</si>
  <si>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</si>
  <si>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</si>
  <si>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</si>
  <si>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</si>
  <si>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</si>
  <si>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</si>
  <si>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</si>
  <si>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</si>
  <si>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</si>
  <si>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</si>
  <si>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</si>
  <si>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</si>
  <si>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</si>
  <si>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</si>
  <si>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</si>
  <si>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</si>
  <si>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</si>
  <si>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</si>
  <si>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</si>
  <si>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</si>
  <si>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</si>
  <si>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</si>
  <si>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</si>
  <si>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</si>
  <si>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</si>
  <si>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</si>
  <si>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</si>
  <si>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</si>
  <si>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</si>
  <si>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</si>
  <si>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</si>
  <si>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</si>
  <si>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</si>
  <si>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</si>
  <si>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</si>
  <si>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</si>
  <si>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</si>
  <si>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</si>
  <si>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</si>
  <si>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</si>
  <si>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</si>
  <si>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</si>
  <si>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</si>
  <si>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</si>
  <si>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</si>
  <si>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</si>
  <si>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</si>
  <si>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</si>
  <si>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</si>
  <si>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</si>
  <si>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</si>
  <si>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</si>
  <si>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</si>
  <si>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</si>
  <si>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</si>
  <si>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</si>
  <si>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</si>
  <si>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</si>
  <si>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</si>
  <si>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</si>
  <si>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</si>
  <si>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</si>
  <si>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</si>
  <si>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</si>
  <si>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</si>
  <si>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</si>
  <si>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</si>
  <si>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</si>
  <si>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</si>
  <si>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</si>
  <si>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</si>
  <si>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</si>
  <si>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</si>
  <si>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</si>
  <si>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</si>
  <si>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</si>
  <si>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</si>
  <si>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</si>
  <si>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</si>
  <si>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</si>
  <si>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</si>
  <si>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</si>
  <si>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</si>
  <si>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</si>
  <si>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</si>
  <si>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</si>
  <si>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</si>
  <si>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</si>
  <si>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</si>
  <si>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</si>
  <si>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</si>
  <si>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</si>
  <si>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</si>
  <si>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</si>
  <si>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</si>
  <si>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</si>
  <si>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</si>
  <si>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</si>
  <si>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</si>
  <si>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</si>
  <si>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</si>
  <si>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</si>
  <si>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</si>
  <si>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</si>
  <si>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</si>
  <si>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</si>
  <si>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</si>
  <si>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</si>
  <si>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</si>
  <si>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</si>
  <si>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</si>
  <si>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</si>
  <si>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</si>
  <si>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</si>
  <si>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</si>
  <si>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</si>
  <si>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</si>
  <si>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</si>
  <si>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</si>
  <si>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</si>
  <si>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</si>
  <si>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</si>
  <si>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</si>
  <si>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</si>
  <si>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</si>
  <si>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</si>
  <si>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</si>
  <si>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</si>
  <si>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</si>
  <si>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</si>
  <si>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</si>
  <si>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</si>
  <si>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</si>
  <si>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</si>
  <si>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</si>
  <si>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</si>
  <si>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</si>
  <si>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</si>
  <si>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</si>
  <si>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</si>
  <si>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</si>
  <si>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</si>
  <si>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</si>
  <si>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</si>
  <si>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</si>
  <si>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</si>
  <si>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</si>
  <si>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</si>
  <si>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</si>
  <si>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</si>
  <si>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</si>
  <si>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</si>
  <si>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</si>
  <si>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</si>
  <si>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</si>
  <si>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</si>
  <si>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</si>
  <si>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</si>
  <si>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</si>
  <si>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</si>
  <si>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</si>
  <si>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</si>
  <si>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</si>
  <si>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</si>
  <si>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</si>
  <si>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</si>
  <si>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</si>
  <si>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</si>
  <si>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</si>
  <si>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</si>
  <si>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</si>
  <si>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</si>
  <si>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</si>
  <si>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</si>
  <si>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</si>
  <si>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</si>
  <si>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</si>
  <si>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</si>
  <si>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</si>
  <si>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</si>
  <si>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</si>
  <si>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</si>
  <si>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</si>
  <si>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</si>
  <si>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</si>
  <si>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</si>
  <si>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</si>
  <si>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</si>
  <si>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</si>
  <si>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</si>
  <si>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</si>
  <si>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</si>
  <si>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</si>
  <si>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</si>
  <si>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</si>
  <si>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</si>
  <si>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</si>
  <si>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</si>
  <si>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</si>
  <si>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</si>
  <si>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</si>
  <si>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</si>
  <si>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</si>
  <si>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</si>
  <si>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</si>
  <si>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</si>
  <si>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</si>
  <si>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</si>
  <si>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</si>
  <si>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</si>
  <si>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</si>
  <si>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</si>
  <si>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</si>
  <si>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</si>
  <si>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</si>
  <si>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</si>
  <si>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</si>
  <si>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</si>
  <si>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</si>
  <si>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</si>
  <si>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</si>
  <si>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</si>
  <si>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</si>
  <si>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</si>
  <si>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</si>
  <si>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</si>
  <si>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</si>
  <si>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</si>
  <si>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</si>
  <si>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</si>
  <si>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</si>
  <si>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</si>
  <si>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</si>
  <si>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</si>
  <si>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</si>
  <si>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</si>
  <si>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</si>
  <si>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</si>
  <si>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</si>
  <si>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</si>
  <si>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</si>
  <si>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</si>
  <si>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</si>
  <si>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</si>
  <si>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</si>
  <si>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</si>
  <si>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</si>
  <si>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</si>
  <si>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</si>
  <si>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</si>
  <si>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</si>
  <si>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</si>
  <si>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</si>
  <si>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</si>
  <si>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</si>
  <si>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</si>
  <si>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</si>
  <si>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</si>
  <si>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</si>
  <si>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</si>
  <si>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</si>
  <si>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</si>
  <si>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</si>
  <si>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</si>
  <si>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</si>
  <si>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</si>
  <si>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</si>
  <si>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</si>
  <si>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</si>
  <si>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</si>
  <si>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</si>
  <si>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</si>
  <si>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</si>
  <si>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</si>
  <si>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</si>
  <si>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</si>
  <si>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</si>
  <si>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</si>
  <si>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</si>
  <si>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</si>
  <si>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</si>
  <si>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</si>
  <si>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</si>
  <si>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</si>
  <si>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</si>
  <si>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</si>
  <si>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</si>
  <si>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</si>
  <si>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</si>
  <si>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</si>
  <si>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</si>
  <si>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</si>
  <si>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</si>
  <si>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</si>
  <si>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</si>
  <si>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</si>
  <si>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</si>
  <si>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</si>
  <si>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</si>
  <si>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</si>
  <si>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</si>
  <si>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</si>
  <si>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</si>
  <si>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</si>
  <si>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</si>
  <si>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</si>
  <si>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</si>
  <si>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</si>
  <si>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</si>
  <si>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</si>
  <si>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</si>
  <si>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</si>
  <si>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</si>
  <si>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</si>
  <si>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</si>
  <si>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</si>
  <si>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</si>
  <si>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</si>
  <si>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</si>
  <si>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</si>
  <si>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</si>
  <si>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</si>
  <si>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</si>
  <si>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</si>
  <si>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</si>
  <si>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</si>
  <si>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</si>
  <si>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</si>
  <si>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</si>
  <si>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</si>
  <si>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</si>
  <si>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</si>
  <si>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</si>
  <si>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</si>
  <si>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</si>
  <si>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</si>
  <si>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</si>
  <si>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</si>
  <si>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</si>
  <si>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</si>
  <si>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</si>
  <si>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</si>
  <si>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</si>
  <si>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</si>
  <si>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</si>
  <si>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</si>
  <si>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</si>
  <si>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</si>
  <si>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</si>
  <si>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</si>
  <si>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</si>
  <si>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</si>
  <si>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</si>
  <si>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</si>
  <si>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</si>
  <si>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</si>
  <si>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</si>
  <si>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</si>
  <si>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</si>
  <si>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</si>
  <si>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</si>
  <si>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</si>
  <si>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</si>
  <si>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</si>
  <si>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</si>
  <si>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</si>
  <si>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</si>
  <si>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</si>
  <si>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</si>
  <si>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</si>
  <si>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</si>
  <si>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</si>
  <si>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</si>
  <si>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</si>
  <si>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</si>
  <si>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</si>
  <si>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</si>
  <si>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</si>
  <si>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</si>
  <si>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</si>
  <si>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</si>
  <si>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</si>
  <si>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</si>
  <si>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</si>
  <si>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</si>
  <si>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</si>
  <si>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</si>
  <si>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</si>
  <si>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</si>
  <si>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</si>
  <si>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</si>
  <si>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</si>
  <si>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</si>
  <si>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</si>
  <si>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</si>
  <si>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</si>
  <si>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</si>
  <si>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</si>
  <si>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</si>
  <si>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</si>
  <si>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</si>
  <si>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</si>
  <si>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</si>
  <si>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</si>
  <si>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</si>
  <si>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</si>
  <si>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</si>
  <si>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</si>
  <si>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</si>
  <si>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</si>
  <si>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</si>
  <si>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</si>
  <si>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</si>
  <si>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</si>
  <si>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</si>
  <si>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</si>
  <si>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</si>
  <si>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</si>
  <si>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</si>
  <si>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</si>
  <si>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</si>
  <si>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</si>
  <si>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</si>
  <si>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</si>
  <si>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</si>
  <si>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</si>
  <si>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</si>
  <si>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</si>
  <si>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</si>
  <si>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</si>
  <si>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</si>
  <si>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</si>
  <si>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</si>
  <si>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</si>
  <si>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</si>
  <si>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</si>
  <si>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</si>
  <si>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</si>
  <si>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</si>
  <si>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</si>
  <si>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</si>
  <si>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</si>
  <si>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</si>
  <si>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</si>
  <si>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</si>
  <si>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</si>
  <si>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</si>
  <si>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</si>
  <si>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</si>
  <si>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</si>
  <si>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</si>
  <si>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</si>
  <si>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</si>
  <si>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</si>
  <si>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</si>
  <si>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</si>
  <si>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</si>
  <si>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</si>
  <si>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</si>
  <si>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</si>
  <si>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</si>
  <si>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</si>
  <si>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</si>
  <si>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</si>
  <si>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</si>
  <si>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</si>
  <si>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</si>
  <si>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</si>
  <si>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</si>
  <si>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</si>
  <si>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</si>
  <si>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</si>
  <si>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</si>
  <si>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</si>
  <si>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</si>
  <si>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</si>
  <si>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</si>
  <si>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</si>
  <si>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</si>
  <si>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</si>
  <si>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</si>
  <si>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</si>
  <si>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</si>
  <si>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</si>
  <si>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</si>
  <si>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</si>
  <si>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</si>
  <si>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</si>
  <si>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</si>
  <si>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</si>
  <si>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</si>
  <si>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</si>
  <si>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</si>
  <si>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</si>
  <si>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</si>
  <si>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</si>
  <si>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</si>
  <si>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</si>
  <si>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</si>
  <si>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</si>
  <si>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</si>
  <si>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</si>
  <si>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</si>
  <si>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</si>
  <si>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</si>
  <si>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</si>
  <si>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</si>
  <si>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</si>
  <si>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</si>
  <si>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</si>
  <si>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</si>
  <si>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</si>
  <si>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</si>
  <si>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</si>
  <si>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</si>
  <si>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</si>
  <si>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</si>
  <si>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</si>
  <si>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</si>
  <si>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</si>
  <si>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</si>
  <si>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</si>
  <si>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</si>
  <si>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</si>
  <si>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</si>
  <si>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</si>
  <si>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</si>
  <si>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</si>
  <si>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</si>
  <si>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</si>
  <si>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</si>
  <si>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</si>
  <si>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</si>
  <si>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</si>
  <si>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</si>
  <si>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</si>
  <si>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</si>
  <si>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</si>
  <si>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</si>
  <si>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</si>
  <si>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</si>
  <si>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</si>
  <si>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</si>
  <si>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</si>
  <si>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</si>
  <si>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</si>
  <si>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</si>
  <si>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</si>
  <si>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</si>
  <si>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</si>
  <si>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</si>
  <si>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</si>
  <si>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</si>
  <si>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</si>
  <si>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</si>
  <si>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</si>
  <si>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</si>
  <si>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</si>
  <si>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</si>
  <si>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</si>
  <si>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</si>
  <si>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</si>
  <si>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</si>
  <si>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</si>
  <si>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</si>
  <si>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</si>
  <si>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</si>
  <si>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</si>
  <si>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</si>
  <si>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</si>
  <si>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</si>
  <si>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</si>
  <si>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</si>
  <si>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</si>
  <si>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</si>
  <si>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</si>
  <si>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</si>
  <si>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</si>
  <si>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</si>
  <si>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</si>
  <si>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</si>
  <si>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</si>
  <si>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</si>
  <si>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</si>
  <si>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</si>
  <si>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</si>
  <si>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</si>
  <si>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</si>
  <si>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</si>
  <si>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</si>
  <si>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</si>
  <si>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</si>
  <si>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</si>
  <si>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</si>
  <si>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</si>
  <si>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</si>
  <si>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</si>
  <si>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</si>
  <si>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</si>
  <si>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</si>
  <si>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</si>
  <si>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</si>
  <si>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</si>
  <si>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</si>
  <si>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</si>
  <si>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</si>
  <si>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</si>
  <si>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</si>
  <si>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</si>
  <si>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</si>
  <si>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</si>
  <si>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</si>
  <si>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</si>
  <si>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</si>
  <si>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</si>
  <si>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</si>
  <si>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</si>
  <si>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</si>
  <si>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</si>
  <si>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</si>
  <si>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</si>
  <si>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</si>
  <si>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</si>
  <si>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</si>
  <si>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</si>
  <si>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</si>
  <si>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</si>
  <si>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</si>
  <si>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</si>
  <si>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</si>
  <si>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</si>
  <si>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</si>
  <si>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</si>
  <si>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</si>
  <si>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</si>
  <si>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</si>
  <si>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</si>
  <si>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</si>
  <si>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</si>
  <si>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</si>
  <si>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</si>
  <si>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</si>
  <si>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</si>
  <si>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</si>
  <si>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</si>
  <si>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</si>
  <si>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</si>
  <si>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</si>
  <si>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</si>
  <si>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</si>
  <si>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</si>
  <si>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</si>
  <si>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</si>
  <si>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</si>
  <si>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</si>
  <si>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</si>
  <si>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</si>
  <si>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</si>
  <si>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</si>
  <si>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</si>
  <si>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</si>
  <si>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</si>
  <si>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</si>
  <si>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</si>
  <si>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</si>
  <si>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</si>
  <si>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</si>
  <si>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</si>
  <si>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</si>
  <si>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</si>
  <si>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</si>
  <si>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</si>
  <si>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</si>
  <si>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</si>
  <si>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</si>
  <si>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</si>
  <si>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</si>
  <si>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</si>
  <si>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</si>
  <si>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</si>
  <si>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</si>
  <si>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</si>
  <si>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</si>
  <si>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</si>
  <si>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</si>
  <si>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</si>
  <si>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</si>
  <si>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</si>
  <si>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</si>
  <si>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</si>
  <si>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</si>
  <si>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</si>
  <si>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</si>
  <si>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</si>
  <si>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</si>
  <si>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</si>
  <si>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</si>
  <si>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</si>
  <si>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</si>
  <si>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</si>
  <si>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</si>
  <si>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</si>
  <si>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</si>
  <si>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</si>
  <si>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</si>
  <si>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</si>
  <si>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</si>
  <si>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</si>
  <si>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</si>
  <si>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</si>
  <si>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</si>
  <si>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</si>
  <si>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</si>
  <si>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</si>
  <si>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</si>
  <si>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</si>
  <si>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</si>
  <si>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</si>
  <si>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</si>
  <si>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</si>
  <si>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</si>
  <si>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</si>
  <si>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</si>
  <si>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</si>
  <si>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</si>
  <si>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</si>
  <si>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</si>
  <si>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</si>
  <si>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</si>
  <si>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</si>
  <si>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</si>
  <si>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</si>
  <si>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</si>
  <si>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</si>
  <si>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</si>
  <si>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</si>
  <si>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</si>
  <si>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</si>
  <si>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</si>
  <si>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</si>
  <si>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</si>
  <si>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</si>
  <si>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</si>
  <si>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</si>
  <si>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</si>
  <si>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</si>
  <si>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</si>
  <si>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</si>
  <si>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</si>
  <si>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</si>
  <si>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</si>
  <si>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</si>
  <si>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</si>
  <si>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</si>
  <si>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</si>
  <si>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</si>
  <si>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</si>
  <si>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</si>
  <si>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</si>
  <si>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</si>
  <si>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</si>
  <si>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</si>
  <si>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</si>
  <si>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</si>
  <si>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</si>
  <si>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</si>
  <si>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</si>
  <si>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</si>
  <si>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</si>
  <si>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</si>
  <si>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</si>
  <si>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</si>
  <si>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</si>
  <si>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</si>
  <si>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</si>
  <si>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</si>
  <si>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</si>
  <si>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</si>
  <si>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</si>
  <si>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</si>
  <si>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</si>
  <si>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</si>
  <si>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</si>
  <si>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</si>
  <si>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</si>
  <si>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</si>
  <si>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</si>
  <si>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</si>
  <si>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</si>
  <si>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</si>
  <si>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</si>
  <si>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</si>
  <si>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</si>
  <si>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</si>
  <si>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</si>
  <si>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</si>
  <si>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</si>
  <si>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</si>
  <si>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</si>
  <si>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</si>
  <si>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</si>
  <si>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</si>
  <si>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</si>
  <si>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</si>
  <si>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</si>
  <si>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</si>
  <si>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</si>
  <si>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</si>
  <si>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</si>
  <si>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</si>
  <si>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</si>
  <si>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</si>
  <si>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</si>
  <si>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</si>
  <si>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</si>
  <si>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</si>
  <si>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</si>
  <si>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</si>
  <si>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</si>
  <si>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</si>
  <si>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</si>
  <si>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</si>
  <si>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</si>
  <si>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</si>
  <si>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</si>
  <si>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</si>
  <si>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</si>
  <si>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</si>
  <si>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</si>
  <si>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</si>
  <si>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</si>
  <si>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</si>
  <si>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</si>
  <si>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</si>
  <si>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</si>
  <si>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</si>
  <si>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</si>
  <si>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</si>
  <si>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</si>
  <si>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</si>
  <si>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</si>
  <si>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</si>
  <si>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</si>
  <si>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</si>
  <si>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</si>
  <si>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</si>
  <si>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</si>
  <si>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</si>
  <si>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</si>
  <si>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</si>
  <si>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</si>
  <si>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</si>
  <si>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</si>
  <si>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</si>
  <si>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</si>
  <si>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</si>
  <si>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</si>
  <si>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</si>
  <si>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</si>
  <si>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</si>
  <si>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</si>
  <si>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</si>
  <si>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</si>
  <si>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</si>
  <si>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</si>
  <si>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</si>
  <si>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</si>
  <si>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</si>
  <si>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</si>
  <si>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</si>
  <si>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</si>
  <si>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</si>
  <si>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</si>
  <si>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</si>
  <si>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</si>
  <si>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</si>
  <si>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</si>
  <si>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</si>
  <si>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</si>
  <si>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</si>
  <si>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</si>
  <si>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</si>
  <si>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</si>
  <si>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</si>
  <si>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</si>
  <si>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</si>
  <si>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</si>
  <si>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</si>
  <si>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</si>
  <si>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</si>
  <si>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</si>
  <si>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</si>
  <si>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</si>
  <si>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</si>
  <si>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</si>
  <si>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</si>
  <si>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</si>
  <si>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</si>
  <si>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</si>
  <si>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</si>
  <si>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</si>
  <si>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</si>
  <si>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</si>
  <si>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</si>
  <si>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</si>
  <si>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</si>
  <si>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</si>
  <si>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</si>
  <si>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</si>
  <si>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</si>
  <si>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</si>
  <si>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</si>
  <si>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</si>
  <si>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</si>
  <si>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</si>
  <si>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</si>
  <si>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</si>
  <si>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</si>
  <si>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</si>
  <si>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</si>
  <si>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</si>
  <si>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</si>
  <si>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</si>
  <si>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</si>
  <si>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</si>
  <si>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</si>
  <si>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</si>
  <si>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</si>
  <si>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</si>
  <si>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</si>
  <si>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</si>
  <si>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</si>
  <si>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</si>
  <si>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</si>
  <si>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</si>
  <si>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</si>
  <si>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</si>
  <si>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</si>
  <si>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</si>
  <si>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</si>
  <si>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</si>
  <si>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</si>
  <si>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</si>
  <si>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</si>
  <si>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</si>
  <si>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</si>
  <si>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</si>
  <si>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</si>
  <si>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</si>
  <si>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</si>
  <si>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</si>
  <si>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</si>
  <si>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</si>
  <si>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</si>
  <si>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</si>
  <si>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</si>
  <si>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</si>
  <si>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</si>
  <si>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</si>
  <si>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</si>
  <si>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</si>
  <si>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</si>
  <si>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</si>
  <si>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</si>
  <si>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</si>
  <si>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</si>
  <si>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</si>
  <si>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</si>
  <si>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</si>
  <si>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</si>
  <si>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</si>
  <si>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</si>
  <si>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</si>
  <si>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</si>
  <si>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</si>
  <si>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</si>
  <si>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</si>
  <si>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</si>
  <si>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</si>
  <si>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</si>
  <si>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</si>
  <si>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</si>
  <si>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</si>
  <si>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</si>
  <si>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</si>
  <si>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</si>
  <si>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</si>
  <si>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</si>
  <si>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</si>
  <si>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</si>
  <si>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</si>
  <si>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</si>
  <si>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</si>
  <si>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</si>
  <si>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</si>
  <si>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</si>
  <si>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</si>
  <si>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</si>
  <si>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</si>
  <si>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</si>
  <si>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</si>
  <si>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</si>
  <si>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</si>
  <si>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</si>
  <si>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</si>
  <si>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</si>
  <si>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</si>
  <si>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</si>
  <si>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</si>
  <si>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</si>
  <si>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</si>
  <si>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</si>
  <si>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</si>
  <si>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</si>
  <si>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</si>
  <si>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</si>
  <si>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</si>
  <si>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</si>
  <si>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</si>
  <si>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</si>
  <si>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</si>
  <si>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</si>
  <si>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</si>
  <si>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</si>
  <si>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</si>
  <si>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</si>
  <si>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</si>
  <si>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</si>
  <si>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</si>
  <si>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</si>
  <si>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</si>
  <si>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</si>
  <si>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</si>
  <si>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</si>
  <si>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</si>
  <si>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</si>
  <si>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</si>
  <si>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</si>
  <si>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</si>
  <si>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</si>
  <si>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</si>
  <si>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</si>
  <si>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</si>
  <si>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</si>
  <si>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</si>
  <si>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</si>
  <si>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</si>
  <si>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</si>
  <si>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</si>
  <si>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</si>
  <si>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</si>
  <si>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</si>
  <si>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</si>
  <si>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</si>
  <si>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</si>
  <si>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</si>
  <si>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</si>
  <si>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</si>
  <si>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</si>
  <si>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</si>
  <si>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</si>
  <si>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</si>
  <si>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</si>
  <si>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</si>
  <si>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</si>
  <si>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</si>
  <si>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</si>
  <si>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</si>
  <si>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</si>
  <si>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</si>
  <si>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</si>
  <si>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</si>
  <si>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</si>
  <si>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</si>
  <si>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</si>
  <si>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</si>
  <si>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</si>
  <si>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</si>
  <si>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</si>
  <si>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</si>
  <si>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</si>
  <si>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</si>
  <si>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</si>
  <si>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</si>
  <si>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</si>
  <si>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</si>
  <si>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</si>
  <si>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</si>
  <si>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</si>
  <si>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</si>
  <si>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</si>
  <si>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</si>
  <si>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</si>
  <si>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</si>
  <si>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</si>
  <si>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</si>
  <si>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</si>
  <si>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</si>
  <si>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</si>
  <si>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</si>
  <si>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</si>
  <si>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</si>
  <si>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</si>
  <si>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</si>
  <si>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</si>
  <si>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</si>
  <si>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</si>
  <si>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</si>
  <si>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</si>
  <si>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</si>
  <si>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</si>
  <si>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</si>
  <si>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</si>
  <si>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</si>
  <si>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</si>
  <si>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</si>
  <si>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</si>
  <si>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</si>
  <si>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</si>
  <si>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</si>
  <si>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</si>
  <si>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</si>
  <si>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</si>
  <si>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</si>
  <si>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</si>
  <si>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</si>
  <si>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</si>
  <si>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</si>
  <si>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</si>
  <si>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</si>
  <si>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</si>
  <si>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</si>
  <si>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</si>
  <si>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</si>
  <si>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</si>
  <si>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</si>
  <si>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</si>
  <si>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</si>
  <si>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</si>
  <si>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</si>
  <si>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</si>
  <si>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</si>
  <si>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</si>
  <si>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</si>
  <si>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</si>
  <si>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</si>
  <si>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</si>
  <si>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</si>
  <si>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</si>
  <si>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</si>
  <si>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</si>
  <si>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</si>
  <si>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</si>
  <si>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</si>
  <si>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</si>
  <si>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</si>
  <si>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</si>
  <si>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</si>
  <si>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</si>
  <si>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</si>
  <si>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</si>
  <si>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</si>
  <si>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</si>
  <si>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</si>
  <si>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</si>
  <si>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</si>
  <si>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</si>
  <si>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</si>
  <si>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</si>
  <si>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</si>
  <si>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</si>
  <si>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</si>
  <si>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</si>
  <si>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</si>
  <si>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</si>
  <si>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</si>
  <si>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</si>
  <si>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</si>
  <si>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</si>
  <si>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</si>
  <si>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</si>
  <si>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</si>
  <si>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</si>
  <si>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</si>
  <si>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</si>
  <si>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</si>
  <si>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</si>
  <si>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</si>
  <si>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</si>
  <si>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</si>
  <si>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</si>
  <si>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</si>
  <si>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</si>
  <si>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</si>
  <si>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</si>
  <si>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</si>
  <si>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</si>
  <si>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</si>
  <si>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</si>
  <si>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</si>
  <si>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</si>
  <si>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</si>
  <si>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</si>
  <si>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</si>
  <si>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</si>
  <si>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</si>
  <si>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</si>
  <si>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</si>
  <si>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</si>
  <si>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</si>
  <si>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</si>
  <si>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</si>
  <si>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</si>
  <si>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</si>
  <si>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</si>
  <si>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</si>
  <si>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</si>
  <si>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</si>
  <si>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</si>
  <si>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</si>
  <si>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</si>
  <si>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</si>
  <si>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</si>
  <si>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</si>
  <si>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</si>
  <si>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</si>
  <si>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</si>
  <si>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</si>
  <si>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</si>
  <si>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</si>
  <si>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</si>
  <si>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</si>
  <si>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</si>
  <si>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</si>
  <si>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</si>
  <si>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</si>
  <si>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</si>
  <si>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</si>
  <si>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</si>
  <si>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</si>
  <si>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</si>
  <si>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</si>
  <si>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</si>
  <si>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</si>
  <si>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</si>
  <si>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</si>
  <si>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</si>
  <si>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</si>
  <si>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</si>
  <si>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</si>
  <si>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</si>
  <si>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</si>
  <si>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</si>
  <si>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</si>
  <si>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</si>
  <si>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</si>
  <si>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</si>
  <si>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</si>
  <si>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</si>
  <si>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</si>
  <si>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</si>
  <si>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</si>
  <si>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</si>
  <si>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</si>
  <si>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</si>
  <si>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</si>
  <si>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</si>
  <si>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</si>
  <si>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</si>
  <si>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</si>
  <si>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</si>
  <si>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</si>
  <si>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</si>
  <si>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</si>
  <si>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</si>
  <si>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</si>
  <si>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</si>
  <si>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</si>
  <si>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</si>
  <si>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</si>
  <si>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</si>
  <si>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</si>
  <si>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</si>
  <si>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</si>
  <si>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</si>
  <si>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</si>
  <si>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</si>
  <si>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</si>
  <si>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</si>
  <si>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</si>
  <si>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</si>
  <si>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</si>
  <si>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</si>
  <si>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</si>
  <si>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</si>
  <si>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</si>
  <si>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</si>
  <si>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</si>
  <si>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</si>
  <si>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</si>
  <si>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</si>
  <si>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</si>
  <si>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</si>
  <si>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</si>
  <si>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</si>
  <si>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</si>
  <si>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</si>
  <si>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</si>
  <si>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</si>
  <si>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</si>
  <si>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</si>
  <si>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</si>
  <si>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</si>
  <si>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</si>
  <si>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</si>
  <si>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</si>
  <si>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</si>
  <si>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</si>
  <si>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</si>
  <si>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</si>
  <si>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</si>
  <si>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</si>
  <si>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</si>
  <si>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</si>
  <si>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</si>
  <si>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</si>
  <si>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</si>
  <si>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</si>
  <si>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</si>
  <si>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</si>
  <si>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</si>
  <si>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</si>
  <si>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</si>
  <si>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</si>
  <si>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</si>
  <si>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</si>
  <si>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</si>
  <si>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</si>
  <si>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</si>
  <si>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</si>
  <si>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</si>
  <si>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</si>
  <si>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</si>
  <si>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</si>
  <si>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</si>
  <si>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</si>
  <si>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</si>
  <si>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</si>
  <si>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</si>
  <si>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</si>
  <si>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</si>
  <si>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</si>
  <si>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</si>
  <si>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</si>
  <si>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</si>
  <si>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</si>
  <si>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</si>
  <si>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</si>
  <si>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</si>
  <si>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</si>
  <si>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</si>
  <si>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</si>
  <si>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</si>
  <si>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</si>
  <si>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</si>
  <si>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</si>
  <si>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</si>
  <si>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</si>
  <si>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</si>
  <si>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</si>
  <si>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</si>
  <si>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</si>
  <si>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</si>
  <si>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</si>
  <si>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</si>
  <si>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</si>
  <si>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</si>
  <si>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</si>
  <si>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</si>
  <si>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</si>
  <si>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</si>
  <si>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</si>
  <si>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</si>
  <si>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</si>
  <si>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</si>
  <si>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</si>
  <si>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</si>
  <si>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</si>
  <si>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</si>
  <si>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</si>
  <si>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</si>
  <si>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</si>
  <si>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</si>
  <si>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</si>
  <si>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</si>
  <si>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</si>
  <si>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</si>
  <si>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</si>
  <si>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</si>
  <si>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</si>
  <si>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</si>
  <si>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</si>
  <si>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</si>
  <si>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</si>
  <si>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</si>
  <si>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</si>
  <si>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</si>
  <si>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</si>
  <si>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</si>
  <si>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</si>
  <si>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</si>
  <si>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</si>
  <si>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</si>
  <si>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</si>
  <si>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</si>
  <si>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</si>
  <si>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</si>
  <si>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</si>
  <si>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</si>
  <si>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</si>
  <si>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</si>
  <si>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</si>
  <si>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</si>
  <si>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</si>
  <si>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</si>
  <si>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</si>
  <si>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</si>
  <si>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</si>
  <si>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</si>
  <si>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</si>
  <si>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</si>
  <si>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</si>
  <si>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</si>
  <si>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</si>
  <si>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</si>
  <si>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</si>
  <si>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</si>
  <si>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</si>
  <si>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</si>
  <si>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</si>
  <si>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</si>
  <si>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</si>
  <si>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</si>
  <si>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</si>
  <si>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</si>
  <si>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</si>
  <si>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</si>
  <si>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</si>
  <si>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</si>
  <si>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</si>
  <si>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</si>
  <si>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</si>
  <si>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</si>
  <si>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</si>
  <si>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</si>
  <si>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</si>
  <si>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</si>
  <si>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</si>
  <si>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</si>
  <si>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</si>
  <si>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</si>
  <si>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</si>
  <si>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</si>
  <si>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</si>
  <si>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</si>
  <si>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</si>
  <si>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</si>
  <si>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</si>
  <si>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</si>
  <si>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</si>
  <si>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</si>
  <si>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</si>
  <si>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</si>
  <si>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</si>
  <si>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</si>
  <si>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</si>
  <si>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</si>
  <si>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</si>
  <si>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</si>
  <si>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</si>
  <si>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</si>
  <si>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</si>
  <si>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</si>
  <si>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</si>
  <si>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</si>
  <si>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</si>
  <si>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</si>
  <si>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</si>
  <si>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</si>
  <si>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</si>
  <si>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</si>
  <si>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</si>
  <si>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</si>
  <si>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</si>
  <si>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</si>
  <si>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</si>
  <si>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</si>
  <si>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</si>
  <si>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</si>
  <si>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</si>
  <si>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</si>
  <si>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</si>
  <si>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</si>
  <si>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</si>
  <si>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</si>
  <si>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</si>
  <si>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</si>
  <si>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</si>
  <si>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</si>
  <si>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</si>
  <si>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</si>
  <si>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</si>
  <si>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</si>
  <si>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</si>
  <si>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</si>
  <si>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</si>
  <si>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</si>
  <si>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</si>
  <si>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</si>
  <si>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</si>
  <si>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</si>
  <si>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</si>
  <si>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</si>
  <si>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</si>
  <si>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</si>
  <si>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</si>
  <si>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</si>
  <si>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</si>
  <si>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</si>
  <si>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</si>
  <si>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</si>
  <si>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</si>
  <si>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</si>
  <si>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</si>
  <si>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</si>
  <si>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</si>
  <si>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</si>
  <si>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</si>
  <si>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</si>
  <si>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</si>
  <si>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</si>
  <si>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</si>
  <si>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</si>
  <si>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</si>
  <si>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</si>
  <si>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</si>
  <si>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</si>
  <si>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</si>
  <si>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</si>
  <si>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</si>
  <si>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</si>
  <si>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</si>
  <si>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</si>
  <si>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</si>
  <si>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</si>
  <si>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</si>
  <si>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</si>
  <si>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</si>
  <si>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</si>
  <si>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</si>
  <si>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</si>
  <si>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</si>
  <si>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</si>
  <si>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</si>
  <si>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</si>
  <si>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</si>
  <si>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</si>
  <si>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</si>
  <si>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</si>
  <si>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</si>
  <si>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</si>
  <si>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</si>
  <si>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</si>
  <si>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</si>
  <si>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</si>
  <si>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</si>
  <si>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</si>
  <si>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</si>
  <si>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</si>
  <si>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</si>
  <si>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</si>
  <si>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</si>
  <si>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</si>
  <si>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</si>
  <si>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</si>
  <si>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</si>
  <si>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</si>
  <si>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</si>
  <si>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</si>
  <si>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</si>
  <si>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</si>
  <si>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</si>
  <si>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</si>
  <si>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</si>
  <si>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</si>
  <si>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</si>
  <si>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</si>
  <si>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</si>
  <si>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</si>
  <si>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</si>
  <si>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</si>
  <si>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</si>
  <si>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</si>
  <si>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</si>
  <si>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</si>
  <si>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</si>
  <si>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</si>
  <si>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</si>
  <si>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</si>
  <si>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</si>
  <si>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</si>
  <si>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</si>
  <si>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</si>
  <si>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</si>
  <si>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</si>
  <si>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</si>
  <si>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</si>
  <si>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</si>
  <si>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</si>
  <si>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</si>
  <si>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</si>
  <si>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</si>
  <si>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</si>
  <si>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</si>
  <si>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</si>
  <si>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</si>
  <si>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</si>
  <si>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</si>
  <si>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</si>
  <si>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</si>
  <si>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</si>
  <si>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</si>
  <si>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</si>
  <si>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</si>
  <si>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</si>
  <si>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</si>
  <si>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</si>
  <si>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</si>
  <si>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</si>
  <si>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</si>
  <si>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</si>
  <si>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</si>
  <si>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</si>
  <si>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</si>
  <si>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</si>
  <si>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</si>
  <si>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</si>
  <si>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</si>
  <si>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</si>
  <si>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</si>
  <si>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</si>
  <si>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</si>
  <si>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</si>
  <si>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</si>
  <si>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</si>
  <si>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</si>
  <si>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</si>
  <si>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</si>
  <si>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</si>
  <si>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</si>
  <si>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</si>
  <si>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</si>
  <si>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</si>
  <si>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</si>
  <si>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</si>
  <si>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</si>
  <si>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</si>
  <si>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</si>
  <si>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</si>
  <si>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</si>
  <si>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</si>
  <si>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</si>
  <si>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</si>
  <si>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</si>
  <si>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</si>
  <si>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</si>
  <si>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</si>
  <si>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</si>
  <si>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</si>
  <si>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</si>
  <si>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</si>
  <si>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</si>
  <si>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</si>
  <si>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</si>
  <si>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</si>
  <si>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</si>
  <si>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</si>
  <si>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</si>
  <si>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</si>
  <si>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</si>
  <si>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</si>
  <si>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</si>
  <si>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</si>
  <si>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</si>
  <si>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</si>
  <si>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</si>
  <si>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</si>
  <si>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</si>
  <si>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</si>
  <si>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</si>
  <si>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</si>
  <si>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</si>
  <si>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</si>
  <si>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</si>
  <si>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</si>
  <si>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</si>
  <si>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</si>
  <si>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</si>
  <si>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</si>
  <si>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</si>
  <si>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</si>
  <si>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</si>
  <si>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</si>
  <si>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</si>
  <si>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</si>
  <si>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</si>
  <si>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</si>
  <si>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</si>
  <si>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</si>
  <si>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</si>
  <si>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</si>
  <si>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</si>
  <si>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</si>
  <si>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</si>
  <si>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</si>
  <si>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</si>
  <si>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</si>
  <si>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</si>
  <si>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</si>
  <si>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</si>
  <si>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</si>
  <si>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</si>
  <si>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</si>
  <si>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</si>
  <si>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</si>
  <si>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</si>
  <si>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</si>
  <si>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</si>
  <si>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</si>
  <si>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</si>
  <si>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</si>
  <si>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</si>
  <si>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</si>
  <si>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</si>
  <si>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</si>
  <si>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</si>
  <si>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</si>
  <si>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</si>
  <si>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</si>
  <si>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</si>
  <si>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</si>
  <si>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</si>
  <si>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</si>
  <si>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</si>
  <si>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</si>
  <si>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</si>
  <si>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</si>
  <si>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</si>
  <si>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</si>
  <si>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</si>
  <si>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</si>
  <si>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</si>
  <si>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</si>
  <si>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</si>
  <si>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</si>
  <si>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</si>
  <si>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</si>
  <si>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</si>
  <si>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</si>
  <si>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</si>
  <si>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</si>
  <si>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</si>
  <si>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</si>
  <si>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</si>
  <si>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</si>
  <si>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</si>
  <si>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</si>
  <si>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</si>
  <si>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</si>
  <si>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</si>
  <si>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</si>
  <si>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</si>
  <si>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</si>
  <si>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</si>
  <si>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</si>
  <si>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</si>
  <si>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</si>
  <si>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</si>
  <si>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</si>
  <si>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</si>
  <si>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</si>
  <si>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</si>
  <si>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</si>
  <si>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</si>
  <si>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</si>
  <si>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</si>
  <si>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</si>
  <si>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</si>
  <si>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</si>
  <si>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</si>
  <si>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</si>
  <si>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</si>
  <si>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</si>
  <si>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</si>
  <si>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</si>
  <si>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</si>
  <si>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</si>
  <si>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</si>
  <si>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</si>
  <si>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</si>
  <si>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</si>
  <si>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</si>
  <si>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</si>
  <si>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</si>
  <si>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</si>
  <si>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</si>
  <si>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</si>
  <si>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</si>
  <si>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</si>
  <si>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</si>
  <si>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</si>
  <si>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</si>
  <si>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</si>
  <si>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</si>
  <si>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</si>
  <si>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</si>
  <si>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</si>
  <si>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</si>
  <si>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</si>
  <si>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</si>
  <si>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</si>
  <si>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</si>
  <si>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</si>
  <si>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</si>
  <si>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</si>
  <si>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</si>
  <si>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</si>
  <si>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</si>
  <si>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</si>
  <si>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</si>
  <si>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</si>
  <si>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</si>
  <si>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</si>
  <si>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</si>
  <si>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</si>
  <si>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</si>
  <si>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</si>
  <si>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</si>
  <si>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</si>
  <si>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</si>
  <si>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</si>
  <si>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</si>
  <si>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</si>
  <si>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</si>
  <si>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</si>
  <si>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</si>
  <si>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</si>
  <si>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</si>
  <si>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</si>
  <si>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</si>
  <si>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</si>
  <si>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</si>
  <si>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</si>
  <si>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</si>
  <si>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</si>
  <si>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</si>
  <si>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</si>
  <si>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</si>
  <si>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</si>
  <si>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</si>
  <si>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</si>
  <si>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</si>
  <si>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</si>
  <si>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</si>
  <si>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</si>
  <si>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</si>
  <si>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</si>
  <si>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</si>
  <si>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</si>
  <si>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</si>
  <si>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</si>
  <si>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</si>
  <si>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</si>
  <si>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</si>
  <si>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</si>
  <si>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</si>
  <si>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</si>
  <si>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</si>
  <si>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</si>
  <si>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</si>
  <si>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</si>
  <si>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</si>
  <si>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</si>
  <si>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</si>
  <si>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</si>
  <si>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</si>
  <si>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</si>
  <si>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</si>
  <si>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</si>
  <si>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</si>
  <si>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</si>
  <si>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</si>
  <si>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</si>
  <si>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</si>
  <si>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</si>
  <si>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</si>
  <si>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</si>
  <si>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</si>
  <si>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</si>
  <si>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</si>
  <si>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</si>
  <si>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</si>
  <si>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</si>
  <si>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</si>
  <si>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</si>
  <si>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</si>
  <si>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</si>
  <si>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</si>
  <si>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</si>
  <si>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</si>
  <si>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</si>
  <si>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</si>
  <si>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</si>
  <si>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</si>
  <si>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</si>
  <si>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</si>
  <si>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</si>
  <si>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</si>
  <si>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</si>
  <si>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</si>
  <si>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</si>
  <si>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</si>
  <si>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</si>
  <si>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</si>
  <si>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</si>
  <si>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</si>
  <si>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</si>
  <si>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</si>
  <si>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</si>
  <si>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</si>
  <si>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</si>
  <si>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</si>
  <si>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</si>
  <si>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</si>
  <si>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</si>
  <si>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</si>
  <si>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</si>
  <si>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</si>
  <si>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</si>
  <si>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</si>
  <si>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</si>
  <si>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</si>
  <si>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</si>
  <si>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</si>
  <si>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</si>
  <si>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</si>
  <si>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</si>
  <si>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</si>
  <si>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</si>
  <si>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</si>
  <si>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</si>
  <si>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</si>
  <si>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</si>
  <si>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</si>
  <si>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</si>
  <si>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</si>
  <si>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</si>
  <si>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</si>
  <si>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</si>
  <si>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</si>
  <si>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</si>
  <si>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</si>
  <si>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</si>
  <si>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</si>
  <si>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</si>
  <si>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</si>
  <si>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</si>
  <si>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</si>
  <si>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</si>
  <si>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</si>
  <si>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</si>
  <si>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</si>
  <si>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</si>
  <si>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</si>
  <si>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</si>
  <si>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</si>
  <si>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</si>
  <si>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</si>
  <si>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</si>
  <si>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</si>
  <si>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</si>
  <si>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</si>
  <si>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</si>
  <si>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</si>
  <si>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</si>
  <si>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</si>
  <si>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</si>
  <si>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</si>
  <si>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</si>
  <si>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</si>
  <si>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</si>
  <si>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</si>
  <si>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</si>
  <si>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</si>
  <si>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</si>
  <si>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</si>
  <si>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</si>
  <si>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</si>
  <si>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</si>
  <si>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</si>
  <si>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</si>
  <si>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</si>
  <si>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</si>
  <si>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</si>
  <si>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</si>
  <si>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</si>
  <si>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</si>
  <si>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</si>
  <si>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</si>
  <si>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</si>
  <si>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</si>
  <si>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</si>
  <si>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</si>
  <si>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</si>
  <si>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</si>
  <si>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</si>
  <si>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</si>
  <si>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</si>
  <si>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</si>
  <si>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</si>
  <si>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</si>
  <si>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</si>
  <si>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</si>
  <si>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</si>
  <si>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</si>
  <si>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</si>
  <si>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</si>
  <si>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</si>
  <si>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</si>
  <si>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</si>
  <si>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</si>
  <si>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</si>
  <si>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</si>
  <si>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</si>
  <si>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</si>
  <si>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</si>
  <si>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</si>
  <si>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</si>
  <si>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</si>
  <si>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</si>
  <si>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</si>
  <si>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</si>
  <si>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</si>
  <si>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</si>
  <si>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</si>
  <si>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</si>
  <si>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</si>
  <si>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</si>
  <si>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</si>
  <si>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</si>
  <si>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</si>
  <si>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</si>
  <si>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</si>
  <si>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</si>
  <si>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</si>
  <si>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</si>
  <si>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</si>
  <si>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</si>
  <si>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</si>
  <si>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</si>
  <si>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</si>
  <si>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</si>
  <si>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</si>
  <si>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</si>
  <si>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</si>
  <si>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</si>
  <si>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</si>
  <si>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</si>
  <si>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</si>
  <si>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</si>
  <si>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</si>
  <si>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</si>
  <si>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</si>
  <si>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</si>
  <si>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</si>
  <si>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</si>
  <si>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</si>
  <si>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</si>
  <si>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</si>
  <si>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</si>
  <si>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</si>
  <si>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</si>
  <si>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</si>
  <si>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</si>
  <si>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</si>
  <si>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</si>
  <si>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</si>
  <si>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</si>
  <si>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</si>
  <si>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</si>
  <si>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</si>
  <si>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</si>
  <si>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</si>
  <si>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</si>
  <si>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</si>
  <si>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</si>
  <si>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</si>
  <si>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</si>
  <si>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</si>
  <si>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</si>
  <si>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</si>
  <si>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</si>
  <si>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</si>
  <si>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</si>
  <si>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</si>
  <si>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</si>
  <si>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</si>
  <si>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</si>
  <si>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</si>
  <si>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</si>
  <si>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</si>
  <si>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</si>
  <si>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</si>
  <si>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</si>
  <si>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</si>
  <si>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</si>
  <si>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</si>
  <si>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</si>
  <si>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</si>
  <si>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</si>
  <si>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</si>
  <si>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</si>
  <si>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</si>
  <si>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</si>
  <si>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</si>
  <si>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</si>
  <si>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</si>
  <si>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</si>
  <si>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</si>
  <si>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</si>
  <si>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</si>
  <si>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</si>
  <si>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</si>
  <si>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</si>
  <si>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</si>
  <si>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</si>
  <si>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</si>
  <si>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</si>
  <si>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</si>
  <si>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</si>
  <si>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</si>
  <si>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</si>
  <si>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</si>
  <si>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</si>
  <si>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</si>
  <si>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</si>
  <si>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</si>
  <si>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</si>
  <si>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</si>
  <si>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</si>
  <si>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</si>
  <si>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</si>
  <si>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</si>
  <si>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</si>
  <si>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</si>
  <si>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</si>
  <si>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</si>
  <si>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</si>
  <si>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</si>
  <si>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</si>
  <si>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</si>
  <si>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</si>
  <si>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</si>
  <si>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</si>
  <si>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</si>
  <si>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</si>
  <si>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</si>
  <si>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</si>
  <si>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</si>
  <si>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</si>
  <si>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</si>
  <si>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</si>
  <si>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</si>
  <si>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</si>
  <si>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</si>
  <si>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</si>
  <si>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</si>
  <si>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</si>
  <si>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</si>
  <si>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</si>
  <si>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</si>
  <si>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</si>
  <si>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</si>
  <si>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</si>
  <si>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</si>
  <si>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</si>
  <si>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</si>
  <si>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</si>
  <si>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</si>
  <si>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</si>
  <si>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</si>
  <si>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</si>
  <si>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</si>
  <si>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</si>
  <si>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</si>
  <si>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</si>
  <si>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</si>
  <si>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</si>
  <si>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</si>
  <si>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</si>
  <si>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</si>
  <si>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</si>
  <si>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</si>
  <si>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</si>
  <si>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</si>
  <si>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</si>
  <si>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</si>
  <si>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</si>
  <si>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</si>
  <si>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</si>
  <si>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</si>
  <si>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</si>
  <si>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</si>
  <si>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</si>
  <si>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</si>
  <si>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</si>
  <si>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</si>
  <si>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</si>
  <si>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</si>
  <si>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</si>
  <si>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</si>
  <si>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</si>
  <si>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</si>
  <si>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</si>
  <si>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</si>
  <si>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</si>
  <si>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</si>
  <si>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</si>
  <si>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</si>
  <si>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</si>
  <si>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</si>
  <si>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</si>
  <si>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</si>
  <si>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</si>
  <si>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</si>
  <si>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</si>
  <si>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</si>
  <si>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</si>
  <si>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</si>
  <si>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</si>
  <si>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</si>
  <si>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</si>
  <si>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</si>
  <si>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</si>
  <si>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</si>
  <si>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</si>
  <si>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</si>
  <si>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</si>
  <si>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</si>
  <si>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</si>
  <si>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</si>
  <si>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</si>
  <si>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</si>
  <si>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</si>
  <si>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</si>
  <si>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</si>
  <si>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</si>
  <si>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</si>
  <si>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</si>
  <si>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</si>
  <si>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</si>
  <si>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</si>
  <si>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</si>
  <si>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</si>
  <si>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</si>
  <si>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</si>
  <si>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</si>
  <si>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</si>
  <si>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</si>
  <si>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</si>
  <si>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</si>
  <si>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</si>
  <si>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</si>
  <si>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</si>
  <si>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</si>
  <si>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</si>
  <si>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</si>
  <si>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</si>
  <si>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</si>
  <si>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</si>
  <si>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</si>
  <si>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</si>
  <si>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</si>
  <si>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</si>
  <si>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</si>
  <si>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</si>
  <si>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</si>
  <si>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</si>
  <si>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</si>
  <si>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</si>
  <si>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</si>
  <si>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</si>
  <si>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</si>
  <si>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</si>
  <si>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</si>
  <si>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</si>
  <si>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</si>
  <si>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</si>
  <si>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</si>
  <si>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</si>
  <si>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</si>
  <si>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</si>
  <si>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</si>
  <si>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</si>
  <si>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</si>
  <si>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</si>
  <si>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</si>
  <si>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</si>
  <si>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</si>
  <si>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</si>
  <si>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</si>
  <si>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</si>
  <si>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</si>
  <si>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</si>
  <si>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</si>
  <si>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</si>
  <si>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</si>
  <si>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</si>
  <si>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</si>
  <si>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</si>
  <si>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</si>
  <si>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</si>
  <si>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</si>
  <si>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</si>
  <si>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</si>
  <si>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</si>
  <si>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</si>
  <si>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</si>
  <si>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</si>
  <si>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</si>
  <si>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</si>
  <si>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</si>
  <si>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</si>
  <si>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</si>
  <si>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</si>
  <si>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</si>
  <si>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</si>
  <si>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</si>
  <si>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</si>
  <si>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</si>
  <si>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</si>
  <si>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</si>
  <si>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</si>
  <si>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</si>
  <si>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</si>
  <si>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</si>
  <si>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</si>
  <si>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</si>
  <si>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</si>
  <si>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</si>
  <si>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</si>
  <si>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</si>
  <si>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</si>
  <si>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</si>
  <si>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</si>
  <si>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</si>
  <si>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</si>
  <si>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</si>
  <si>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</si>
  <si>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</si>
  <si>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</si>
  <si>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</si>
  <si>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</si>
  <si>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</si>
  <si>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</si>
  <si>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</si>
  <si>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</si>
  <si>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</si>
  <si>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</si>
  <si>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</si>
  <si>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</si>
  <si>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</si>
  <si>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</si>
  <si>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</si>
  <si>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</si>
  <si>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</si>
  <si>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</si>
  <si>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</si>
  <si>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</si>
  <si>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</si>
  <si>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</si>
  <si>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</si>
  <si>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</si>
  <si>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</si>
  <si>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</si>
  <si>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</si>
  <si>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</si>
  <si>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</si>
  <si>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</si>
  <si>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</si>
  <si>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</si>
  <si>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</si>
  <si>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</si>
  <si>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</si>
  <si>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</si>
  <si>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</si>
  <si>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</si>
  <si>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</si>
  <si>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</si>
  <si>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</si>
  <si>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</si>
  <si>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</si>
  <si>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</si>
  <si>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</si>
  <si>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</si>
  <si>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</si>
  <si>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</si>
  <si>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</si>
  <si>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</si>
  <si>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</si>
  <si>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</si>
  <si>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</si>
  <si>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</si>
  <si>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</si>
  <si>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</si>
  <si>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</si>
  <si>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</si>
  <si>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</si>
  <si>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</si>
  <si>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</si>
  <si>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</si>
  <si>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</si>
  <si>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</si>
  <si>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</si>
  <si>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</si>
  <si>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</si>
  <si>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</si>
  <si>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</si>
  <si>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</si>
  <si>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</si>
  <si>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</si>
  <si>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</si>
  <si>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</si>
  <si>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</si>
  <si>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</si>
  <si>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</si>
  <si>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</si>
  <si>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</si>
  <si>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</si>
  <si>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</si>
  <si>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</si>
  <si>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</si>
  <si>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</si>
  <si>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</si>
  <si>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</si>
  <si>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</si>
  <si>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</si>
  <si>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</si>
  <si>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</si>
  <si>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</si>
  <si>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</si>
  <si>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</si>
  <si>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</si>
  <si>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</si>
  <si>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</si>
  <si>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</si>
  <si>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</si>
  <si>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</si>
  <si>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</si>
  <si>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</si>
  <si>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</si>
  <si>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</si>
  <si>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</si>
  <si>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</si>
  <si>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</si>
  <si>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</si>
  <si>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</si>
  <si>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</si>
  <si>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</si>
  <si>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</si>
  <si>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</si>
  <si>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</si>
  <si>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</si>
  <si>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</si>
  <si>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</si>
  <si>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</si>
  <si>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</si>
  <si>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</si>
  <si>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</si>
  <si>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</si>
  <si>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</si>
  <si>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</si>
  <si>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</si>
  <si>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</si>
  <si>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</si>
  <si>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</si>
  <si>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</si>
  <si>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</si>
  <si>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</si>
  <si>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</si>
  <si>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</si>
  <si>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</si>
  <si>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</si>
  <si>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</si>
  <si>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</si>
  <si>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</si>
  <si>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</si>
  <si>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</si>
  <si>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</si>
  <si>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</si>
  <si>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</si>
  <si>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</si>
  <si>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</si>
  <si>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</si>
  <si>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</si>
  <si>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</si>
  <si>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</si>
  <si>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</si>
  <si>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</si>
  <si>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</si>
  <si>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</si>
  <si>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</si>
  <si>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</si>
  <si>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</si>
  <si>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</si>
  <si>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</si>
  <si>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</si>
  <si>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</si>
  <si>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</si>
  <si>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</si>
  <si>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</si>
  <si>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</si>
  <si>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</si>
  <si>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</si>
  <si>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</si>
  <si>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</si>
  <si>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</si>
  <si>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</si>
  <si>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</si>
  <si>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</si>
  <si>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</si>
  <si>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</si>
  <si>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</si>
  <si>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</si>
  <si>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</si>
  <si>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</si>
  <si>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</si>
  <si>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</si>
  <si>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</si>
  <si>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</si>
  <si>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</si>
  <si>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</si>
  <si>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</si>
  <si>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</si>
  <si>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</si>
  <si>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</si>
  <si>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</si>
  <si>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</si>
  <si>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</si>
  <si>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</si>
  <si>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</si>
  <si>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</si>
  <si>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</si>
  <si>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</si>
  <si>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</si>
  <si>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</si>
  <si>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</si>
  <si>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</si>
  <si>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</si>
  <si>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</si>
  <si>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</si>
  <si>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</si>
  <si>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</si>
  <si>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</si>
  <si>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</si>
  <si>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</si>
  <si>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</si>
  <si>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</si>
  <si>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</si>
  <si>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</si>
  <si>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</si>
  <si>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</si>
  <si>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</si>
  <si>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</si>
  <si>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</si>
  <si>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</si>
  <si>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</si>
  <si>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</si>
  <si>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</si>
  <si>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</si>
  <si>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</si>
  <si>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</si>
  <si>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</si>
  <si>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</si>
  <si>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</si>
  <si>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</si>
  <si>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</si>
  <si>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</si>
  <si>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</si>
  <si>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</si>
  <si>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</si>
  <si>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</si>
  <si>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</si>
  <si>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</si>
  <si>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</si>
  <si>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</si>
  <si>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</si>
  <si>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</si>
  <si>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</si>
  <si>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</si>
  <si>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</si>
  <si>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</si>
  <si>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</si>
  <si>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</si>
  <si>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</si>
  <si>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</si>
  <si>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</si>
  <si>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</si>
  <si>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</si>
  <si>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</si>
  <si>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</si>
  <si>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</si>
  <si>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</si>
  <si>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</si>
  <si>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</si>
  <si>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</si>
  <si>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</si>
  <si>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</si>
  <si>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</si>
  <si>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</si>
  <si>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</si>
  <si>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</si>
  <si>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</si>
  <si>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</si>
  <si>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</si>
  <si>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</si>
  <si>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</si>
  <si>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</si>
  <si>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</si>
  <si>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</si>
  <si>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</si>
  <si>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</si>
  <si>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</si>
  <si>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</si>
  <si>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</si>
  <si>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</si>
  <si>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</si>
  <si>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</si>
  <si>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</si>
  <si>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</si>
  <si>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</si>
  <si>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</si>
  <si>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</si>
  <si>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</si>
  <si>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</si>
  <si>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</si>
  <si>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</si>
  <si>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</si>
  <si>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</si>
  <si>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</si>
  <si>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</si>
  <si>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</si>
  <si>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</si>
  <si>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</si>
  <si>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</si>
  <si>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</si>
  <si>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</si>
  <si>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</si>
  <si>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</si>
  <si>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</si>
  <si>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</si>
  <si>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</si>
  <si>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</si>
  <si>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</si>
  <si>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</si>
  <si>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</si>
  <si>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</si>
  <si>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</si>
  <si>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</si>
  <si>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</si>
  <si>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</si>
  <si>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</si>
  <si>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</si>
  <si>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</si>
  <si>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</si>
  <si>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</si>
  <si>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</si>
  <si>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</si>
  <si>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</si>
  <si>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</si>
  <si>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</si>
  <si>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</si>
  <si>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</si>
  <si>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</si>
  <si>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</si>
  <si>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</si>
  <si>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</si>
  <si>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</si>
  <si>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</si>
  <si>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</si>
  <si>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</si>
  <si>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</si>
  <si>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</si>
  <si>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</si>
  <si>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</si>
  <si>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</si>
  <si>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</si>
  <si>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</si>
  <si>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</si>
  <si>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</si>
  <si>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</si>
  <si>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</si>
  <si>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</si>
  <si>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</si>
  <si>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</si>
  <si>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</si>
  <si>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</si>
  <si>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</si>
  <si>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</si>
  <si>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</si>
  <si>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</si>
  <si>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</si>
  <si>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</si>
  <si>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</si>
  <si>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</si>
  <si>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</si>
  <si>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</si>
  <si>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</si>
  <si>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</si>
  <si>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</si>
  <si>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</si>
  <si>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</si>
  <si>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</si>
  <si>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</si>
  <si>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</si>
  <si>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</si>
  <si>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</si>
  <si>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</si>
  <si>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</si>
  <si>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</si>
  <si>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</si>
  <si>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</si>
  <si>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</si>
  <si>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</si>
  <si>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</si>
  <si>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</si>
  <si>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</si>
  <si>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</si>
  <si>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</si>
  <si>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</si>
  <si>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</si>
  <si>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</si>
  <si>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</si>
  <si>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</si>
  <si>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</si>
  <si>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</si>
  <si>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</si>
  <si>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</si>
  <si>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</si>
  <si>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</si>
  <si>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</si>
  <si>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</si>
  <si>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</si>
  <si>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</si>
  <si>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</si>
  <si>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</si>
  <si>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</si>
  <si>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</si>
  <si>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</si>
  <si>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</si>
  <si>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</si>
  <si>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</si>
  <si>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</si>
  <si>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</si>
  <si>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</si>
  <si>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</si>
  <si>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</si>
  <si>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</si>
  <si>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</si>
  <si>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</si>
  <si>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</si>
  <si>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</si>
  <si>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</si>
  <si>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</si>
  <si>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</si>
  <si>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</si>
  <si>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</si>
  <si>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</si>
  <si>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</si>
  <si>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</si>
  <si>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</si>
  <si>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</si>
  <si>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</si>
  <si>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</si>
  <si>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</si>
  <si>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</si>
  <si>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</si>
  <si>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</si>
  <si>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</si>
  <si>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</si>
  <si>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</si>
  <si>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</si>
  <si>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</si>
  <si>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</si>
  <si>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</si>
  <si>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</si>
  <si>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</si>
  <si>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</si>
  <si>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</si>
  <si>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</si>
  <si>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</si>
  <si>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</si>
  <si>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</si>
  <si>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</si>
  <si>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</si>
  <si>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</si>
  <si>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</si>
  <si>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</si>
  <si>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</si>
  <si>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</si>
  <si>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</si>
  <si>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</si>
  <si>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</si>
  <si>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</si>
  <si>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</si>
  <si>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</si>
  <si>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</si>
  <si>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</si>
  <si>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</si>
  <si>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</si>
  <si>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</si>
  <si>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</si>
  <si>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</si>
  <si>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</si>
  <si>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</si>
  <si>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</si>
  <si>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</si>
  <si>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</si>
  <si>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</si>
  <si>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</si>
  <si>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</si>
  <si>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</si>
  <si>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</si>
  <si>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</si>
  <si>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</si>
  <si>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</si>
  <si>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</si>
  <si>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</si>
  <si>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</si>
  <si>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</si>
  <si>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</si>
  <si>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</si>
  <si>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</si>
  <si>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</si>
  <si>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</si>
  <si>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</si>
  <si>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</si>
  <si>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</si>
  <si>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</si>
  <si>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</si>
  <si>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</si>
  <si>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</si>
  <si>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</si>
  <si>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</si>
  <si>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</si>
  <si>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</si>
  <si>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</si>
  <si>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</si>
  <si>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</si>
  <si>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</si>
  <si>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</si>
  <si>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</si>
  <si>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</si>
  <si>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</si>
  <si>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</si>
  <si>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</si>
  <si>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</si>
  <si>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</si>
  <si>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</si>
  <si>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</si>
  <si>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</si>
  <si>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</si>
  <si>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</si>
  <si>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</si>
  <si>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</si>
  <si>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</si>
  <si>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</si>
  <si>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</si>
  <si>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</si>
  <si>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</si>
  <si>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</si>
  <si>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</si>
  <si>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</si>
  <si>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</si>
  <si>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</si>
  <si>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</si>
  <si>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</si>
  <si>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</si>
  <si>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</si>
  <si>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</si>
  <si>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</si>
  <si>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</si>
  <si>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</si>
  <si>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</si>
  <si>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</si>
  <si>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</si>
  <si>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</si>
  <si>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</si>
  <si>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</si>
  <si>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</si>
  <si>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</si>
  <si>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</si>
  <si>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</si>
  <si>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</si>
  <si>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</si>
  <si>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</si>
  <si>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</si>
  <si>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</si>
  <si>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</si>
  <si>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</si>
  <si>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</si>
  <si>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</si>
  <si>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</si>
  <si>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</si>
  <si>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</si>
  <si>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</si>
  <si>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</si>
  <si>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</si>
  <si>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</si>
  <si>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</si>
  <si>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</si>
  <si>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</si>
  <si>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</si>
  <si>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</si>
  <si>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</si>
  <si>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</si>
  <si>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</si>
  <si>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</si>
  <si>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</si>
  <si>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</si>
  <si>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</si>
  <si>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</si>
  <si>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</si>
  <si>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</si>
  <si>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</si>
  <si>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</si>
  <si>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</si>
  <si>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</si>
  <si>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</si>
  <si>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</si>
  <si>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</si>
  <si>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</si>
  <si>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</si>
  <si>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</si>
  <si>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</si>
  <si>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</si>
  <si>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</si>
  <si>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</si>
  <si>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</si>
  <si>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</si>
  <si>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</si>
  <si>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</si>
  <si>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</si>
  <si>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</si>
  <si>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</si>
  <si>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</si>
  <si>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</si>
  <si>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</si>
  <si>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</si>
  <si>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</si>
  <si>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</si>
  <si>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</si>
  <si>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</si>
  <si>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</si>
  <si>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</si>
  <si>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</si>
  <si>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</si>
  <si>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</si>
  <si>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</si>
  <si>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</si>
  <si>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</si>
  <si>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</si>
  <si>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</si>
  <si>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</si>
  <si>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</si>
  <si>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</si>
  <si>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</si>
  <si>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</si>
  <si>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</si>
  <si>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</si>
  <si>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</si>
  <si>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</si>
  <si>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</si>
  <si>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</si>
  <si>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</si>
  <si>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</si>
  <si>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</si>
  <si>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</si>
  <si>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</si>
  <si>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</si>
  <si>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</si>
  <si>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</si>
  <si>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</si>
  <si>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</si>
  <si>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</si>
  <si>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</si>
  <si>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</si>
  <si>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</si>
  <si>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</si>
  <si>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</si>
  <si>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</si>
  <si>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</si>
  <si>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</si>
  <si>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</si>
  <si>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</si>
  <si>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</si>
  <si>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</si>
  <si>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</si>
  <si>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</si>
  <si>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</si>
  <si>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</si>
  <si>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</si>
  <si>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</si>
  <si>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</si>
  <si>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</si>
  <si>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</si>
  <si>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</si>
  <si>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</si>
  <si>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</si>
  <si>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</si>
  <si>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</si>
  <si>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</si>
  <si>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</si>
  <si>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</si>
  <si>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</si>
  <si>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</si>
  <si>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</si>
  <si>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</si>
  <si>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</si>
  <si>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</si>
  <si>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</si>
  <si>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</si>
  <si>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</si>
  <si>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</si>
  <si>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</si>
  <si>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</si>
  <si>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</si>
  <si>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</si>
  <si>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</si>
  <si>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</si>
  <si>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</si>
  <si>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</si>
  <si>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</si>
  <si>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</si>
  <si>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</si>
  <si>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</si>
  <si>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</si>
  <si>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</si>
  <si>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</si>
  <si>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</si>
  <si>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</si>
  <si>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</si>
  <si>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</si>
  <si>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</si>
  <si>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</si>
  <si>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</si>
  <si>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</si>
  <si>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</si>
  <si>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</si>
  <si>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</si>
  <si>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</si>
  <si>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</si>
  <si>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</si>
  <si>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</si>
  <si>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</si>
  <si>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</si>
  <si>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</si>
  <si>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</si>
  <si>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</si>
  <si>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</si>
  <si>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</si>
  <si>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</si>
  <si>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</si>
  <si>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</si>
  <si>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</si>
  <si>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</si>
  <si>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</si>
  <si>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</si>
  <si>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</si>
  <si>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</si>
  <si>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</si>
  <si>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</si>
  <si>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</si>
  <si>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</si>
  <si>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</si>
  <si>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</si>
  <si>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</si>
  <si>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</si>
  <si>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</si>
  <si>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</si>
  <si>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</si>
  <si>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</si>
  <si>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</si>
  <si>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</si>
  <si>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</si>
  <si>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</si>
  <si>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</si>
  <si>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</si>
  <si>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</si>
  <si>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</si>
  <si>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</si>
  <si>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</si>
  <si>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</si>
  <si>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</si>
  <si>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</si>
  <si>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</si>
  <si>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</si>
  <si>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</si>
  <si>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</si>
  <si>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</si>
  <si>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</si>
  <si>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</si>
  <si>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</si>
  <si>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</si>
  <si>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</si>
  <si>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</si>
  <si>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</si>
  <si>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</si>
  <si>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</si>
  <si>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</si>
  <si>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</si>
  <si>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</si>
  <si>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</si>
  <si>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</si>
  <si>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</si>
  <si>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</si>
  <si>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</si>
  <si>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</si>
  <si>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</si>
  <si>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</si>
  <si>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</si>
  <si>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</si>
  <si>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</si>
  <si>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</si>
  <si>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</si>
  <si>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</si>
  <si>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</si>
  <si>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</si>
  <si>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</si>
  <si>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</si>
  <si>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</si>
  <si>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</si>
  <si>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</si>
  <si>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</si>
  <si>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</si>
  <si>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</si>
  <si>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</si>
  <si>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</si>
  <si>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</si>
  <si>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</si>
  <si>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</si>
  <si>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</si>
  <si>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</si>
  <si>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</si>
  <si>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</si>
  <si>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</si>
  <si>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</si>
  <si>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</si>
  <si>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</si>
  <si>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</si>
  <si>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</si>
  <si>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</si>
  <si>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</si>
  <si>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</si>
  <si>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</si>
  <si>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</si>
  <si>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</si>
  <si>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</si>
  <si>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</si>
  <si>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</si>
  <si>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</si>
  <si>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</si>
  <si>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</si>
  <si>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</si>
  <si>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</si>
  <si>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</si>
  <si>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</si>
  <si>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</si>
  <si>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</si>
  <si>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</si>
  <si>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</si>
  <si>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</si>
  <si>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</si>
  <si>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</si>
  <si>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</si>
  <si>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</si>
  <si>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</si>
  <si>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</si>
  <si>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</si>
  <si>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</si>
  <si>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</si>
  <si>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</si>
  <si>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</si>
  <si>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</si>
  <si>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</si>
  <si>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</si>
  <si>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</si>
  <si>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</si>
  <si>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</si>
  <si>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</si>
  <si>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</si>
  <si>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</si>
  <si>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</si>
  <si>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</si>
  <si>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</si>
  <si>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</si>
  <si>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</si>
  <si>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</si>
  <si>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</si>
  <si>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</si>
  <si>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</si>
  <si>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</si>
  <si>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</si>
  <si>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</si>
  <si>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</si>
  <si>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</si>
  <si>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</si>
  <si>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</si>
  <si>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</si>
  <si>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</si>
  <si>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</si>
  <si>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</si>
  <si>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</si>
  <si>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</si>
  <si>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</si>
  <si>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</si>
  <si>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</si>
  <si>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</si>
  <si>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</si>
  <si>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</si>
  <si>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</si>
  <si>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</si>
  <si>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</si>
  <si>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</si>
  <si>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</si>
  <si>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</si>
  <si>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</si>
  <si>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</si>
  <si>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</si>
  <si>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</si>
  <si>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</si>
  <si>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</si>
  <si>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</si>
  <si>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</si>
  <si>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</si>
  <si>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</si>
  <si>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</si>
  <si>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</si>
  <si>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</si>
  <si>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</si>
  <si>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</si>
  <si>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</si>
  <si>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</si>
  <si>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</si>
  <si>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</si>
  <si>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</si>
  <si>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</si>
  <si>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</si>
  <si>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</si>
  <si>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</si>
  <si>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</si>
  <si>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</si>
  <si>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</si>
  <si>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</si>
  <si>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</si>
  <si>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</si>
  <si>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</si>
  <si>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</si>
  <si>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</si>
  <si>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</si>
  <si>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</si>
  <si>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</si>
  <si>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</si>
  <si>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</si>
  <si>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</si>
  <si>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</si>
  <si>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</si>
  <si>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</si>
  <si>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</si>
  <si>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</si>
  <si>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</si>
  <si>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</si>
  <si>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</si>
  <si>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</si>
  <si>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</si>
  <si>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</si>
  <si>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</si>
  <si>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</si>
  <si>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</si>
  <si>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</si>
  <si>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</si>
  <si>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</si>
  <si>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</si>
  <si>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</si>
  <si>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</si>
  <si>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</si>
  <si>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</si>
  <si>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</si>
  <si>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</si>
  <si>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</si>
  <si>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</si>
  <si>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</si>
  <si>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</si>
  <si>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</si>
  <si>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</si>
  <si>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</si>
  <si>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</si>
  <si>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</si>
  <si>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</si>
  <si>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</si>
  <si>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</si>
  <si>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</si>
  <si>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</si>
  <si>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</si>
  <si>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</si>
  <si>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</si>
  <si>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</si>
  <si>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</si>
  <si>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</si>
  <si>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</si>
  <si>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</si>
  <si>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</si>
  <si>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</si>
  <si>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</si>
  <si>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</si>
  <si>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</si>
  <si>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</si>
  <si>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</si>
  <si>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</si>
  <si>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</si>
  <si>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</si>
  <si>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</si>
  <si>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</si>
  <si>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</si>
  <si>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</si>
  <si>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</si>
  <si>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</si>
  <si>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</si>
  <si>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</si>
  <si>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</si>
  <si>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</si>
  <si>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</si>
  <si>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</si>
  <si>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</si>
  <si>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</si>
  <si>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</si>
  <si>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</si>
  <si>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</si>
  <si>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</si>
  <si>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</si>
  <si>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</si>
  <si>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</si>
  <si>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</si>
  <si>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</si>
  <si>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</si>
  <si>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</si>
  <si>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</si>
  <si>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</si>
  <si>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</si>
  <si>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</si>
  <si>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</si>
  <si>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</si>
  <si>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</si>
  <si>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</si>
  <si>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</si>
  <si>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</si>
  <si>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</si>
  <si>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</si>
  <si>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</si>
  <si>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</si>
  <si>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</si>
  <si>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</si>
  <si>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</si>
  <si>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</si>
  <si>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</si>
  <si>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</si>
  <si>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</si>
  <si>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</si>
  <si>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</si>
  <si>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</si>
  <si>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</si>
  <si>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</si>
  <si>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</si>
  <si>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</si>
  <si>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</si>
  <si>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</si>
  <si>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</si>
  <si>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</si>
  <si>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</si>
  <si>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</si>
  <si>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</si>
  <si>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</si>
  <si>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</si>
  <si>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</si>
  <si>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</si>
  <si>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</si>
  <si>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</si>
  <si>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</si>
  <si>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</si>
  <si>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</si>
  <si>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</si>
  <si>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</si>
  <si>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</si>
  <si>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</si>
  <si>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</si>
  <si>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</si>
  <si>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</si>
  <si>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</si>
  <si>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</si>
  <si>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</si>
  <si>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</si>
  <si>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</si>
  <si>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</si>
  <si>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</si>
  <si>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</si>
  <si>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</si>
  <si>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</si>
  <si>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</si>
  <si>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</si>
  <si>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</si>
  <si>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</si>
  <si>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</si>
  <si>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</si>
  <si>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</si>
  <si>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</si>
  <si>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</si>
  <si>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</si>
  <si>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</si>
  <si>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</si>
  <si>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</si>
  <si>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</si>
  <si>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</si>
  <si>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</si>
  <si>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</si>
  <si>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</si>
  <si>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</si>
  <si>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</si>
  <si>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</si>
  <si>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</si>
  <si>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</si>
  <si>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</si>
  <si>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</si>
  <si>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</si>
  <si>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</si>
  <si>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</si>
  <si>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</si>
  <si>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</si>
  <si>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</si>
  <si>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</si>
  <si>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</si>
  <si>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</si>
  <si>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</si>
  <si>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</si>
  <si>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</si>
  <si>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</si>
  <si>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</si>
  <si>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</si>
  <si>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</si>
  <si>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</si>
  <si>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</si>
  <si>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</si>
  <si>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</si>
  <si>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</si>
  <si>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</si>
  <si>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</si>
  <si>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</si>
  <si>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</si>
  <si>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</si>
  <si>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</si>
  <si>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</si>
  <si>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</si>
  <si>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</si>
  <si>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</si>
  <si>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</si>
  <si>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</si>
  <si>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</si>
  <si>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</si>
  <si>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</si>
  <si>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</si>
  <si>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</si>
  <si>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</si>
  <si>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</si>
  <si>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</si>
  <si>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</si>
  <si>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</si>
  <si>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</si>
  <si>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</si>
  <si>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</si>
  <si>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</si>
  <si>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</si>
  <si>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</si>
  <si>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</si>
  <si>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</si>
  <si>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</si>
  <si>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</si>
  <si>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</si>
  <si>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</si>
  <si>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</si>
  <si>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</si>
  <si>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</si>
  <si>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</si>
  <si>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</si>
  <si>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</si>
  <si>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</si>
  <si>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</si>
  <si>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</si>
  <si>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</si>
  <si>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</si>
  <si>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</si>
  <si>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</si>
  <si>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</si>
  <si>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</si>
  <si>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</si>
  <si>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</si>
  <si>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</si>
  <si>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</si>
  <si>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</si>
  <si>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</si>
  <si>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</si>
  <si>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</si>
  <si>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</si>
  <si>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</si>
  <si>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</si>
  <si>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</si>
  <si>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</si>
  <si>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</si>
  <si>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</si>
  <si>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</si>
  <si>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</si>
  <si>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</si>
  <si>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</si>
  <si>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</si>
  <si>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</si>
  <si>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</si>
  <si>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</si>
  <si>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</si>
  <si>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</si>
  <si>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</si>
  <si>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</si>
  <si>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</si>
  <si>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</si>
  <si>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</si>
  <si>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</si>
  <si>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</si>
  <si>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</si>
  <si>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</si>
  <si>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</si>
  <si>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</si>
  <si>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</si>
  <si>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</si>
  <si>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</si>
  <si>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</si>
  <si>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</si>
  <si>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</si>
  <si>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</si>
  <si>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</si>
  <si>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</si>
  <si>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</si>
  <si>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</si>
  <si>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</si>
  <si>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</si>
  <si>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</si>
  <si>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</si>
  <si>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</si>
  <si>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</si>
  <si>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</si>
  <si>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</si>
  <si>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</si>
  <si>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</si>
  <si>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</si>
  <si>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</si>
  <si>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</si>
  <si>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</si>
  <si>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</si>
  <si>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</si>
  <si>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</si>
  <si>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</si>
  <si>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</si>
  <si>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</si>
  <si>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</si>
  <si>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</si>
  <si>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</si>
  <si>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</si>
  <si>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</si>
  <si>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</si>
  <si>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</si>
  <si>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</si>
  <si>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</si>
  <si>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</si>
  <si>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</si>
  <si>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</si>
  <si>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</si>
  <si>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</si>
  <si>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</si>
  <si>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</si>
  <si>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</si>
  <si>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</si>
  <si>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</si>
  <si>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</si>
  <si>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</si>
  <si>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</si>
  <si>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</si>
  <si>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</si>
  <si>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</si>
  <si>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</si>
  <si>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</si>
  <si>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</si>
  <si>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</si>
  <si>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</si>
  <si>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</si>
  <si>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</si>
  <si>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</si>
  <si>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</si>
  <si>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</si>
  <si>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</si>
  <si>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</si>
  <si>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</si>
  <si>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</si>
  <si>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</si>
  <si>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</si>
  <si>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</si>
  <si>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</si>
  <si>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</si>
  <si>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</si>
  <si>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</si>
  <si>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</si>
  <si>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</si>
  <si>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</si>
  <si>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</si>
  <si>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</si>
  <si>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</si>
  <si>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</si>
  <si>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</si>
  <si>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</si>
  <si>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</si>
  <si>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</si>
  <si>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</si>
  <si>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</si>
  <si>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</si>
  <si>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</si>
  <si>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</si>
  <si>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</si>
  <si>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</si>
  <si>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</si>
  <si>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</si>
  <si>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</si>
  <si>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</si>
  <si>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</si>
  <si>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</si>
  <si>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</si>
  <si>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</si>
  <si>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</si>
  <si>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</si>
  <si>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</si>
  <si>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</si>
  <si>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</si>
  <si>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</si>
  <si>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</si>
  <si>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</si>
  <si>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</si>
  <si>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</si>
  <si>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</si>
  <si>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</si>
  <si>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</si>
  <si>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</si>
  <si>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</si>
  <si>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</si>
  <si>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</si>
  <si>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</si>
  <si>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</si>
  <si>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</si>
  <si>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</si>
  <si>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</si>
  <si>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</si>
  <si>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</si>
  <si>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</si>
  <si>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</si>
  <si>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</si>
  <si>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</si>
  <si>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</si>
  <si>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</si>
  <si>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</si>
  <si>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</si>
  <si>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</si>
  <si>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</si>
  <si>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</si>
  <si>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</si>
  <si>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</si>
  <si>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</si>
  <si>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</si>
  <si>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</si>
  <si>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</si>
  <si>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</si>
  <si>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</si>
  <si>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</si>
  <si>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</si>
  <si>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</si>
  <si>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</si>
  <si>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</si>
  <si>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</si>
  <si>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</si>
  <si>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</si>
  <si>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</si>
  <si>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</si>
  <si>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</si>
  <si>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</si>
  <si>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</si>
  <si>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</si>
  <si>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</si>
  <si>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</si>
  <si>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</si>
  <si>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</si>
  <si>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</si>
  <si>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</si>
  <si>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</si>
  <si>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</si>
  <si>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</si>
  <si>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</si>
  <si>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</si>
  <si>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</si>
  <si>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</si>
  <si>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</si>
  <si>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</si>
  <si>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</si>
  <si>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</si>
  <si>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</si>
  <si>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</si>
  <si>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</si>
  <si>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</si>
  <si>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</si>
  <si>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</si>
  <si>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</si>
  <si>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</si>
  <si>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</si>
  <si>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</si>
  <si>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</si>
  <si>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</si>
  <si>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</si>
  <si>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</si>
  <si>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</si>
  <si>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</si>
  <si>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</si>
  <si>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</si>
  <si>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</si>
  <si>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</si>
  <si>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</si>
  <si>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</si>
  <si>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</si>
  <si>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</si>
  <si>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</si>
  <si>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</si>
  <si>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</si>
  <si>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</si>
  <si>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</si>
  <si>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</si>
  <si>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</si>
  <si>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</si>
  <si>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</si>
  <si>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</si>
  <si>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</si>
  <si>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</si>
  <si>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</si>
  <si>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</si>
  <si>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</si>
  <si>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</si>
  <si>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</si>
  <si>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</si>
  <si>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</si>
  <si>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</si>
  <si>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</si>
  <si>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</si>
  <si>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</si>
  <si>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</si>
  <si>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</si>
  <si>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</si>
  <si>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</si>
  <si>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</si>
  <si>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</si>
  <si>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</si>
  <si>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</si>
  <si>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</si>
  <si>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</si>
  <si>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</si>
  <si>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</si>
  <si>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</si>
  <si>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</si>
  <si>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</si>
  <si>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</si>
  <si>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</si>
  <si>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</si>
  <si>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</si>
  <si>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</si>
  <si>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</si>
  <si>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</si>
  <si>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</si>
  <si>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</si>
  <si>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</si>
  <si>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</si>
  <si>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</si>
  <si>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</si>
  <si>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</si>
  <si>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</si>
  <si>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</si>
  <si>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</si>
  <si>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</si>
  <si>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</si>
  <si>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</si>
  <si>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</si>
  <si>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</si>
  <si>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</si>
  <si>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</si>
  <si>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</si>
  <si>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</si>
  <si>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</si>
  <si>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</si>
  <si>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</si>
  <si>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</si>
  <si>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</si>
  <si>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</si>
  <si>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</si>
  <si>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</si>
  <si>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</si>
  <si>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</si>
  <si>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</si>
  <si>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</si>
  <si>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</si>
  <si>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</si>
  <si>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</si>
  <si>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</si>
  <si>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</si>
  <si>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</si>
  <si>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</si>
  <si>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</si>
  <si>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</si>
  <si>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</si>
  <si>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</si>
  <si>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</si>
  <si>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</si>
  <si>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</si>
  <si>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</si>
  <si>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</si>
  <si>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</si>
  <si>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</si>
  <si>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</si>
  <si>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</si>
  <si>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</si>
  <si>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</si>
  <si>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</si>
  <si>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</si>
  <si>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</si>
  <si>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</si>
  <si>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</si>
  <si>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</si>
  <si>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</si>
  <si>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</si>
  <si>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</si>
  <si>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</si>
  <si>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</si>
  <si>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</si>
  <si>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</si>
  <si>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</si>
  <si>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</si>
  <si>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</si>
  <si>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</si>
  <si>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</si>
  <si>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</si>
  <si>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</si>
  <si>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</si>
  <si>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</si>
  <si>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</si>
  <si>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</si>
  <si>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</si>
  <si>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</si>
  <si>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</si>
  <si>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</si>
  <si>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</si>
  <si>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</si>
  <si>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</si>
  <si>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</si>
  <si>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</si>
  <si>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</si>
  <si>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</si>
  <si>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</si>
  <si>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</si>
  <si>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</si>
  <si>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</si>
  <si>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</si>
  <si>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</si>
  <si>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</si>
  <si>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</si>
  <si>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</si>
  <si>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</si>
  <si>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</si>
  <si>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</si>
  <si>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</si>
  <si>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</si>
  <si>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</si>
  <si>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</si>
  <si>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</si>
  <si>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</si>
  <si>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</si>
  <si>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</si>
  <si>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</si>
  <si>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</si>
  <si>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</si>
  <si>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</si>
  <si>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</si>
  <si>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</si>
  <si>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</si>
  <si>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</si>
  <si>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</si>
  <si>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</si>
  <si>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</si>
  <si>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</si>
  <si>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</si>
  <si>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</si>
  <si>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</si>
  <si>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</si>
  <si>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</si>
  <si>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</si>
  <si>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</si>
  <si>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</si>
  <si>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</si>
  <si>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</si>
  <si>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</si>
  <si>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</si>
  <si>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</si>
  <si>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</si>
  <si>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</si>
  <si>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</si>
  <si>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</si>
  <si>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</si>
  <si>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</si>
  <si>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</si>
  <si>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</si>
  <si>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</si>
  <si>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</si>
  <si>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</si>
  <si>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</si>
  <si>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</si>
  <si>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</si>
  <si>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</si>
  <si>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</si>
  <si>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</si>
  <si>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</si>
  <si>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</si>
  <si>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</si>
  <si>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</si>
  <si>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</si>
  <si>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</si>
  <si>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</si>
  <si>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</si>
  <si>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</si>
  <si>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</si>
  <si>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</si>
  <si>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</si>
  <si>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</si>
  <si>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</si>
  <si>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</si>
  <si>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</si>
  <si>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</si>
  <si>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</si>
  <si>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</si>
  <si>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</si>
  <si>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</si>
  <si>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</si>
  <si>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</si>
  <si>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</si>
  <si>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</si>
  <si>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</si>
  <si>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</si>
  <si>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</si>
  <si>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</si>
  <si>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</si>
  <si>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</si>
  <si>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</si>
  <si>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</si>
  <si>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</si>
  <si>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</si>
  <si>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</si>
  <si>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</si>
  <si>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</si>
  <si>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</si>
  <si>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</si>
  <si>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</si>
  <si>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</si>
  <si>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</si>
  <si>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</si>
  <si>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</si>
  <si>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</si>
  <si>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</si>
  <si>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</si>
  <si>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</si>
  <si>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</si>
  <si>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</si>
  <si>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</si>
  <si>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</si>
  <si>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</si>
  <si>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</si>
  <si>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</si>
  <si>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</si>
  <si>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</si>
  <si>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</si>
  <si>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</si>
  <si>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</si>
  <si>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</si>
  <si>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</si>
  <si>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</si>
  <si>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</si>
  <si>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</si>
  <si>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</si>
  <si>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</si>
  <si>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</si>
  <si>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</si>
  <si>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</si>
  <si>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</si>
  <si>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</si>
  <si>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</si>
  <si>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</si>
  <si>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</si>
  <si>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</si>
  <si>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</si>
  <si>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</si>
  <si>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</si>
  <si>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</si>
  <si>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</si>
  <si>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</si>
  <si>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</si>
  <si>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</si>
  <si>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</si>
  <si>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</si>
  <si>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</si>
  <si>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</si>
  <si>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</si>
  <si>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</si>
  <si>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</si>
  <si>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</si>
  <si>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</si>
  <si>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</si>
  <si>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</si>
  <si>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</si>
  <si>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</si>
  <si>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</si>
  <si>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</si>
  <si>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</si>
  <si>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</si>
  <si>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</si>
  <si>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</si>
  <si>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</si>
  <si>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</si>
  <si>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</si>
  <si>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</si>
  <si>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</si>
  <si>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</si>
  <si>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</si>
  <si>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</si>
  <si>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</si>
  <si>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</si>
  <si>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</si>
  <si>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</si>
  <si>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</si>
  <si>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</si>
  <si>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</si>
  <si>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</si>
  <si>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</si>
  <si>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</si>
  <si>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</si>
  <si>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</si>
  <si>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</si>
  <si>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</si>
  <si>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</si>
  <si>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</si>
  <si>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</si>
  <si>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</si>
  <si>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</si>
  <si>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</si>
  <si>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</si>
  <si>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</si>
  <si>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</si>
  <si>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</si>
  <si>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</si>
  <si>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</si>
  <si>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</si>
  <si>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</si>
  <si>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</si>
  <si>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</si>
  <si>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</si>
  <si>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</si>
  <si>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</si>
  <si>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</si>
  <si>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</si>
  <si>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</si>
  <si>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</si>
  <si>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</si>
  <si>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</si>
  <si>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</si>
  <si>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</si>
  <si>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</si>
  <si>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</si>
  <si>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</si>
  <si>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</si>
  <si>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</si>
  <si>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</si>
  <si>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</si>
  <si>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</si>
  <si>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</si>
  <si>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</si>
  <si>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</si>
  <si>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</si>
  <si>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</si>
  <si>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</si>
  <si>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</si>
  <si>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</si>
  <si>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</si>
  <si>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</si>
  <si>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</si>
  <si>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</si>
  <si>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</si>
  <si>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</si>
  <si>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</si>
  <si>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</si>
  <si>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</si>
  <si>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</si>
  <si>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</si>
  <si>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</si>
  <si>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</si>
  <si>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</si>
  <si>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</si>
  <si>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</si>
  <si>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</si>
  <si>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</si>
  <si>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</si>
  <si>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</si>
  <si>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</si>
  <si>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</si>
  <si>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</si>
  <si>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</si>
  <si>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</si>
  <si>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</si>
  <si>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</si>
  <si>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</si>
  <si>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</si>
  <si>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</si>
  <si>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</si>
  <si>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</si>
  <si>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</si>
  <si>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</si>
  <si>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</si>
  <si>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</si>
  <si>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</si>
  <si>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</si>
  <si>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</si>
  <si>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</si>
  <si>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</si>
  <si>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</si>
  <si>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</si>
  <si>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</si>
  <si>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</si>
  <si>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</si>
  <si>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</si>
  <si>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</si>
  <si>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</si>
  <si>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</si>
  <si>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</si>
  <si>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</si>
  <si>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</si>
  <si>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</si>
  <si>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</si>
  <si>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</si>
  <si>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</si>
  <si>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</si>
  <si>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</si>
  <si>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</si>
  <si>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</si>
  <si>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</si>
  <si>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</si>
  <si>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</si>
  <si>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</si>
  <si>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</si>
  <si>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</si>
  <si>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</si>
  <si>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</si>
  <si>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</si>
  <si>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</si>
  <si>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</si>
  <si>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</si>
  <si>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</si>
  <si>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</si>
  <si>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</si>
  <si>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</si>
  <si>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</si>
  <si>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</si>
  <si>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</si>
  <si>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</si>
  <si>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</si>
  <si>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</si>
  <si>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</si>
  <si>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</si>
  <si>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</si>
  <si>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</si>
  <si>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</si>
  <si>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</si>
  <si>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</si>
  <si>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</si>
  <si>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</si>
  <si>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</si>
  <si>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</si>
  <si>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</si>
  <si>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</si>
  <si>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</si>
  <si>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</si>
  <si>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</si>
  <si>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</si>
  <si>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</si>
  <si>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</si>
  <si>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</si>
  <si>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</si>
  <si>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</si>
  <si>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</si>
  <si>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</si>
  <si>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</si>
  <si>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</si>
  <si>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</si>
  <si>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</si>
  <si>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</si>
  <si>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</si>
  <si>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</si>
  <si>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</si>
  <si>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</si>
  <si>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</si>
  <si>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</si>
  <si>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</si>
  <si>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</si>
  <si>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</si>
  <si>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</si>
  <si>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</si>
  <si>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</si>
  <si>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</si>
  <si>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</si>
  <si>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</si>
  <si>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</si>
  <si>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</si>
  <si>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</si>
  <si>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</si>
  <si>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</si>
  <si>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</si>
  <si>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</si>
  <si>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</si>
  <si>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</si>
  <si>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</si>
  <si>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</si>
  <si>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</si>
  <si>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</si>
  <si>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</si>
  <si>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</si>
  <si>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</si>
  <si>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</si>
  <si>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</si>
  <si>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</si>
  <si>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</si>
  <si>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</si>
  <si>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</si>
  <si>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</si>
  <si>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</si>
  <si>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</si>
  <si>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</si>
  <si>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</si>
  <si>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</si>
  <si>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</si>
  <si>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</si>
  <si>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</si>
  <si>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</si>
  <si>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</si>
  <si>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</si>
  <si>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</si>
  <si>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</si>
  <si>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</si>
  <si>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</si>
  <si>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</si>
  <si>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</si>
  <si>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</si>
  <si>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</si>
  <si>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</si>
  <si>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</si>
  <si>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</si>
  <si>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</si>
  <si>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</si>
  <si>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</si>
  <si>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</si>
  <si>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</si>
  <si>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</si>
  <si>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</si>
  <si>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</si>
  <si>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</si>
  <si>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</si>
  <si>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</si>
  <si>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</si>
  <si>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</si>
  <si>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</si>
  <si>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</si>
  <si>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</si>
  <si>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</si>
  <si>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</si>
  <si>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</si>
  <si>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</si>
  <si>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</si>
  <si>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</si>
  <si>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</si>
  <si>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</si>
  <si>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</si>
  <si>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</si>
  <si>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</si>
  <si>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</si>
  <si>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</si>
  <si>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</si>
  <si>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</si>
  <si>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</si>
  <si>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</si>
  <si>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</si>
  <si>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</si>
  <si>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</si>
  <si>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</si>
  <si>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</si>
  <si>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</si>
  <si>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</si>
  <si>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</si>
  <si>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</si>
  <si>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</si>
  <si>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</si>
  <si>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</si>
  <si>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</si>
  <si>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</si>
  <si>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</si>
  <si>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</si>
  <si>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</si>
  <si>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</si>
  <si>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</si>
  <si>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</si>
  <si>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</si>
  <si>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</si>
  <si>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</si>
  <si>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</si>
  <si>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</si>
  <si>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</si>
  <si>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</si>
  <si>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</si>
  <si>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</si>
  <si>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</si>
  <si>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</si>
  <si>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</si>
  <si>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</si>
  <si>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</si>
  <si>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</si>
  <si>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</si>
  <si>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</si>
  <si>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</si>
  <si>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</si>
  <si>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</si>
  <si>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</si>
  <si>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</si>
  <si>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</si>
  <si>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</si>
  <si>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</si>
  <si>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</si>
  <si>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</si>
  <si>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</si>
  <si>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</si>
  <si>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</si>
  <si>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</si>
  <si>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</si>
  <si>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</si>
  <si>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</si>
  <si>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</si>
  <si>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</si>
  <si>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</si>
  <si>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</si>
  <si>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</si>
  <si>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</si>
  <si>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</si>
  <si>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</si>
  <si>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</si>
  <si>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</si>
  <si>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</si>
  <si>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</si>
  <si>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</si>
  <si>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</si>
  <si>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</si>
  <si>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</si>
  <si>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</si>
  <si>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</si>
  <si>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</si>
  <si>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</si>
  <si>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</si>
  <si>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</si>
  <si>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</si>
  <si>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</si>
  <si>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</si>
  <si>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</si>
  <si>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</si>
  <si>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</si>
  <si>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</si>
  <si>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</si>
  <si>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</si>
  <si>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</si>
  <si>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</si>
  <si>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</si>
  <si>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</si>
  <si>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</si>
  <si>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</si>
  <si>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</si>
  <si>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</si>
  <si>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</si>
  <si>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</si>
  <si>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</si>
  <si>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</si>
  <si>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</si>
  <si>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</si>
  <si>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</si>
  <si>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</si>
  <si>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</si>
  <si>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</si>
  <si>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</si>
  <si>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</si>
  <si>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</si>
  <si>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</si>
  <si>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</si>
  <si>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</si>
  <si>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</si>
  <si>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</si>
  <si>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</si>
  <si>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</si>
  <si>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</si>
  <si>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</si>
  <si>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</si>
  <si>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</si>
  <si>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</si>
  <si>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</si>
  <si>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</si>
  <si>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</si>
  <si>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</si>
  <si>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</si>
  <si>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</si>
  <si>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</si>
  <si>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</si>
  <si>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</si>
  <si>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</si>
  <si>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</si>
  <si>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</si>
  <si>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</si>
  <si>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</si>
  <si>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</si>
  <si>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</si>
  <si>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</si>
  <si>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</si>
  <si>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</si>
  <si>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</si>
  <si>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</si>
  <si>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</si>
  <si>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</si>
  <si>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</si>
  <si>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</si>
  <si>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</si>
  <si>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</si>
  <si>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</si>
  <si>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</si>
  <si>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</si>
  <si>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</si>
  <si>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</si>
  <si>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</si>
  <si>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</si>
  <si>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</si>
  <si>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</si>
  <si>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</si>
  <si>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</si>
  <si>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</si>
  <si>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</si>
  <si>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</si>
  <si>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</si>
  <si>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</si>
  <si>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</si>
  <si>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</si>
  <si>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</si>
  <si>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</si>
  <si>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</si>
  <si>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</si>
  <si>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</si>
  <si>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</si>
  <si>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</si>
  <si>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</si>
  <si>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</si>
  <si>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</si>
  <si>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</si>
  <si>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</si>
  <si>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</si>
  <si>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</si>
  <si>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</si>
  <si>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</si>
  <si>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</si>
  <si>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</si>
  <si>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</si>
  <si>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</si>
  <si>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</si>
  <si>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</si>
  <si>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</si>
  <si>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</si>
  <si>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</si>
  <si>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</si>
  <si>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</si>
  <si>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</si>
  <si>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</si>
  <si>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</si>
  <si>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</si>
  <si>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</si>
  <si>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</si>
  <si>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</si>
  <si>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</si>
  <si>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</si>
  <si>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</si>
  <si>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</si>
  <si>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</si>
  <si>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</si>
  <si>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</si>
  <si>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</si>
  <si>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</si>
  <si>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</si>
  <si>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</si>
  <si>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</si>
  <si>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</si>
  <si>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</si>
  <si>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</si>
  <si>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</si>
  <si>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</si>
  <si>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</si>
  <si>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</si>
  <si>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</si>
  <si>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</si>
  <si>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</si>
  <si>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</si>
  <si>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</si>
  <si>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</si>
  <si>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</si>
  <si>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</si>
  <si>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</si>
  <si>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</si>
  <si>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</si>
  <si>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</si>
  <si>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</si>
  <si>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</si>
  <si>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</si>
  <si>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</si>
  <si>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</si>
  <si>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</si>
  <si>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</si>
  <si>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</si>
  <si>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</si>
  <si>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</si>
  <si>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</si>
  <si>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</si>
  <si>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</si>
  <si>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</si>
  <si>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</si>
  <si>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</si>
  <si>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</si>
  <si>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</si>
  <si>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</si>
  <si>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</si>
  <si>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</si>
  <si>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</si>
  <si>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</si>
  <si>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</si>
  <si>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</si>
  <si>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</si>
  <si>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</si>
  <si>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</si>
  <si>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</si>
  <si>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</si>
  <si>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</si>
  <si>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</si>
  <si>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</si>
  <si>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</si>
  <si>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</si>
  <si>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</si>
  <si>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</si>
  <si>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</si>
  <si>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</si>
  <si>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</si>
  <si>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</si>
  <si>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</si>
  <si>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</si>
  <si>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</si>
  <si>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</si>
  <si>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</si>
  <si>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</si>
  <si>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</si>
  <si>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</si>
  <si>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</si>
  <si>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</si>
  <si>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</si>
  <si>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</si>
  <si>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</si>
  <si>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</si>
  <si>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</si>
  <si>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</si>
  <si>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</si>
  <si>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</si>
  <si>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</si>
  <si>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</si>
  <si>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</si>
  <si>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</si>
  <si>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</si>
  <si>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</si>
  <si>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</si>
  <si>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</si>
  <si>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</si>
  <si>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</si>
  <si>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</si>
  <si>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</si>
  <si>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</si>
  <si>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</si>
  <si>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</si>
  <si>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</si>
  <si>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</si>
  <si>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</si>
  <si>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</si>
  <si>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</si>
  <si>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</si>
  <si>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</si>
  <si>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</si>
  <si>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</si>
  <si>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</si>
  <si>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</si>
  <si>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</si>
  <si>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</si>
  <si>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</si>
  <si>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</si>
  <si>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</si>
  <si>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</si>
  <si>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</si>
  <si>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</si>
  <si>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</si>
  <si>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</si>
  <si>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</si>
  <si>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</si>
  <si>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</si>
  <si>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</si>
  <si>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</si>
  <si>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</si>
  <si>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</si>
  <si>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</si>
  <si>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</si>
  <si>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</si>
  <si>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</si>
  <si>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</si>
  <si>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</si>
  <si>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</si>
  <si>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</si>
  <si>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</si>
  <si>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</si>
  <si>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</si>
  <si>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</si>
  <si>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</si>
  <si>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</si>
  <si>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</si>
  <si>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</si>
  <si>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</si>
  <si>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</si>
  <si>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</si>
  <si>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</si>
  <si>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</si>
  <si>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</si>
  <si>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</si>
  <si>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</si>
  <si>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</si>
  <si>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</si>
  <si>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</si>
  <si>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</si>
  <si>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</si>
  <si>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</si>
  <si>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</si>
  <si>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</si>
  <si>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</si>
  <si>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</si>
  <si>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</si>
  <si>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</si>
  <si>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</si>
  <si>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</si>
  <si>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</si>
  <si>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</si>
  <si>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</si>
  <si>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</si>
  <si>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</si>
  <si>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</si>
  <si>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</si>
  <si>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</si>
  <si>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</si>
  <si>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</si>
  <si>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</si>
  <si>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</si>
  <si>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</si>
  <si>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</si>
  <si>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</si>
  <si>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</si>
  <si>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</si>
  <si>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</si>
  <si>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</si>
  <si>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</si>
  <si>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</si>
  <si>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</si>
  <si>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</si>
  <si>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</si>
  <si>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</si>
  <si>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</si>
  <si>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</si>
  <si>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</si>
  <si>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</si>
  <si>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</si>
  <si>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</si>
  <si>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</si>
  <si>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</si>
  <si>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</si>
  <si>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</si>
  <si>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</si>
  <si>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</si>
  <si>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</si>
  <si>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</si>
  <si>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</si>
  <si>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</si>
  <si>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</si>
  <si>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</si>
  <si>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</si>
  <si>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</si>
  <si>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</si>
  <si>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</si>
  <si>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</si>
  <si>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</si>
  <si>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</si>
  <si>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</si>
  <si>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</si>
  <si>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</si>
  <si>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</si>
  <si>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</si>
  <si>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</si>
  <si>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</si>
  <si>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</si>
  <si>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</si>
  <si>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</si>
  <si>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</si>
  <si>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</si>
  <si>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</si>
  <si>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</si>
  <si>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</si>
  <si>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</si>
  <si>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</si>
  <si>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</si>
  <si>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</si>
  <si>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</si>
  <si>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</si>
  <si>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</si>
  <si>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</si>
  <si>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</si>
  <si>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</si>
  <si>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</si>
  <si>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</si>
  <si>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</si>
  <si>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</si>
  <si>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</si>
  <si>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</si>
  <si>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</si>
  <si>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</si>
  <si>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</si>
  <si>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</si>
  <si>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</si>
  <si>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</si>
  <si>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</si>
  <si>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</si>
  <si>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</si>
  <si>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</si>
  <si>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</si>
  <si>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</si>
  <si>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</si>
  <si>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</si>
  <si>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</si>
  <si>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</si>
  <si>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</si>
  <si>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</si>
  <si>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</si>
  <si>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</si>
  <si>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</si>
  <si>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</si>
  <si>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</si>
  <si>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</si>
  <si>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</si>
  <si>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</si>
  <si>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</si>
  <si>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</si>
  <si>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</si>
  <si>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</si>
  <si>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</si>
  <si>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</si>
  <si>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</si>
  <si>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</si>
  <si>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</si>
  <si>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</si>
  <si>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</si>
  <si>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</si>
  <si>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</si>
  <si>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</si>
  <si>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</si>
  <si>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</si>
  <si>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</si>
  <si>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</si>
  <si>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</si>
  <si>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</si>
  <si>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</si>
  <si>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</si>
  <si>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</si>
  <si>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</si>
  <si>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</si>
  <si>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</si>
  <si>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</si>
  <si>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</si>
  <si>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</si>
  <si>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</si>
  <si>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</si>
  <si>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</si>
  <si>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</si>
  <si>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</si>
  <si>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</si>
  <si>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</si>
  <si>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</si>
  <si>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</si>
  <si>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</si>
  <si>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</si>
  <si>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</si>
  <si>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</si>
  <si>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</si>
  <si>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</si>
  <si>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</si>
  <si>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</si>
  <si>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</si>
  <si>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</si>
  <si>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</si>
  <si>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</si>
  <si>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</si>
  <si>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</si>
  <si>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</si>
  <si>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</si>
  <si>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</si>
  <si>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</si>
  <si>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</si>
  <si>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</si>
  <si>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</si>
  <si>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</si>
  <si>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</si>
  <si>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</si>
  <si>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</si>
  <si>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</si>
  <si>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</si>
  <si>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</si>
  <si>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</si>
  <si>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</si>
  <si>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</si>
  <si>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</si>
  <si>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</si>
  <si>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</si>
  <si>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</si>
  <si>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</si>
  <si>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</si>
  <si>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</si>
  <si>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</si>
  <si>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</si>
  <si>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</si>
  <si>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</si>
  <si>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</si>
  <si>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</si>
  <si>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</si>
  <si>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</si>
  <si>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</si>
  <si>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</si>
  <si>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</si>
  <si>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</si>
  <si>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</si>
  <si>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</si>
  <si>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</si>
  <si>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</si>
  <si>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</si>
  <si>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</si>
  <si>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</si>
  <si>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</si>
  <si>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</si>
  <si>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</si>
  <si>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</si>
  <si>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</si>
  <si>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</si>
  <si>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</si>
  <si>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</si>
  <si>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</si>
  <si>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</si>
  <si>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</si>
  <si>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</si>
  <si>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</si>
  <si>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</si>
  <si>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</si>
  <si>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</si>
  <si>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</si>
  <si>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</si>
  <si>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</si>
  <si>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</si>
  <si>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</si>
  <si>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</si>
  <si>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</si>
  <si>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</si>
  <si>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</si>
  <si>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</si>
  <si>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</si>
  <si>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</si>
  <si>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</si>
  <si>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</si>
  <si>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</si>
  <si>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</si>
  <si>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</si>
  <si>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</si>
  <si>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</si>
  <si>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</si>
  <si>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</si>
  <si>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</si>
  <si>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</si>
  <si>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</si>
  <si>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</si>
  <si>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</si>
  <si>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</si>
  <si>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</si>
  <si>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</si>
  <si>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</si>
  <si>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</si>
  <si>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</si>
  <si>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</si>
  <si>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</si>
  <si>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</si>
  <si>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</si>
  <si>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</si>
  <si>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</si>
  <si>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</si>
  <si>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</si>
  <si>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</si>
  <si>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</si>
  <si>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</si>
  <si>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</si>
  <si>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</si>
  <si>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</si>
  <si>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</si>
  <si>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</si>
  <si>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</si>
  <si>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</si>
  <si>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</si>
  <si>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</si>
  <si>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</si>
  <si>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</si>
  <si>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</si>
  <si>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</si>
  <si>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</si>
  <si>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</si>
  <si>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</si>
  <si>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</si>
  <si>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</si>
  <si>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</si>
  <si>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</si>
  <si>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</si>
  <si>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</si>
  <si>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</si>
  <si>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</si>
  <si>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</si>
  <si>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</si>
  <si>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</si>
  <si>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</si>
  <si>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</si>
  <si>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</si>
  <si>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</si>
  <si>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</si>
  <si>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</si>
  <si>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</si>
  <si>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</si>
  <si>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</si>
  <si>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</si>
  <si>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</si>
  <si>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</si>
  <si>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</si>
  <si>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</si>
  <si>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</si>
  <si>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</si>
  <si>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</si>
  <si>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</si>
  <si>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</si>
  <si>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</si>
  <si>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</si>
  <si>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</si>
  <si>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</si>
  <si>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</si>
  <si>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</si>
  <si>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</si>
  <si>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</si>
  <si>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</si>
  <si>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</si>
  <si>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</si>
  <si>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</si>
  <si>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</si>
  <si>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</si>
  <si>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</si>
  <si>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</si>
  <si>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</si>
  <si>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</si>
  <si>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</si>
  <si>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</si>
  <si>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</si>
  <si>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</si>
  <si>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</si>
  <si>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</si>
  <si>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</si>
  <si>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</si>
  <si>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</si>
  <si>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</si>
  <si>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</si>
  <si>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</si>
  <si>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</si>
  <si>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</si>
  <si>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</si>
  <si>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</si>
  <si>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</si>
  <si>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</si>
  <si>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</si>
  <si>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</si>
  <si>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</si>
  <si>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</si>
  <si>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</si>
  <si>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</si>
  <si>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</si>
  <si>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</si>
  <si>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</si>
  <si>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</si>
  <si>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</si>
  <si>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</si>
  <si>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</si>
  <si>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</si>
  <si>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</si>
  <si>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</si>
  <si>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</si>
  <si>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</si>
  <si>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</si>
  <si>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</si>
  <si>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</si>
  <si>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</si>
  <si>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</si>
  <si>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</si>
  <si>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</si>
  <si>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</si>
  <si>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</si>
  <si>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</si>
  <si>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</si>
  <si>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</si>
  <si>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</si>
  <si>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</si>
  <si>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</si>
  <si>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</si>
  <si>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</si>
  <si>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</si>
  <si>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</si>
  <si>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</si>
  <si>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</si>
  <si>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</si>
  <si>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</si>
  <si>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</si>
  <si>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</si>
  <si>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</si>
  <si>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</si>
  <si>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</si>
  <si>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</si>
  <si>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</si>
  <si>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</si>
  <si>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</si>
  <si>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</si>
  <si>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</si>
  <si>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</si>
  <si>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</si>
  <si>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</si>
  <si>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</si>
  <si>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</si>
  <si>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</si>
  <si>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</si>
  <si>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</si>
  <si>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</si>
  <si>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</si>
  <si>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</si>
  <si>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</si>
  <si>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</si>
  <si>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</si>
  <si>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</si>
  <si>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</si>
  <si>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</si>
  <si>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</si>
  <si>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</si>
  <si>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</si>
  <si>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</si>
  <si>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</si>
  <si>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</si>
  <si>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</si>
  <si>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</si>
  <si>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</si>
  <si>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</si>
  <si>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</si>
  <si>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</si>
  <si>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</si>
  <si>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</si>
  <si>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</si>
  <si>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</si>
  <si>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</si>
  <si>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</si>
  <si>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</si>
  <si>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</si>
  <si>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</si>
  <si>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</si>
  <si>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</si>
  <si>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</si>
  <si>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</si>
  <si>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</si>
  <si>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</si>
  <si>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</si>
  <si>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</si>
  <si>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</si>
  <si>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</si>
  <si>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</si>
  <si>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</si>
  <si>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</si>
  <si>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</si>
  <si>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</si>
  <si>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</si>
  <si>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</si>
  <si>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</si>
  <si>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</si>
  <si>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</si>
  <si>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</si>
  <si>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</si>
  <si>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</si>
  <si>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</si>
  <si>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</si>
  <si>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</si>
  <si>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</si>
  <si>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</si>
  <si>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</si>
  <si>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</si>
  <si>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</si>
  <si>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</si>
  <si>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</si>
  <si>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</si>
  <si>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</si>
  <si>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</si>
  <si>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</si>
  <si>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</si>
  <si>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</si>
  <si>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</si>
  <si>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</si>
  <si>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</si>
  <si>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</si>
  <si>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</si>
  <si>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</si>
  <si>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</si>
  <si>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</si>
  <si>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</si>
  <si>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</si>
  <si>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</si>
  <si>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</si>
  <si>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</si>
  <si>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</si>
  <si>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</si>
  <si>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</si>
  <si>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</si>
  <si>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</si>
  <si>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</si>
  <si>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</si>
  <si>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</si>
  <si>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</si>
  <si>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</si>
  <si>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</si>
  <si>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</si>
  <si>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</si>
  <si>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</si>
  <si>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</si>
  <si>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</si>
  <si>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</si>
  <si>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</si>
  <si>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</si>
  <si>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</si>
  <si>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</si>
  <si>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</si>
  <si>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</si>
  <si>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</si>
  <si>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</si>
  <si>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</si>
  <si>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</si>
  <si>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</si>
  <si>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</si>
  <si>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</si>
  <si>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</si>
  <si>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</si>
  <si>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</si>
  <si>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</si>
  <si>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</si>
  <si>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</si>
  <si>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</si>
  <si>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</si>
  <si>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</si>
  <si>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</si>
  <si>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</si>
  <si>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</si>
  <si>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</si>
  <si>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</si>
  <si>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</si>
  <si>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</si>
  <si>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</si>
  <si>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</si>
  <si>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</si>
  <si>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</si>
  <si>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</si>
  <si>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</si>
  <si>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</si>
  <si>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</si>
  <si>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</si>
  <si>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</si>
  <si>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</si>
  <si>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</si>
  <si>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</si>
  <si>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</si>
  <si>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</si>
  <si>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</si>
  <si>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</si>
  <si>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</si>
  <si>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</si>
  <si>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</si>
  <si>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</si>
  <si>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</si>
  <si>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</si>
  <si>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</si>
  <si>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</si>
  <si>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</si>
  <si>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</si>
  <si>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</si>
  <si>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</si>
  <si>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</si>
  <si>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</si>
  <si>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</si>
  <si>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</si>
  <si>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</si>
  <si>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</si>
  <si>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</si>
  <si>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</si>
  <si>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</si>
  <si>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</si>
  <si>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</si>
  <si>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</si>
  <si>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</si>
  <si>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</si>
  <si>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</si>
  <si>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</si>
  <si>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</si>
  <si>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</si>
  <si>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</si>
  <si>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</si>
  <si>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</si>
  <si>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</si>
  <si>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</si>
  <si>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</si>
  <si>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</si>
  <si>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</si>
  <si>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</si>
  <si>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</si>
  <si>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</si>
  <si>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</si>
  <si>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</si>
  <si>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</si>
  <si>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</si>
  <si>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</si>
  <si>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</si>
  <si>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</si>
  <si>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</si>
  <si>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</si>
  <si>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</si>
  <si>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</si>
  <si>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</si>
  <si>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</si>
  <si>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</si>
  <si>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</si>
  <si>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</si>
  <si>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</si>
  <si>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</si>
  <si>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</si>
  <si>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</si>
  <si>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</si>
  <si>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</si>
  <si>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</si>
  <si>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</si>
  <si>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</si>
  <si>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</si>
  <si>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</si>
  <si>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</si>
  <si>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</si>
  <si>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</si>
  <si>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</si>
  <si>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</si>
  <si>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</si>
  <si>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</si>
  <si>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</si>
  <si>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</si>
  <si>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</si>
  <si>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</si>
  <si>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</si>
  <si>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</si>
  <si>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</si>
  <si>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</si>
  <si>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</si>
  <si>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</si>
  <si>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</si>
  <si>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</si>
  <si>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</si>
  <si>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</si>
  <si>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</si>
  <si>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</si>
  <si>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</si>
  <si>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</si>
  <si>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</si>
  <si>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</si>
  <si>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</si>
  <si>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</si>
  <si>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</si>
  <si>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</si>
  <si>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</si>
  <si>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</si>
  <si>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</si>
  <si>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</si>
  <si>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</si>
  <si>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</si>
  <si>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</si>
  <si>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</si>
  <si>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</si>
  <si>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</si>
  <si>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</si>
  <si>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</si>
  <si>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</si>
  <si>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</si>
  <si>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</si>
  <si>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</si>
  <si>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</si>
  <si>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</si>
  <si>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</si>
  <si>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</si>
  <si>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</si>
  <si>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</si>
  <si>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</si>
  <si>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</si>
  <si>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</si>
  <si>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</si>
  <si>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</si>
  <si>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</si>
  <si>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</si>
  <si>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</si>
  <si>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</si>
  <si>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</si>
  <si>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</si>
  <si>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</si>
  <si>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</si>
  <si>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</si>
  <si>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</si>
  <si>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</si>
  <si>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</si>
  <si>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</si>
  <si>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</si>
  <si>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</si>
  <si>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</si>
  <si>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</si>
  <si>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</si>
  <si>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</si>
  <si>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</si>
  <si>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</si>
  <si>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</si>
  <si>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</si>
  <si>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</si>
  <si>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</si>
  <si>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</si>
  <si>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</si>
  <si>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</si>
  <si>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</si>
  <si>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</si>
  <si>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</si>
  <si>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</si>
  <si>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</si>
  <si>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</si>
  <si>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</si>
  <si>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</si>
  <si>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</si>
  <si>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</si>
  <si>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</si>
  <si>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</si>
  <si>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</si>
  <si>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</si>
  <si>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</si>
  <si>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</si>
  <si>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</si>
  <si>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</si>
  <si>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</si>
  <si>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</si>
  <si>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</si>
  <si>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</si>
  <si>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</si>
  <si>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</si>
  <si>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</si>
  <si>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</si>
  <si>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</si>
  <si>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</si>
  <si>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</si>
  <si>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</si>
  <si>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</si>
  <si>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</si>
  <si>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</si>
  <si>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</si>
  <si>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</si>
  <si>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</si>
  <si>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</si>
  <si>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</si>
  <si>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</si>
  <si>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</si>
  <si>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</si>
  <si>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</si>
  <si>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</si>
  <si>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</si>
  <si>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</si>
  <si>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</si>
  <si>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</si>
  <si>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</si>
  <si>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</si>
  <si>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</si>
  <si>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</si>
  <si>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</si>
  <si>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</si>
  <si>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</si>
  <si>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</si>
  <si>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</si>
  <si>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</si>
  <si>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</si>
  <si>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</si>
  <si>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</si>
  <si>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</si>
  <si>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</si>
  <si>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</si>
  <si>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</si>
  <si>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</si>
  <si>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</si>
  <si>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</si>
  <si>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</si>
  <si>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</si>
  <si>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</si>
  <si>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</si>
  <si>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</si>
  <si>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</si>
  <si>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</si>
  <si>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</si>
  <si>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</si>
  <si>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</si>
  <si>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</si>
  <si>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</si>
  <si>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</si>
  <si>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</si>
  <si>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</si>
  <si>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</si>
  <si>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</si>
  <si>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</si>
  <si>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</si>
  <si>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</si>
  <si>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</si>
  <si>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</si>
  <si>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</si>
  <si>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</si>
  <si>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</si>
  <si>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</si>
  <si>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</si>
  <si>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</si>
  <si>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</si>
  <si>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</si>
  <si>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</si>
  <si>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</si>
  <si>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</si>
  <si>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</si>
  <si>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</si>
  <si>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</si>
  <si>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</si>
  <si>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</si>
  <si>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</si>
  <si>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</si>
  <si>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</si>
  <si>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</si>
  <si>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</si>
  <si>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</si>
  <si>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</si>
  <si>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</si>
  <si>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</si>
  <si>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</si>
  <si>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</si>
  <si>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</si>
  <si>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</si>
  <si>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</si>
  <si>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</si>
  <si>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</si>
  <si>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</si>
  <si>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</si>
  <si>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</si>
  <si>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</si>
  <si>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</si>
  <si>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</si>
  <si>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</si>
  <si>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</si>
  <si>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</si>
  <si>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</si>
  <si>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</si>
  <si>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</si>
  <si>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</si>
  <si>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</si>
  <si>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</si>
  <si>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</si>
  <si>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</si>
  <si>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</si>
  <si>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</si>
  <si>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</si>
  <si>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</si>
  <si>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</si>
  <si>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</si>
  <si>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</si>
  <si>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</si>
  <si>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</si>
  <si>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</si>
  <si>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</si>
  <si>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</si>
  <si>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</si>
  <si>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</si>
  <si>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</si>
  <si>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</si>
  <si>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</si>
  <si>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</si>
  <si>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</si>
  <si>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</si>
  <si>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</si>
  <si>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</si>
  <si>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</si>
  <si>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</si>
  <si>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</si>
  <si>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</si>
  <si>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</si>
  <si>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</si>
  <si>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</si>
  <si>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</si>
  <si>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</si>
  <si>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</si>
  <si>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</si>
  <si>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</si>
  <si>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</si>
  <si>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</si>
  <si>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</si>
  <si>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</si>
  <si>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</si>
  <si>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</si>
  <si>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</si>
  <si>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</si>
  <si>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</si>
  <si>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</si>
  <si>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</si>
  <si>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</si>
  <si>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</si>
  <si>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</si>
  <si>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</si>
  <si>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</si>
  <si>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</si>
  <si>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</si>
  <si>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</si>
  <si>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</si>
  <si>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</si>
  <si>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</si>
  <si>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</si>
  <si>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</si>
  <si>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</si>
  <si>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</si>
  <si>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</si>
  <si>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</si>
  <si>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</si>
  <si>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</si>
  <si>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</si>
  <si>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</si>
  <si>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</si>
  <si>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</si>
  <si>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</si>
  <si>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</si>
  <si>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</si>
  <si>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</si>
  <si>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</si>
  <si>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</si>
  <si>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</si>
  <si>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</si>
  <si>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</si>
  <si>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</si>
  <si>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</si>
  <si>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</si>
  <si>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</si>
  <si>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</si>
  <si>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</si>
  <si>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</si>
  <si>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</si>
  <si>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</si>
  <si>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</si>
  <si>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</si>
  <si>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</si>
  <si>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</si>
  <si>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</si>
  <si>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</si>
  <si>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</si>
  <si>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</si>
  <si>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</si>
  <si>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</si>
  <si>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</si>
  <si>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</si>
  <si>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</si>
  <si>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</si>
  <si>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</si>
  <si>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</si>
  <si>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</si>
  <si>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</si>
  <si>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</si>
  <si>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</si>
  <si>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</si>
  <si>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</si>
  <si>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</si>
  <si>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</si>
  <si>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</si>
  <si>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</si>
  <si>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</si>
  <si>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</si>
  <si>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</si>
  <si>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</si>
  <si>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</si>
  <si>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</si>
  <si>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</si>
  <si>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</si>
  <si>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</si>
  <si>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</si>
  <si>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</si>
  <si>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</si>
  <si>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</si>
  <si>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</si>
  <si>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</si>
  <si>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</si>
  <si>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</si>
  <si>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</si>
  <si>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</si>
  <si>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</si>
  <si>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</si>
  <si>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</si>
  <si>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</si>
  <si>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</si>
  <si>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</si>
  <si>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</si>
  <si>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</si>
  <si>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</si>
  <si>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</si>
  <si>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</si>
  <si>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</si>
  <si>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</si>
  <si>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</si>
  <si>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</si>
  <si>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</si>
  <si>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</si>
  <si>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</si>
  <si>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</si>
  <si>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</si>
  <si>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</si>
  <si>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</si>
  <si>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</si>
  <si>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</si>
  <si>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</si>
  <si>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</si>
  <si>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</si>
  <si>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</si>
  <si>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</si>
  <si>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</si>
  <si>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</si>
  <si>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</si>
  <si>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</si>
  <si>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</si>
  <si>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</si>
  <si>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</si>
  <si>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</si>
  <si>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</si>
  <si>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</si>
  <si>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</si>
  <si>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</si>
  <si>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</si>
  <si>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</si>
  <si>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</si>
  <si>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</si>
  <si>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</si>
  <si>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</si>
  <si>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</si>
  <si>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</si>
  <si>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</si>
  <si>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</si>
  <si>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</si>
  <si>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</si>
  <si>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</si>
  <si>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</si>
  <si>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</si>
  <si>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</si>
  <si>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</si>
  <si>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</si>
  <si>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</si>
  <si>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</si>
  <si>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</si>
  <si>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</si>
  <si>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</si>
  <si>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</si>
  <si>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</si>
  <si>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</si>
  <si>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</si>
  <si>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</si>
  <si>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</si>
  <si>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</si>
  <si>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</si>
  <si>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</si>
  <si>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</si>
  <si>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</si>
  <si>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</si>
  <si>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</si>
  <si>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</si>
  <si>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</si>
  <si>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</si>
  <si>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</si>
  <si>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</si>
  <si>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</si>
  <si>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</si>
  <si>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</si>
  <si>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</si>
  <si>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</si>
  <si>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</si>
  <si>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</si>
  <si>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</si>
  <si>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</si>
  <si>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</si>
  <si>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</si>
  <si>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</si>
  <si>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</si>
  <si>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</si>
  <si>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</si>
  <si>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</si>
  <si>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</si>
  <si>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</si>
  <si>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</si>
  <si>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</si>
  <si>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</si>
  <si>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</si>
  <si>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</si>
  <si>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</si>
  <si>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</si>
  <si>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</si>
  <si>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</si>
  <si>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</si>
  <si>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</si>
  <si>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</si>
  <si>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</si>
  <si>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</si>
  <si>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</si>
  <si>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</si>
  <si>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</si>
  <si>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</si>
  <si>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</si>
  <si>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</si>
  <si>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</si>
  <si>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</si>
  <si>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</si>
  <si>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</si>
  <si>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</si>
  <si>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</si>
  <si>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</si>
  <si>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</si>
  <si>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</si>
  <si>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</si>
  <si>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</si>
  <si>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</si>
  <si>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</si>
  <si>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</si>
  <si>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</si>
  <si>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</si>
  <si>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</si>
  <si>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</si>
  <si>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</si>
  <si>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</si>
  <si>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</si>
  <si>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</si>
  <si>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</si>
  <si>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</si>
  <si>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</si>
  <si>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</si>
  <si>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</si>
  <si>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</si>
  <si>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</si>
  <si>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</si>
  <si>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</si>
  <si>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</si>
  <si>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</si>
  <si>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</si>
  <si>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</si>
  <si>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</si>
  <si>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</si>
  <si>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</si>
  <si>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</si>
  <si>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</si>
  <si>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</si>
  <si>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</si>
  <si>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</si>
  <si>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</si>
  <si>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</si>
  <si>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</si>
  <si>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</si>
  <si>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</si>
  <si>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</si>
  <si>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</si>
  <si>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</si>
  <si>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</si>
  <si>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</si>
  <si>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</si>
  <si>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</si>
  <si>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</si>
  <si>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</si>
  <si>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</si>
  <si>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</si>
  <si>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</si>
  <si>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</si>
  <si>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</si>
  <si>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</si>
  <si>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</si>
  <si>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</si>
  <si>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</si>
  <si>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</si>
  <si>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</si>
  <si>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</si>
  <si>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</si>
  <si>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</si>
  <si>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</si>
  <si>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</si>
  <si>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</si>
  <si>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</si>
  <si>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</si>
  <si>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</si>
  <si>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</si>
  <si>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</si>
  <si>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</si>
  <si>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</si>
  <si>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</si>
  <si>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</si>
  <si>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</si>
  <si>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</si>
  <si>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</si>
  <si>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</si>
  <si>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</si>
  <si>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</si>
  <si>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</si>
  <si>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</si>
  <si>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</si>
  <si>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</si>
  <si>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</si>
  <si>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</si>
  <si>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</si>
  <si>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</si>
  <si>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</si>
  <si>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</si>
  <si>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</si>
  <si>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</si>
  <si>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</si>
  <si>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</si>
  <si>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</si>
  <si>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</si>
  <si>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</si>
  <si>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</si>
  <si>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</si>
  <si>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</si>
  <si>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</si>
  <si>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</si>
  <si>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</si>
  <si>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</si>
  <si>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</si>
  <si>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</si>
  <si>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</si>
  <si>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</si>
  <si>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</si>
  <si>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</si>
  <si>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</si>
  <si>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</si>
  <si>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</si>
  <si>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</si>
  <si>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</si>
  <si>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</si>
  <si>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</si>
  <si>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</si>
  <si>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</si>
  <si>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</si>
  <si>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</si>
  <si>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</si>
  <si>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</si>
  <si>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</si>
  <si>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</si>
  <si>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</si>
  <si>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</si>
  <si>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</si>
  <si>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</si>
  <si>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</si>
  <si>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</si>
  <si>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</si>
  <si>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</si>
  <si>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</si>
  <si>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</si>
  <si>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</si>
  <si>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</si>
  <si>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</si>
  <si>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</si>
  <si>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</si>
  <si>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</si>
  <si>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</si>
  <si>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</si>
  <si>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</si>
  <si>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</si>
  <si>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</si>
  <si>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</si>
  <si>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</si>
  <si>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</si>
  <si>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</si>
  <si>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</si>
  <si>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</si>
  <si>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</si>
  <si>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</si>
  <si>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</si>
  <si>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</si>
  <si>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</si>
  <si>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</si>
  <si>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</si>
  <si>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</si>
  <si>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</si>
  <si>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</si>
  <si>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</si>
  <si>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</si>
  <si>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</si>
  <si>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</si>
  <si>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</si>
  <si>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</si>
  <si>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</si>
  <si>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</si>
  <si>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</si>
  <si>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</si>
  <si>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</si>
  <si>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</si>
  <si>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</si>
  <si>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</si>
  <si>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</si>
  <si>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</si>
  <si>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</si>
  <si>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</si>
  <si>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</si>
  <si>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</si>
  <si>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</si>
  <si>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</si>
  <si>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</si>
  <si>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</si>
  <si>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</si>
  <si>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</si>
  <si>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</si>
  <si>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</si>
  <si>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</si>
  <si>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</si>
  <si>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</si>
  <si>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</si>
  <si>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</si>
  <si>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</si>
  <si>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</si>
  <si>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</si>
  <si>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</si>
  <si>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</si>
  <si>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</si>
  <si>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</si>
  <si>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</si>
  <si>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</si>
  <si>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</si>
  <si>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</si>
  <si>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</si>
  <si>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</si>
  <si>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</si>
  <si>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</si>
  <si>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</si>
  <si>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</si>
  <si>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</si>
  <si>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</si>
  <si>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</si>
  <si>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</si>
  <si>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</si>
  <si>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</si>
  <si>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</si>
  <si>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</si>
  <si>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</si>
  <si>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</si>
  <si>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</si>
  <si>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</si>
  <si>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</si>
  <si>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</si>
  <si>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</si>
  <si>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</si>
  <si>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</si>
  <si>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</si>
  <si>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</si>
  <si>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</si>
  <si>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</si>
  <si>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</si>
  <si>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</si>
  <si>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</si>
  <si>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</si>
  <si>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</si>
  <si>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</si>
  <si>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</si>
  <si>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</si>
  <si>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</si>
  <si>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</si>
  <si>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</si>
  <si>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</si>
  <si>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</si>
  <si>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</si>
  <si>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</si>
  <si>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</si>
  <si>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</si>
  <si>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</si>
  <si>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</si>
  <si>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</si>
  <si>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</si>
  <si>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</si>
  <si>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</si>
  <si>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</si>
  <si>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</si>
  <si>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</si>
  <si>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</si>
  <si>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</si>
  <si>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</si>
  <si>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</si>
  <si>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</si>
  <si>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</si>
  <si>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</si>
  <si>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</si>
  <si>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</si>
  <si>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</si>
  <si>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</si>
  <si>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</si>
  <si>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</si>
  <si>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</si>
  <si>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</si>
  <si>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</si>
  <si>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</si>
  <si>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</si>
  <si>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</si>
  <si>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</si>
  <si>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</si>
  <si>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</si>
  <si>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</si>
  <si>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</si>
  <si>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</si>
  <si>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</si>
  <si>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</si>
  <si>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</si>
  <si>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</si>
  <si>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</si>
  <si>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</si>
  <si>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</si>
  <si>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</si>
  <si>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</si>
  <si>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</si>
  <si>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</si>
  <si>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</si>
  <si>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</si>
  <si>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</si>
  <si>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</si>
  <si>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</si>
  <si>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</si>
  <si>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</si>
  <si>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</si>
  <si>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</si>
  <si>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</si>
  <si>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</si>
  <si>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</si>
  <si>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</si>
  <si>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</si>
  <si>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</si>
  <si>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</si>
  <si>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</si>
  <si>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</si>
  <si>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</si>
  <si>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</si>
  <si>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</si>
  <si>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</si>
  <si>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</si>
  <si>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</si>
  <si>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</si>
  <si>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</si>
  <si>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</si>
  <si>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</si>
  <si>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</si>
  <si>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</si>
  <si>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</si>
  <si>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</si>
  <si>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</si>
  <si>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</si>
  <si>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</si>
  <si>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</si>
  <si>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</si>
  <si>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</si>
  <si>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</si>
  <si>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</si>
  <si>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</si>
  <si>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</si>
  <si>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</si>
  <si>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</si>
  <si>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</si>
  <si>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</si>
  <si>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</si>
  <si>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</si>
  <si>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</si>
  <si>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</si>
  <si>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</si>
  <si>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</si>
  <si>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</si>
  <si>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</si>
  <si>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</si>
  <si>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</si>
  <si>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</si>
  <si>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</si>
  <si>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</si>
  <si>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</si>
  <si>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</si>
  <si>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</si>
  <si>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</si>
  <si>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</si>
  <si>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</si>
  <si>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</si>
  <si>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</si>
  <si>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</si>
  <si>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</si>
  <si>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</si>
  <si>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</si>
  <si>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</si>
  <si>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</si>
  <si>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</si>
  <si>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</si>
  <si>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</si>
  <si>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</si>
  <si>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</si>
  <si>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</si>
  <si>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</si>
  <si>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</si>
  <si>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</si>
  <si>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</si>
  <si>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</si>
  <si>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</si>
  <si>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</si>
  <si>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</si>
  <si>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</si>
  <si>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</si>
  <si>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</si>
  <si>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</si>
  <si>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</si>
  <si>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</si>
  <si>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</si>
  <si>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</si>
  <si>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</si>
  <si>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</si>
  <si>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</si>
  <si>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</si>
  <si>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</si>
  <si>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</si>
  <si>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</si>
  <si>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</si>
  <si>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</si>
  <si>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</si>
  <si>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</si>
  <si>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</si>
  <si>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</si>
  <si>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</si>
  <si>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</si>
  <si>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</si>
  <si>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</si>
  <si>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</si>
  <si>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</si>
  <si>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</si>
  <si>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</si>
  <si>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</si>
  <si>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</si>
  <si>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</si>
  <si>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</si>
  <si>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</si>
  <si>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</si>
  <si>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</si>
  <si>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</si>
  <si>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</si>
  <si>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</si>
  <si>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</si>
  <si>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</si>
  <si>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</si>
  <si>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</si>
  <si>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</si>
  <si>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</si>
  <si>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</si>
  <si>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</si>
  <si>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</si>
  <si>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</si>
  <si>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</si>
  <si>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</si>
  <si>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</si>
  <si>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</si>
  <si>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</si>
  <si>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</si>
  <si>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</si>
  <si>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</si>
  <si>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</si>
  <si>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</si>
  <si>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</si>
  <si>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</si>
  <si>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</si>
  <si>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</si>
  <si>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</si>
  <si>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</si>
  <si>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</si>
  <si>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</si>
  <si>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</si>
  <si>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</si>
  <si>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</si>
  <si>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</si>
  <si>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</si>
  <si>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</si>
  <si>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</si>
  <si>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</si>
  <si>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</si>
  <si>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</si>
  <si>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</si>
  <si>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</si>
  <si>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</si>
  <si>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</si>
  <si>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</si>
  <si>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</si>
  <si>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</si>
  <si>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</si>
  <si>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</si>
  <si>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</si>
  <si>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</si>
  <si>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</si>
  <si>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</si>
  <si>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</si>
  <si>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</si>
  <si>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</si>
  <si>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</si>
  <si>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</si>
  <si>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</si>
  <si>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</si>
  <si>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</si>
  <si>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</si>
  <si>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</si>
  <si>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</si>
  <si>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</si>
  <si>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</si>
  <si>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</si>
  <si>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</si>
  <si>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</si>
  <si>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</si>
  <si>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</si>
  <si>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</si>
  <si>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</si>
  <si>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</si>
  <si>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</si>
  <si>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</si>
  <si>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</si>
  <si>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</si>
  <si>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</si>
  <si>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</si>
  <si>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</si>
  <si>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</si>
  <si>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</si>
  <si>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</si>
  <si>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</si>
  <si>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</si>
  <si>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</si>
  <si>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</si>
  <si>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</si>
  <si>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</si>
  <si>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</si>
  <si>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</si>
  <si>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</si>
  <si>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</si>
  <si>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</si>
  <si>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</si>
  <si>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</si>
  <si>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</si>
  <si>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</si>
  <si>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</si>
  <si>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</si>
  <si>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</si>
  <si>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</si>
  <si>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</si>
  <si>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</si>
  <si>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</si>
  <si>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</si>
  <si>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</si>
  <si>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</si>
  <si>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</si>
  <si>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</si>
  <si>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</si>
  <si>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</si>
  <si>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</si>
  <si>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</si>
  <si>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</si>
  <si>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</si>
  <si>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</si>
  <si>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</si>
  <si>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</si>
  <si>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</si>
  <si>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</si>
  <si>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</si>
  <si>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</si>
  <si>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</si>
  <si>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</si>
  <si>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</si>
  <si>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</si>
  <si>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</si>
  <si>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</si>
  <si>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</si>
  <si>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</si>
  <si>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</si>
  <si>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</si>
  <si>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</si>
  <si>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</si>
  <si>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</si>
  <si>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</si>
  <si>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</si>
  <si>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</si>
  <si>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</si>
  <si>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</si>
  <si>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</si>
  <si>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</si>
  <si>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</si>
  <si>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</si>
  <si>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</si>
  <si>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</si>
  <si>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</si>
  <si>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</si>
  <si>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</si>
  <si>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</si>
  <si>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</si>
  <si>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</si>
  <si>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</si>
  <si>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</si>
  <si>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</si>
  <si>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</si>
  <si>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</si>
  <si>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</si>
  <si>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</si>
  <si>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</si>
  <si>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</si>
  <si>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</si>
  <si>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</si>
  <si>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</si>
  <si>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</si>
  <si>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</si>
  <si>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</si>
  <si>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</si>
  <si>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</si>
  <si>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</si>
  <si>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</si>
  <si>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</si>
  <si>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</si>
  <si>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</si>
  <si>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</si>
  <si>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</si>
  <si>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</si>
  <si>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</si>
  <si>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</si>
  <si>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</si>
  <si>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</si>
  <si>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</si>
  <si>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</si>
  <si>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</si>
  <si>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</si>
  <si>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</si>
  <si>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</si>
  <si>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</si>
  <si>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</si>
  <si>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</si>
  <si>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</si>
  <si>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</si>
  <si>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</si>
  <si>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</si>
  <si>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</si>
  <si>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</si>
  <si>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</si>
  <si>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</si>
  <si>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</si>
  <si>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</si>
  <si>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</si>
  <si>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</si>
  <si>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</si>
  <si>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</si>
  <si>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</si>
  <si>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</si>
  <si>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</si>
  <si>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</si>
  <si>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</si>
  <si>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</si>
  <si>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</si>
  <si>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</si>
  <si>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</si>
  <si>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</si>
  <si>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</si>
  <si>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</si>
  <si>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</si>
  <si>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</si>
  <si>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</si>
  <si>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</si>
  <si>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</si>
  <si>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</si>
  <si>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</si>
  <si>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</si>
  <si>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</si>
  <si>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</si>
  <si>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</si>
  <si>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</si>
  <si>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</si>
  <si>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</si>
  <si>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</si>
  <si>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</si>
  <si>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</si>
  <si>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</si>
  <si>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</si>
  <si>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</si>
  <si>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</si>
  <si>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</si>
  <si>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</si>
  <si>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</si>
  <si>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</si>
  <si>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</si>
  <si>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</si>
  <si>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</si>
  <si>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</si>
  <si>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</si>
  <si>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</si>
  <si>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</si>
  <si>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</si>
  <si>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</si>
  <si>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</si>
  <si>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</si>
  <si>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</si>
  <si>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</si>
  <si>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</si>
  <si>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</si>
  <si>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</si>
  <si>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</si>
  <si>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</si>
  <si>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</si>
  <si>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</si>
  <si>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</si>
  <si>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</si>
  <si>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</si>
  <si>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</si>
  <si>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</si>
  <si>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</si>
  <si>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</si>
  <si>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</si>
  <si>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</si>
  <si>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</si>
  <si>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</si>
  <si>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</si>
  <si>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</si>
  <si>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</si>
  <si>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</si>
  <si>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</si>
  <si>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</si>
  <si>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</si>
  <si>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</si>
  <si>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</si>
  <si>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</si>
  <si>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</si>
  <si>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</si>
  <si>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</si>
  <si>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</si>
  <si>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</si>
  <si>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</si>
  <si>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</si>
  <si>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</si>
  <si>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</si>
  <si>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</si>
  <si>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</si>
  <si>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</si>
  <si>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</si>
  <si>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</si>
  <si>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</si>
  <si>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</si>
  <si>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</si>
  <si>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</si>
  <si>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</si>
  <si>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</si>
  <si>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</si>
  <si>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</si>
  <si>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</si>
  <si>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</si>
  <si>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</si>
  <si>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</si>
  <si>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</si>
  <si>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</si>
  <si>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</si>
  <si>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</si>
  <si>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</si>
  <si>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</si>
  <si>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</si>
  <si>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</si>
  <si>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</si>
  <si>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</si>
  <si>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</si>
  <si>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</si>
  <si>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</si>
  <si>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</si>
  <si>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</si>
  <si>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</si>
  <si>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</si>
  <si>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</si>
  <si>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</si>
  <si>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</si>
  <si>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</si>
  <si>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</si>
  <si>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</si>
  <si>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</si>
  <si>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</si>
  <si>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</si>
  <si>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</si>
  <si>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</si>
  <si>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</si>
  <si>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</si>
  <si>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</si>
  <si>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</si>
  <si>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</si>
  <si>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</si>
  <si>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</si>
  <si>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</si>
  <si>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</si>
  <si>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</si>
  <si>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</si>
  <si>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</si>
  <si>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</si>
  <si>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</si>
  <si>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</si>
  <si>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</si>
  <si>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</si>
  <si>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</si>
  <si>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</si>
  <si>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</si>
  <si>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</si>
  <si>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</si>
  <si>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</si>
  <si>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</si>
  <si>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</si>
  <si>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</si>
  <si>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</si>
  <si>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</si>
  <si>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</si>
  <si>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</si>
  <si>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</si>
  <si>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</si>
  <si>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</si>
  <si>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</si>
  <si>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</si>
  <si>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</si>
  <si>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</si>
  <si>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</si>
  <si>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</si>
  <si>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</si>
  <si>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</si>
  <si>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</si>
  <si>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</si>
  <si>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</si>
  <si>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</si>
  <si>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</si>
  <si>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</si>
  <si>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</si>
  <si>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</si>
  <si>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</si>
  <si>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</si>
  <si>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</si>
  <si>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</si>
  <si>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</si>
  <si>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</si>
  <si>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</si>
  <si>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</si>
  <si>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</si>
  <si>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</si>
  <si>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</si>
  <si>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</si>
  <si>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</si>
  <si>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</si>
  <si>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</si>
  <si>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</si>
  <si>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</si>
  <si>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</si>
  <si>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</si>
  <si>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</si>
  <si>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</si>
  <si>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</si>
  <si>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</si>
  <si>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</si>
  <si>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</si>
  <si>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</si>
  <si>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</si>
  <si>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</si>
  <si>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</si>
  <si>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</si>
  <si>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</si>
  <si>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</si>
  <si>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</si>
  <si>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</si>
  <si>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</si>
  <si>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</si>
  <si>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</si>
  <si>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</si>
  <si>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</si>
  <si>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</si>
  <si>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</si>
  <si>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</si>
  <si>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</si>
  <si>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</si>
  <si>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</si>
  <si>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</si>
  <si>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</si>
  <si>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</si>
  <si>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</si>
  <si>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</si>
  <si>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</si>
  <si>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</si>
  <si>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</si>
  <si>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</si>
  <si>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</si>
  <si>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</si>
  <si>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</si>
  <si>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</si>
  <si>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</si>
  <si>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</si>
  <si>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</si>
  <si>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</si>
  <si>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</si>
  <si>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</si>
  <si>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</si>
  <si>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</si>
  <si>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</si>
  <si>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</si>
  <si>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</si>
  <si>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</si>
  <si>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</si>
  <si>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</si>
  <si>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</si>
  <si>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</si>
  <si>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</si>
  <si>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</si>
  <si>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</si>
  <si>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</si>
  <si>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</si>
  <si>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</si>
  <si>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</si>
  <si>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</si>
  <si>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</si>
  <si>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</si>
  <si>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</si>
  <si>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</si>
  <si>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</si>
  <si>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</si>
  <si>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</si>
  <si>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</si>
  <si>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</si>
  <si>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</si>
  <si>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</si>
  <si>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</si>
  <si>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</si>
  <si>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</si>
  <si>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</si>
  <si>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</si>
  <si>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</si>
  <si>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</si>
  <si>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</si>
  <si>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</si>
  <si>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</si>
  <si>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</si>
  <si>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</si>
  <si>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</si>
  <si>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</si>
  <si>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</si>
  <si>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</si>
  <si>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</si>
  <si>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</si>
  <si>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</si>
  <si>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</si>
  <si>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</si>
  <si>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</si>
  <si>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</si>
  <si>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</si>
  <si>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</si>
  <si>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</si>
  <si>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</si>
  <si>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</si>
  <si>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</si>
  <si>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</si>
  <si>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</si>
  <si>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</si>
  <si>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</si>
  <si>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</si>
  <si>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</si>
  <si>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</si>
  <si>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</si>
  <si>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</si>
  <si>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</si>
  <si>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</si>
  <si>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</si>
  <si>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</si>
  <si>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</si>
  <si>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</si>
  <si>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</si>
  <si>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</si>
  <si>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</si>
  <si>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</si>
  <si>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</si>
  <si>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</si>
  <si>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</si>
  <si>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</si>
  <si>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</si>
  <si>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</si>
  <si>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</si>
  <si>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</si>
  <si>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</si>
  <si>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</si>
  <si>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</si>
  <si>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</si>
  <si>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</si>
  <si>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</si>
  <si>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</si>
  <si>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</si>
  <si>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</si>
  <si>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</si>
  <si>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</si>
  <si>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</si>
  <si>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</si>
  <si>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</si>
  <si>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</si>
  <si>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</si>
  <si>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</si>
  <si>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</si>
  <si>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</si>
  <si>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</si>
  <si>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</si>
  <si>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</si>
  <si>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</si>
  <si>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</si>
  <si>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</si>
  <si>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</si>
  <si>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</si>
  <si>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</si>
  <si>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</si>
  <si>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</si>
  <si>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</si>
  <si>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</si>
  <si>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</si>
  <si>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</si>
  <si>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</si>
  <si>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</si>
  <si>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</si>
  <si>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</si>
  <si>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</si>
  <si>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</si>
  <si>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</si>
  <si>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</si>
  <si>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</si>
  <si>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</si>
  <si>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</si>
  <si>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</si>
  <si>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</si>
  <si>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</si>
  <si>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</si>
  <si>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</si>
  <si>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</si>
  <si>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</si>
  <si>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</si>
  <si>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</si>
  <si>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</si>
  <si>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</si>
  <si>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</si>
  <si>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</si>
  <si>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</si>
  <si>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</si>
  <si>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</si>
  <si>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</si>
  <si>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</si>
  <si>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</si>
  <si>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</si>
  <si>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</si>
  <si>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</si>
  <si>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</si>
  <si>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</si>
  <si>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</si>
  <si>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</si>
  <si>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</si>
  <si>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</si>
  <si>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</si>
  <si>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</si>
  <si>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</si>
  <si>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</si>
  <si>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</si>
  <si>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</si>
  <si>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</si>
  <si>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</si>
  <si>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</si>
  <si>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</si>
  <si>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</si>
  <si>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</si>
  <si>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</si>
  <si>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</si>
  <si>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</si>
  <si>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</si>
  <si>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</si>
  <si>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</si>
  <si>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</si>
  <si>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</si>
  <si>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</si>
  <si>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</si>
  <si>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</si>
  <si>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</si>
  <si>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</si>
  <si>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</si>
  <si>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</si>
  <si>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</si>
  <si>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</si>
  <si>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</si>
  <si>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</si>
  <si>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</si>
  <si>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</si>
  <si>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</si>
  <si>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</si>
  <si>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</si>
  <si>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</si>
  <si>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</si>
  <si>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</si>
  <si>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</si>
  <si>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</si>
  <si>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</si>
  <si>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</si>
  <si>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</si>
  <si>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</si>
  <si>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</si>
  <si>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</si>
  <si>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</si>
  <si>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</si>
  <si>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</si>
  <si>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</si>
  <si>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</si>
  <si>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</si>
  <si>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</si>
  <si>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</si>
  <si>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</si>
  <si>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</si>
  <si>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</si>
  <si>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</si>
  <si>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</si>
  <si>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</si>
  <si>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</si>
  <si>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</si>
  <si>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nelernigita, needukita, neinstruita; nelernigite, needukite, neinstruite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</si>
  <si>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</si>
  <si>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</si>
  <si>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</si>
  <si>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</si>
  <si>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</si>
  <si>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</si>
  <si>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</si>
  <si>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</si>
  <si>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</si>
  <si>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</si>
  <si>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</si>
  <si>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</si>
  <si>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</si>
  <si>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</si>
  <si>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</si>
  <si>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</si>
  <si>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</si>
  <si>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</si>
  <si>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</si>
  <si>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</si>
  <si>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</si>
  <si>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</si>
  <si>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</si>
  <si>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</si>
  <si>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</si>
  <si>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</si>
  <si>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</si>
  <si>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</si>
  <si>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</si>
  <si>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</si>
  <si>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</si>
  <si>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</si>
  <si>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</si>
  <si>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</si>
  <si>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</si>
  <si>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</si>
  <si>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</si>
  <si>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</si>
  <si>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</si>
  <si>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</si>
  <si>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</si>
  <si>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</si>
  <si>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</si>
  <si>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</si>
  <si>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</si>
  <si>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</si>
  <si>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</si>
  <si>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</si>
  <si>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</si>
  <si>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</si>
  <si>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</si>
  <si>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</si>
  <si>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</si>
  <si>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</si>
  <si>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</si>
  <si>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</si>
  <si>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</si>
  <si>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</si>
  <si>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</si>
  <si>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</si>
  <si>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</si>
  <si>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</si>
  <si>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</si>
  <si>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</si>
  <si>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</si>
  <si>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</si>
  <si>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</si>
  <si>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</si>
  <si>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</si>
  <si>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</si>
  <si>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</si>
  <si>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</si>
  <si>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</si>
  <si>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</si>
  <si>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</si>
  <si>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</si>
  <si>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</si>
  <si>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</si>
  <si>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</si>
  <si>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</si>
  <si>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</si>
  <si>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</si>
  <si>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</si>
  <si>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</si>
  <si>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</si>
  <si>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</si>
  <si>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</si>
  <si>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</si>
  <si>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</si>
  <si>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</si>
  <si>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</si>
  <si>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</si>
  <si>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</si>
  <si>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</si>
  <si>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</si>
  <si>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</si>
  <si>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</si>
  <si>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</si>
  <si>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</si>
  <si>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</si>
  <si>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</si>
  <si>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</si>
  <si>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</si>
  <si>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</si>
  <si>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</si>
  <si>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</si>
  <si>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</si>
  <si>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</si>
  <si>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</si>
  <si>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</si>
  <si>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</si>
  <si>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</si>
  <si>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</si>
  <si>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</si>
  <si>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</si>
  <si>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</si>
  <si>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</si>
  <si>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</si>
  <si>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</si>
  <si>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</si>
  <si>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</si>
  <si>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</si>
  <si>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</si>
  <si>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</si>
  <si>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</si>
  <si>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</si>
  <si>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</si>
  <si>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</si>
  <si>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</si>
  <si>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</si>
  <si>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</si>
  <si>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</si>
  <si>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</si>
  <si>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</si>
  <si>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</si>
  <si>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</si>
  <si>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</si>
  <si>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</si>
  <si>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</si>
  <si>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</si>
  <si>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</si>
  <si>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</si>
  <si>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</si>
  <si>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</si>
  <si>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</si>
  <si>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</si>
  <si>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</si>
  <si>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</si>
  <si>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</si>
  <si>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</si>
  <si>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</si>
  <si>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</si>
  <si>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</si>
  <si>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</si>
  <si>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</si>
  <si>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</si>
  <si>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</si>
  <si>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</si>
  <si>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</si>
  <si>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</si>
  <si>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</si>
  <si>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</si>
  <si>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</si>
  <si>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</si>
  <si>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</si>
  <si>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</si>
  <si>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</si>
  <si>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</si>
  <si>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</si>
  <si>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</si>
  <si>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</si>
  <si>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</si>
  <si>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</si>
  <si>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</si>
  <si>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</si>
  <si>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</si>
  <si>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</si>
  <si>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</si>
  <si>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</si>
  <si>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</si>
  <si>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</si>
  <si>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</si>
  <si>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</si>
  <si>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</si>
  <si>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</si>
  <si>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</si>
  <si>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</si>
  <si>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</si>
  <si>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</si>
  <si>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</si>
  <si>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</si>
  <si>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</si>
  <si>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</si>
  <si>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</si>
  <si>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</si>
  <si>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</si>
  <si>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</si>
  <si>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</si>
  <si>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</si>
  <si>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</si>
  <si>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</si>
  <si>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</si>
  <si>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</si>
  <si>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</si>
  <si>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</si>
  <si>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</si>
  <si>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</si>
  <si>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</si>
  <si>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</si>
  <si>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</si>
  <si>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</si>
  <si>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</si>
  <si>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</si>
  <si>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</si>
  <si>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</si>
  <si>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</si>
  <si>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</si>
  <si>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</si>
  <si>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</si>
  <si>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</si>
  <si>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</si>
  <si>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</si>
  <si>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</si>
  <si>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</si>
  <si>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</si>
  <si>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</si>
  <si>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</si>
  <si>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</si>
  <si>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</si>
  <si>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</si>
  <si>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</si>
  <si>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</si>
  <si>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</si>
  <si>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</si>
  <si>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</si>
  <si>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</si>
  <si>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</si>
  <si>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</si>
  <si>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</si>
  <si>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</si>
  <si>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</si>
  <si>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</si>
  <si>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</si>
  <si>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</si>
  <si>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</si>
  <si>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</si>
  <si>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</si>
  <si>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</si>
  <si>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</si>
  <si>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</si>
  <si>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</si>
  <si>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</si>
  <si>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</si>
  <si>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</si>
  <si>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</si>
  <si>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</si>
  <si>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</si>
  <si>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</si>
  <si>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</si>
  <si>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</si>
  <si>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</si>
  <si>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</si>
  <si>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</si>
  <si>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</si>
  <si>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</si>
  <si>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</si>
  <si>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</si>
  <si>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</si>
  <si>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</si>
  <si>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</si>
  <si>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</si>
  <si>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</si>
  <si>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</si>
  <si>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</si>
  <si>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</si>
  <si>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</si>
  <si>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</si>
  <si>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</si>
  <si>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</si>
  <si>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</si>
  <si>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</si>
  <si>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</si>
  <si>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</si>
  <si>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</si>
  <si>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</si>
  <si>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</si>
  <si>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</si>
  <si>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</si>
  <si>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</si>
  <si>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</si>
  <si>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</si>
  <si>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</si>
  <si>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</si>
  <si>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</si>
  <si>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</si>
  <si>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</si>
  <si>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</si>
  <si>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</si>
  <si>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</si>
  <si>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</si>
  <si>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</si>
  <si>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</si>
  <si>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</si>
  <si>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</si>
  <si>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</si>
  <si>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</si>
  <si>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</si>
  <si>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</si>
  <si>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</si>
  <si>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</si>
  <si>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</si>
  <si>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</si>
  <si>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</si>
  <si>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</si>
  <si>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</si>
  <si>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</si>
  <si>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</si>
  <si>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</si>
  <si>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</si>
  <si>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</si>
  <si>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</si>
  <si>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</si>
  <si>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</si>
  <si>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</si>
  <si>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</si>
  <si>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</si>
  <si>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</si>
  <si>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</si>
  <si>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</si>
  <si>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</si>
  <si>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</si>
  <si>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</si>
  <si>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</si>
  <si>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</si>
  <si>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</si>
  <si>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</si>
  <si>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</si>
  <si>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</si>
  <si>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</si>
  <si>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</si>
  <si>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</si>
  <si>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</si>
  <si>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</si>
  <si>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</si>
  <si>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</si>
  <si>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</si>
  <si>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</si>
  <si>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</si>
  <si>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</si>
  <si>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</si>
  <si>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</si>
  <si>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</si>
  <si>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</si>
  <si>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</si>
  <si>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</si>
  <si>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</si>
  <si>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</si>
  <si>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</si>
  <si>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</si>
  <si>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</si>
  <si>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</si>
  <si>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</si>
  <si>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</si>
  <si>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</si>
  <si>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</si>
  <si>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</si>
  <si>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</si>
  <si>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</si>
  <si>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</si>
  <si>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</si>
  <si>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</si>
  <si>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</si>
  <si>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</si>
  <si>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</si>
  <si>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</si>
  <si>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</si>
  <si>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</si>
  <si>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</si>
  <si>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</si>
  <si>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</si>
  <si>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</si>
  <si>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</si>
  <si>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</si>
  <si>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</si>
  <si>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</si>
  <si>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</si>
  <si>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</si>
  <si>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</si>
  <si>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</si>
  <si>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</si>
  <si>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</si>
  <si>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</si>
  <si>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</si>
  <si>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</si>
  <si>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</si>
  <si>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</si>
  <si>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</si>
  <si>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</si>
  <si>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</si>
  <si>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</si>
  <si>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</si>
  <si>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</si>
  <si>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</si>
  <si>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</si>
  <si>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</si>
  <si>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</si>
  <si>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</si>
  <si>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</si>
  <si>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</si>
  <si>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</si>
  <si>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</si>
  <si>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</si>
  <si>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</si>
  <si>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</si>
  <si>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</si>
  <si>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</si>
  <si>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</si>
  <si>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</si>
  <si>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</si>
  <si>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</si>
  <si>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</si>
  <si>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</si>
  <si>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</si>
  <si>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</si>
  <si>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</si>
  <si>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</si>
  <si>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</si>
  <si>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</si>
  <si>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</si>
  <si>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</si>
  <si>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</si>
  <si>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</si>
  <si>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</si>
  <si>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</si>
  <si>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</si>
  <si>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</si>
  <si>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</si>
  <si>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</si>
  <si>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</si>
  <si>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</si>
  <si>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</si>
  <si>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</si>
  <si>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</si>
  <si>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</si>
  <si>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</si>
  <si>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</si>
  <si>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</si>
  <si>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</si>
  <si>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</si>
  <si>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</si>
  <si>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</si>
  <si>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</si>
  <si>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</si>
  <si>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</si>
  <si>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</si>
  <si>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</si>
  <si>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</si>
  <si>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</si>
  <si>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</si>
  <si>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</si>
  <si>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</si>
  <si>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</si>
  <si>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</si>
  <si>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</si>
  <si>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</si>
  <si>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</si>
  <si>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</si>
  <si>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</si>
  <si>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</si>
  <si>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</si>
  <si>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</si>
  <si>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</si>
  <si>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</si>
  <si>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</si>
  <si>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</si>
  <si>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</si>
  <si>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</si>
  <si>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</si>
  <si>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</si>
  <si>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</si>
  <si>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</si>
  <si>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</si>
  <si>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</si>
  <si>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</si>
  <si>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</si>
  <si>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</si>
  <si>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</si>
  <si>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</si>
  <si>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</si>
  <si>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</si>
  <si>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</si>
  <si>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</si>
  <si>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</si>
  <si>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</si>
  <si>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</si>
  <si>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</si>
  <si>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</si>
  <si>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</si>
  <si>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</si>
  <si>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</si>
  <si>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</si>
  <si>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</si>
  <si>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</si>
  <si>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</si>
  <si>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</si>
  <si>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</si>
  <si>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</si>
  <si>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</si>
  <si>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</si>
  <si>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</si>
  <si>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</si>
  <si>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</si>
  <si>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</si>
  <si>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</si>
  <si>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</si>
  <si>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</si>
  <si>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</si>
  <si>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</si>
  <si>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</si>
  <si>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</si>
  <si>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</si>
  <si>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</si>
  <si>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</si>
  <si>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</si>
  <si>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</si>
  <si>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</si>
  <si>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</si>
  <si>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</si>
  <si>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</si>
  <si>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</si>
  <si>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</si>
  <si>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</si>
  <si>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</si>
  <si>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</si>
  <si>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</si>
  <si>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</si>
  <si>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</si>
  <si>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</si>
  <si>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</si>
  <si>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</si>
  <si>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</si>
  <si>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</si>
  <si>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</si>
  <si>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</si>
  <si>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</si>
  <si>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</si>
  <si>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</si>
  <si>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</si>
  <si>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</si>
  <si>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</si>
  <si>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</si>
  <si>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</si>
  <si>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</si>
  <si>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</si>
  <si>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</si>
  <si>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</si>
  <si>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</si>
  <si>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</si>
  <si>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</si>
  <si>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</si>
  <si>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</si>
  <si>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</si>
  <si>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</si>
  <si>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</si>
  <si>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</si>
  <si>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</si>
  <si>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</si>
  <si>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</si>
  <si>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</si>
  <si>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</si>
  <si>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</si>
  <si>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</si>
  <si>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</si>
  <si>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</si>
  <si>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</si>
  <si>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</si>
  <si>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</si>
  <si>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</si>
  <si>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</si>
  <si>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</si>
  <si>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</si>
  <si>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</si>
  <si>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</si>
  <si>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</si>
  <si>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</si>
  <si>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</si>
  <si>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</si>
  <si>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</si>
  <si>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</si>
  <si>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</si>
  <si>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</si>
  <si>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</si>
  <si>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</si>
  <si>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</si>
  <si>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</si>
  <si>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</si>
  <si>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</si>
  <si>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</si>
  <si>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</si>
  <si>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</si>
  <si>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</si>
  <si>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</si>
  <si>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</si>
  <si>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</si>
  <si>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</si>
  <si>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</si>
  <si>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</si>
  <si>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</si>
  <si>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</si>
  <si>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</si>
  <si>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</si>
  <si>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</si>
  <si>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</si>
  <si>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</si>
  <si>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</si>
  <si>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</si>
  <si>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</si>
  <si>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</si>
  <si>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</si>
  <si>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</si>
  <si>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</si>
  <si>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</si>
  <si>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</si>
  <si>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</si>
  <si>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</si>
  <si>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</si>
  <si>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</si>
  <si>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</si>
  <si>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</si>
  <si>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</si>
  <si>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</si>
  <si>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</si>
  <si>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</si>
  <si>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</si>
  <si>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</si>
  <si>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</si>
  <si>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</si>
  <si>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</si>
  <si>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</si>
  <si>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</si>
  <si>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</si>
  <si>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</si>
  <si>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</si>
  <si>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</si>
  <si>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</si>
  <si>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</si>
  <si>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</si>
  <si>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</si>
  <si>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</si>
  <si>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</si>
  <si>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</si>
  <si>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</si>
  <si>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</si>
  <si>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</si>
  <si>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</si>
  <si>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</si>
  <si>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</si>
  <si>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</si>
  <si>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</si>
  <si>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</si>
  <si>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</si>
  <si>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</si>
  <si>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</si>
  <si>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</si>
  <si>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</si>
  <si>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</si>
  <si>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</si>
  <si>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</si>
  <si>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</si>
  <si>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</si>
  <si>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</si>
  <si>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</si>
  <si>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</si>
  <si>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</si>
  <si>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</si>
  <si>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</si>
  <si>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</si>
  <si>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</si>
  <si>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</si>
  <si>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</si>
  <si>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</si>
  <si>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</si>
  <si>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</si>
  <si>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</si>
  <si>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</si>
  <si>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</si>
  <si>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</si>
  <si>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</si>
  <si>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</si>
  <si>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</si>
  <si>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</si>
  <si>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</si>
  <si>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</si>
  <si>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</si>
  <si>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</si>
  <si>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</si>
  <si>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</si>
  <si>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</si>
  <si>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</si>
  <si>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</si>
  <si>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</si>
  <si>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</si>
  <si>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</si>
  <si>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</si>
  <si>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</si>
  <si>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</si>
  <si>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</si>
  <si>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</si>
  <si>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</si>
  <si>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</si>
  <si>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</si>
  <si>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</si>
  <si>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</si>
  <si>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</si>
  <si>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</si>
  <si>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</si>
  <si>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</si>
  <si>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</si>
  <si>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</si>
  <si>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</si>
  <si>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</si>
  <si>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</si>
  <si>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</si>
  <si>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</si>
  <si>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</si>
  <si>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</si>
  <si>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</si>
  <si>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</si>
  <si>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</si>
  <si>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</si>
  <si>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</si>
  <si>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</si>
  <si>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</si>
  <si>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</si>
  <si>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</si>
  <si>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</si>
  <si>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</si>
  <si>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</si>
  <si>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</si>
  <si>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</si>
  <si>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</si>
  <si>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</si>
  <si>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</si>
  <si>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</si>
  <si>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</si>
  <si>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</si>
  <si>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</si>
  <si>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</si>
  <si>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</si>
  <si>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</si>
  <si>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</si>
  <si>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</si>
  <si>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</si>
  <si>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</si>
  <si>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</si>
  <si>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</si>
  <si>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</si>
  <si>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</si>
  <si>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</si>
  <si>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</si>
  <si>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</si>
  <si>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</si>
  <si>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</si>
  <si>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</si>
  <si>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</si>
  <si>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</si>
  <si>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</si>
  <si>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</si>
  <si>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</si>
  <si>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</si>
  <si>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</si>
  <si>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</si>
  <si>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</si>
  <si>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</si>
  <si>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</si>
  <si>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</si>
  <si>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</si>
  <si>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</si>
  <si>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</si>
  <si>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</si>
  <si>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</si>
  <si>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</si>
  <si>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</si>
  <si>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</si>
  <si>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</si>
  <si>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</si>
  <si>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</si>
  <si>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</si>
  <si>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</si>
  <si>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</si>
  <si>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</si>
  <si>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</si>
  <si>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</si>
  <si>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</si>
  <si>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</si>
  <si>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</si>
  <si>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</si>
  <si>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</si>
  <si>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</si>
  <si>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</si>
  <si>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</si>
  <si>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</si>
  <si>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</si>
  <si>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</si>
  <si>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</si>
  <si>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</si>
  <si>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</si>
  <si>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</si>
  <si>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</si>
  <si>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</si>
  <si>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</si>
  <si>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</si>
  <si>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</si>
  <si>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</si>
  <si>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</si>
  <si>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</si>
  <si>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</si>
  <si>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</si>
  <si>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</si>
  <si>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</si>
  <si>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</si>
  <si>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</si>
  <si>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</si>
  <si>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</si>
  <si>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</si>
  <si>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</si>
  <si>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</si>
  <si>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</si>
  <si>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</si>
  <si>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</si>
  <si>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</si>
  <si>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</si>
  <si>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</si>
  <si>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</si>
  <si>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</si>
  <si>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</si>
  <si>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</si>
  <si>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</si>
  <si>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</si>
  <si>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</si>
  <si>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</si>
  <si>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</si>
  <si>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</si>
  <si>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</si>
  <si>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</si>
  <si>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</si>
  <si>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</si>
  <si>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</si>
  <si>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</si>
  <si>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</si>
  <si>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</si>
  <si>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</si>
  <si>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</si>
  <si>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</si>
  <si>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</si>
  <si>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</si>
  <si>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</si>
  <si>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</si>
  <si>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</si>
  <si>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</si>
  <si>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</si>
  <si>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</si>
  <si>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</si>
  <si>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</si>
  <si>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</si>
  <si>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</si>
  <si>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</si>
  <si>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</si>
  <si>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</si>
  <si>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</si>
  <si>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</si>
  <si>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</si>
  <si>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</si>
  <si>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</si>
  <si>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</si>
  <si>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</si>
  <si>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</si>
  <si>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</si>
  <si>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</si>
  <si>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</si>
  <si>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</si>
  <si>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</si>
  <si>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</si>
  <si>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</si>
  <si>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</si>
  <si>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</si>
  <si>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</si>
  <si>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</si>
  <si>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</si>
  <si>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</si>
  <si>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</si>
  <si>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</si>
  <si>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</si>
  <si>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</si>
  <si>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</si>
  <si>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</si>
  <si>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</si>
  <si>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</si>
  <si>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</si>
  <si>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</si>
  <si>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</si>
  <si>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</si>
  <si>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</si>
  <si>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</si>
  <si>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</si>
  <si>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</si>
  <si>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</si>
  <si>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</si>
  <si>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</si>
  <si>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</si>
  <si>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</si>
  <si>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</si>
  <si>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</si>
  <si>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</si>
  <si>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</si>
  <si>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</si>
  <si>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</si>
  <si>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</si>
  <si>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</si>
  <si>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</si>
  <si>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</si>
  <si>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</si>
  <si>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</si>
  <si>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</si>
  <si>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</si>
  <si>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</si>
  <si>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</si>
  <si>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</si>
  <si>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</si>
  <si>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</si>
  <si>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</si>
  <si>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</si>
  <si>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</si>
  <si>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</si>
  <si>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</si>
  <si>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</si>
  <si>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</si>
  <si>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</si>
  <si>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</si>
  <si>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</si>
  <si>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</si>
  <si>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</si>
  <si>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</si>
  <si>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</si>
  <si>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</si>
  <si>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</si>
  <si>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</si>
  <si>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</si>
  <si>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</si>
  <si>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</si>
  <si>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</si>
  <si>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</si>
  <si>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</si>
  <si>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</si>
  <si>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</si>
  <si>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</si>
  <si>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</si>
  <si>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</si>
  <si>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</si>
  <si>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</si>
  <si>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</si>
  <si>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</si>
  <si>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</si>
  <si>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</si>
  <si>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</si>
  <si>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</si>
  <si>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</si>
  <si>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</si>
  <si>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</si>
  <si>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</si>
  <si>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</si>
  <si>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</si>
  <si>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</si>
  <si>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</si>
  <si>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</si>
  <si>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</si>
  <si>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</si>
  <si>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</si>
  <si>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</si>
  <si>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</si>
  <si>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</si>
  <si>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</si>
  <si>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</si>
  <si>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</si>
  <si>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</si>
  <si>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</si>
  <si>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</si>
  <si>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</si>
  <si>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</si>
  <si>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</si>
  <si>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</si>
  <si>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</si>
  <si>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</si>
  <si>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</si>
  <si>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</si>
  <si>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</si>
  <si>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</si>
  <si>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</si>
  <si>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</si>
  <si>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</si>
  <si>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</si>
  <si>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</si>
  <si>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</si>
  <si>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</si>
  <si>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</si>
  <si>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</si>
  <si>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</si>
  <si>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</si>
  <si>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</si>
  <si>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</si>
  <si>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</si>
  <si>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</si>
  <si>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</si>
  <si>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</si>
  <si>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</si>
  <si>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</si>
  <si>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</si>
  <si>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</si>
  <si>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</si>
  <si>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</si>
  <si>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</si>
  <si>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</si>
  <si>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</si>
  <si>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</si>
  <si>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</si>
  <si>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</si>
  <si>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</si>
  <si>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</si>
  <si>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</si>
  <si>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</si>
  <si>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</si>
  <si>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</si>
  <si>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</si>
  <si>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</si>
  <si>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</si>
  <si>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</si>
  <si>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</si>
  <si>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</si>
  <si>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</si>
  <si>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</si>
  <si>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</si>
  <si>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</si>
  <si>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</si>
  <si>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</si>
  <si>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</si>
  <si>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</si>
  <si>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</si>
  <si>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</si>
  <si>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</si>
  <si>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</si>
  <si>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</si>
  <si>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</si>
  <si>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</si>
  <si>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</si>
  <si>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</si>
  <si>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</si>
  <si>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</si>
  <si>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</si>
  <si>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</si>
  <si>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</si>
  <si>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</si>
  <si>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</si>
  <si>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</si>
  <si>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</si>
  <si>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</si>
  <si>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</si>
  <si>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</si>
  <si>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</si>
  <si>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</si>
  <si>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</si>
  <si>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</si>
  <si>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</si>
  <si>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</si>
  <si>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</si>
  <si>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</si>
  <si>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</si>
  <si>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</si>
  <si>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</si>
  <si>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</si>
  <si>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</si>
  <si>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</si>
  <si>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</si>
  <si>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</si>
  <si>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</si>
  <si>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</si>
  <si>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</si>
  <si>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</si>
  <si>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</si>
  <si>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</si>
  <si>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</si>
  <si>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</si>
  <si>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</si>
  <si>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</si>
  <si>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</si>
  <si>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</si>
  <si>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</si>
  <si>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</si>
  <si>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</si>
  <si>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</si>
  <si>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</si>
  <si>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</si>
  <si>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</si>
  <si>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</si>
  <si>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</si>
  <si>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</si>
  <si>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</si>
  <si>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</si>
  <si>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</si>
  <si>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</si>
  <si>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</si>
  <si>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</si>
  <si>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</si>
  <si>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</si>
  <si>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</si>
  <si>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</si>
  <si>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</si>
  <si>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</si>
  <si>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</si>
  <si>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</si>
  <si>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</si>
  <si>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</si>
  <si>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</si>
  <si>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</si>
  <si>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</si>
  <si>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</si>
  <si>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</si>
  <si>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</si>
  <si>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</si>
  <si>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</si>
  <si>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</si>
  <si>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</si>
  <si>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</si>
  <si>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</si>
  <si>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</si>
  <si>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</si>
  <si>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</si>
  <si>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</si>
  <si>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</si>
  <si>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</si>
  <si>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</si>
  <si>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</si>
  <si>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</si>
  <si>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</si>
  <si>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</si>
  <si>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</si>
  <si>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</si>
  <si>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</si>
  <si>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</si>
  <si>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</si>
  <si>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</si>
  <si>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</si>
  <si>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</si>
  <si>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</si>
  <si>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</si>
  <si>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</si>
  <si>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</si>
  <si>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</si>
  <si>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</si>
  <si>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</si>
  <si>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</si>
  <si>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</si>
  <si>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</si>
  <si>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</si>
  <si>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</si>
  <si>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</si>
  <si>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</si>
  <si>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</si>
  <si>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</si>
  <si>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</si>
  <si>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</si>
  <si>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</si>
  <si>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</si>
  <si>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</si>
  <si>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</si>
  <si>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</si>
  <si>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</si>
  <si>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</si>
  <si>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</si>
  <si>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</si>
  <si>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</si>
  <si>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</si>
  <si>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</si>
  <si>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</si>
  <si>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</si>
  <si>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</si>
  <si>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</si>
  <si>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</si>
  <si>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</si>
  <si>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</si>
  <si>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</si>
  <si>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</si>
  <si>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</si>
  <si>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</si>
  <si>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</si>
  <si>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</si>
  <si>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</si>
  <si>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</si>
  <si>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</si>
  <si>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</si>
  <si>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</si>
  <si>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</si>
  <si>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</si>
  <si>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</si>
  <si>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</si>
  <si>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</si>
  <si>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</si>
  <si>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</si>
  <si>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</si>
  <si>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</si>
  <si>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</si>
  <si>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</si>
  <si>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</si>
  <si>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</si>
  <si>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</si>
  <si>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</si>
  <si>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</si>
  <si>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</si>
  <si>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</si>
  <si>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</si>
  <si>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</si>
  <si>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</si>
  <si>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</si>
  <si>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</si>
  <si>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</si>
  <si>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</si>
  <si>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</si>
  <si>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</si>
  <si>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</si>
  <si>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</si>
  <si>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</si>
  <si>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</si>
  <si>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</si>
  <si>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</si>
  <si>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</si>
  <si>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</si>
  <si>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</si>
  <si>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</si>
  <si>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</si>
  <si>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</si>
  <si>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</si>
  <si>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</si>
  <si>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</si>
  <si>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</si>
  <si>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</si>
  <si>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</si>
  <si>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</si>
  <si>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</si>
  <si>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</si>
  <si>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</si>
  <si>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</si>
  <si>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</si>
  <si>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</si>
  <si>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</si>
  <si>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</si>
  <si>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</si>
  <si>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</si>
  <si>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</si>
  <si>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</si>
  <si>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</si>
  <si>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</si>
  <si>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</si>
  <si>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</si>
  <si>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</si>
  <si>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</si>
  <si>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</si>
  <si>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</si>
  <si>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</si>
  <si>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</si>
  <si>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</si>
  <si>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</si>
  <si>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</si>
  <si>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</si>
  <si>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</si>
  <si>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</si>
  <si>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</si>
  <si>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</si>
  <si>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</si>
  <si>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</si>
  <si>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</si>
  <si>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</si>
  <si>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</si>
  <si>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</si>
  <si>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</si>
  <si>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</si>
  <si>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</si>
  <si>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</si>
  <si>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</si>
  <si>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</si>
  <si>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</si>
  <si>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</si>
  <si>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</si>
  <si>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</si>
  <si>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</si>
  <si>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</si>
  <si>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</si>
  <si>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</si>
  <si>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</si>
  <si>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</si>
  <si>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</si>
  <si>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</si>
  <si>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</si>
  <si>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</si>
  <si>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</si>
  <si>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</si>
  <si>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</si>
  <si>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</si>
  <si>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</si>
  <si>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</si>
  <si>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</si>
  <si>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</si>
  <si>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</si>
  <si>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</si>
  <si>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</si>
  <si>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</si>
  <si>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</si>
  <si>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</si>
  <si>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</si>
  <si>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</si>
  <si>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</si>
  <si>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</si>
  <si>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</si>
  <si>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</si>
  <si>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</si>
  <si>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</si>
  <si>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</si>
  <si>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</si>
  <si>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</si>
  <si>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</si>
  <si>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</si>
  <si>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</si>
  <si>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</si>
  <si>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</si>
  <si>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</si>
  <si>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</si>
  <si>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</si>
  <si>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</si>
  <si>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</si>
  <si>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</si>
  <si>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</si>
  <si>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</si>
  <si>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</si>
  <si>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</si>
  <si>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</si>
  <si>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</si>
  <si>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</si>
  <si>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</si>
  <si>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</si>
  <si>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</si>
  <si>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</si>
  <si>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</si>
  <si>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</si>
  <si>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</si>
  <si>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</si>
  <si>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</si>
  <si>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</si>
  <si>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</si>
  <si>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</si>
  <si>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</si>
  <si>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</si>
  <si>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</si>
  <si>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</si>
  <si>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</si>
  <si>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</si>
  <si>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</si>
  <si>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</si>
  <si>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</si>
  <si>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</si>
  <si>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</si>
  <si>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</si>
  <si>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</si>
  <si>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</si>
  <si>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</si>
  <si>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</si>
  <si>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</si>
  <si>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</si>
  <si>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</si>
  <si>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</si>
  <si>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</si>
  <si>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</si>
  <si>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</si>
  <si>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</si>
  <si>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</si>
  <si>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</si>
  <si>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</si>
  <si>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</si>
  <si>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</si>
  <si>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</si>
  <si>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</si>
  <si>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</si>
  <si>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</si>
  <si>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</si>
  <si>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</si>
  <si>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</si>
  <si>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</si>
  <si>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</si>
  <si>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</si>
  <si>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</si>
  <si>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</si>
  <si>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</si>
  <si>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</si>
  <si>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</si>
  <si>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</si>
  <si>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</si>
  <si>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</si>
  <si>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</si>
  <si>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</si>
  <si>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</si>
  <si>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</si>
  <si>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</si>
  <si>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</si>
  <si>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</si>
  <si>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</si>
  <si>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</si>
  <si>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</si>
  <si>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</si>
  <si>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</si>
  <si>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</si>
  <si>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</si>
  <si>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</si>
  <si>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</si>
  <si>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</si>
  <si>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</si>
  <si>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</si>
  <si>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</si>
  <si>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</si>
  <si>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</si>
  <si>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</si>
  <si>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</si>
  <si>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</si>
  <si>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</si>
  <si>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</si>
  <si>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</si>
  <si>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</si>
  <si>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</si>
  <si>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</si>
  <si>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</si>
  <si>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</si>
  <si>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</si>
  <si>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</si>
  <si>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</si>
  <si>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</si>
  <si>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</si>
  <si>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</si>
  <si>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</si>
  <si>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</si>
  <si>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</si>
  <si>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</si>
  <si>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</si>
  <si>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</si>
  <si>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</si>
  <si>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</si>
  <si>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</si>
  <si>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</si>
  <si>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</si>
  <si>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</si>
  <si>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</si>
  <si>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</si>
  <si>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</si>
  <si>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</si>
  <si>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</si>
  <si>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</si>
  <si>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</si>
  <si>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</si>
  <si>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</si>
  <si>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</si>
  <si>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</si>
  <si>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</si>
  <si>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</si>
  <si>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</si>
  <si>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</si>
  <si>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</si>
  <si>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</si>
  <si>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</si>
  <si>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</si>
  <si>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</si>
  <si>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</si>
  <si>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</si>
  <si>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</si>
  <si>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</si>
  <si>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</si>
  <si>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</si>
  <si>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</si>
  <si>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</si>
  <si>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</si>
  <si>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</si>
  <si>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</si>
  <si>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</si>
  <si>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</si>
  <si>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</si>
  <si>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</si>
  <si>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</si>
  <si>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</si>
  <si>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</si>
  <si>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</si>
  <si>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</si>
  <si>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</si>
  <si>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</si>
  <si>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</si>
  <si>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</si>
  <si>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</si>
  <si>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</si>
  <si>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</si>
  <si>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</si>
  <si>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</si>
  <si>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</si>
  <si>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</si>
  <si>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</si>
  <si>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</si>
  <si>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</si>
  <si>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</si>
  <si>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</si>
  <si>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</si>
  <si>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</si>
  <si>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</si>
  <si>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</si>
  <si>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</si>
  <si>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</si>
  <si>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</si>
  <si>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</si>
  <si>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</si>
  <si>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</si>
  <si>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</si>
  <si>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</si>
  <si>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</si>
  <si>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</si>
  <si>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</si>
  <si>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</si>
  <si>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</si>
  <si>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</si>
  <si>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</si>
  <si>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</si>
  <si>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</si>
  <si>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</si>
  <si>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</si>
  <si>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</si>
  <si>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</si>
  <si>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</si>
  <si>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</si>
  <si>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</si>
  <si>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</si>
  <si>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</si>
  <si>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</si>
  <si>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</si>
  <si>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</si>
  <si>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</si>
  <si>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</si>
  <si>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</si>
  <si>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</si>
  <si>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</si>
  <si>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</si>
  <si>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</si>
  <si>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</si>
  <si>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</si>
  <si>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</si>
  <si>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</si>
  <si>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</si>
  <si>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</si>
  <si>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</si>
  <si>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</si>
  <si>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</si>
  <si>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</si>
  <si>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</si>
  <si>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</si>
  <si>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</si>
  <si>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</si>
  <si>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</si>
  <si>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</si>
  <si>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</si>
  <si>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</si>
  <si>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</si>
  <si>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</si>
  <si>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</si>
  <si>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</si>
  <si>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</si>
  <si>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</si>
  <si>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</si>
  <si>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</si>
  <si>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</si>
  <si>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</si>
  <si>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</si>
  <si>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</si>
  <si>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</si>
  <si>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</si>
  <si>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</si>
  <si>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</si>
  <si>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</si>
  <si>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</si>
  <si>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</si>
  <si>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</si>
  <si>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</si>
  <si>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</si>
  <si>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</si>
  <si>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</si>
  <si>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</si>
  <si>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</si>
  <si>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</si>
  <si>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</si>
  <si>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</si>
  <si>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</si>
  <si>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</si>
  <si>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</si>
  <si>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</si>
  <si>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</si>
  <si>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</si>
  <si>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</si>
  <si>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</si>
  <si>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</si>
  <si>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</si>
  <si>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</si>
  <si>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</si>
  <si>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</si>
  <si>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</si>
  <si>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</si>
  <si>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</si>
  <si>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</si>
  <si>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</si>
  <si>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</si>
  <si>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</si>
  <si>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</si>
  <si>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</si>
  <si>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</si>
  <si>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</si>
  <si>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</si>
  <si>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</si>
  <si>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</si>
  <si>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</si>
  <si>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</si>
  <si>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</si>
  <si>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</si>
  <si>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</si>
  <si>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</si>
  <si>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</si>
  <si>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</si>
  <si>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</si>
  <si>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</si>
  <si>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</si>
  <si>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</si>
  <si>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</si>
  <si>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</si>
  <si>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</si>
  <si>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</si>
  <si>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</si>
  <si>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</si>
  <si>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</si>
  <si>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</si>
  <si>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</si>
  <si>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</si>
  <si>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</si>
  <si>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</si>
  <si>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</si>
  <si>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</si>
  <si>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</si>
  <si>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</si>
  <si>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</si>
  <si>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</si>
  <si>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</si>
  <si>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</si>
  <si>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</si>
  <si>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</si>
  <si>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</si>
  <si>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</si>
  <si>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</si>
  <si>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</si>
  <si>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</si>
  <si>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</si>
  <si>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</si>
  <si>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</si>
  <si>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</si>
  <si>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</si>
  <si>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</si>
  <si>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</si>
  <si>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</si>
  <si>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</si>
  <si>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</si>
  <si>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</si>
  <si>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</si>
  <si>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</si>
  <si>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</si>
  <si>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</si>
  <si>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</si>
  <si>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</si>
  <si>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</si>
  <si>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</si>
  <si>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</si>
  <si>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</si>
  <si>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</si>
  <si>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</si>
  <si>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</si>
  <si>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</si>
  <si>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</si>
  <si>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</si>
  <si>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</si>
  <si>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</si>
  <si>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</si>
  <si>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</si>
  <si>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</si>
  <si>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</si>
  <si>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</si>
  <si>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</si>
  <si>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</si>
  <si>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</si>
  <si>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</si>
  <si>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</si>
  <si>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</si>
  <si>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</si>
  <si>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</si>
  <si>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</si>
  <si>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</si>
  <si>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</si>
  <si>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</si>
  <si>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</si>
  <si>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</si>
  <si>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</si>
  <si>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</si>
  <si>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</si>
  <si>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</si>
  <si>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</si>
  <si>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</si>
  <si>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</si>
  <si>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</si>
  <si>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</si>
  <si>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</si>
  <si>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</si>
  <si>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</si>
  <si>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</si>
  <si>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</si>
  <si>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</si>
  <si>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</si>
  <si>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</si>
  <si>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</si>
  <si>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</si>
  <si>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</si>
  <si>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</si>
  <si>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</si>
  <si>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</si>
  <si>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</si>
  <si>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</si>
  <si>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</si>
  <si>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</si>
  <si>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</si>
  <si>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</si>
  <si>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</si>
  <si>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</si>
  <si>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</si>
  <si>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</si>
  <si>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</si>
  <si>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</si>
  <si>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</si>
  <si>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</si>
  <si>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</si>
  <si>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</si>
  <si>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</si>
  <si>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</si>
  <si>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</si>
  <si>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</si>
  <si>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</si>
  <si>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</si>
  <si>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</si>
  <si>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</si>
  <si>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</si>
  <si>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</si>
  <si>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</si>
  <si>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</si>
  <si>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</si>
  <si>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</si>
  <si>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</si>
  <si>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</si>
  <si>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</si>
  <si>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</si>
  <si>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</si>
  <si>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</si>
  <si>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</si>
  <si>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</si>
  <si>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</si>
  <si>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</si>
  <si>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</si>
  <si>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</si>
  <si>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</si>
  <si>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</si>
  <si>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</si>
  <si>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</si>
  <si>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</si>
  <si>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</si>
  <si>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</si>
  <si>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</si>
  <si>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</si>
  <si>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</si>
  <si>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</si>
  <si>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</si>
  <si>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</si>
  <si>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</si>
  <si>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</si>
  <si>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</si>
  <si>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</si>
  <si>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</si>
  <si>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</si>
  <si>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</si>
  <si>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</si>
  <si>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</si>
  <si>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</si>
  <si>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</si>
  <si>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</si>
  <si>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</si>
  <si>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</si>
  <si>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</si>
  <si>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</si>
  <si>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</si>
  <si>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</si>
  <si>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</si>
  <si>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</si>
  <si>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</si>
  <si>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</si>
  <si>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</si>
  <si>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</si>
  <si>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</si>
  <si>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</si>
  <si>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</si>
  <si>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</si>
  <si>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</si>
  <si>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</si>
  <si>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</si>
  <si>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</si>
  <si>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</si>
  <si>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</si>
  <si>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</si>
  <si>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</si>
  <si>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</si>
  <si>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</si>
  <si>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</si>
  <si>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</si>
  <si>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</si>
  <si>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</si>
  <si>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</si>
  <si>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</si>
  <si>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</si>
  <si>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</si>
  <si>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</si>
  <si>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</si>
  <si>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</si>
  <si>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</si>
  <si>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</si>
  <si>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</si>
  <si>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</si>
  <si>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</si>
  <si>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</si>
  <si>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</si>
  <si>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</si>
  <si>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</si>
  <si>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</si>
  <si>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</si>
  <si>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</si>
  <si>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</si>
  <si>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</si>
  <si>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</si>
  <si>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</si>
  <si>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</si>
  <si>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</si>
  <si>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</si>
  <si>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</si>
  <si>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</si>
  <si>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</si>
  <si>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</si>
  <si>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</si>
  <si>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</si>
  <si>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</si>
  <si>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</si>
  <si>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</si>
  <si>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</si>
  <si>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</si>
  <si>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</si>
  <si>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</si>
  <si>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</si>
  <si>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</si>
  <si>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</si>
  <si>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</si>
  <si>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</si>
  <si>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</si>
  <si>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</si>
  <si>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</si>
  <si>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</si>
  <si>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</si>
  <si>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</si>
  <si>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</si>
  <si>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</si>
  <si>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</si>
  <si>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</si>
  <si>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</si>
  <si>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</si>
  <si>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</si>
  <si>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</si>
  <si>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</si>
  <si>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</si>
  <si>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</si>
  <si>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</si>
  <si>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</si>
  <si>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</si>
  <si>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</si>
  <si>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</si>
  <si>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</si>
  <si>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</si>
  <si>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</si>
  <si>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</si>
  <si>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</si>
  <si>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</si>
  <si>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</si>
  <si>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</si>
  <si>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</si>
  <si>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</si>
  <si>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</si>
  <si>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</si>
  <si>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</si>
  <si>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</si>
  <si>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</si>
  <si>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</si>
  <si>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</si>
  <si>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</si>
  <si>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</si>
  <si>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</si>
  <si>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</si>
  <si>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</si>
  <si>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</si>
  <si>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</si>
  <si>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</si>
  <si>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</si>
  <si>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</si>
  <si>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</si>
  <si>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</si>
  <si>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</si>
  <si>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</si>
  <si>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</si>
  <si>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</si>
  <si>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</si>
  <si>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</si>
  <si>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</si>
  <si>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</si>
  <si>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</si>
  <si>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</si>
  <si>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</si>
  <si>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</si>
  <si>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</si>
  <si>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</si>
  <si>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</si>
  <si>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</si>
  <si>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</si>
  <si>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</si>
  <si>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</si>
  <si>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</si>
  <si>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</si>
  <si>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</si>
  <si>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</si>
  <si>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</si>
  <si>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</si>
  <si>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</si>
  <si>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</si>
  <si>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</si>
  <si>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</si>
  <si>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</si>
  <si>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</si>
  <si>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</si>
  <si>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</si>
  <si>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</si>
  <si>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</si>
  <si>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</si>
  <si>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</si>
  <si>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</si>
  <si>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</si>
  <si>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</si>
  <si>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</si>
  <si>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</si>
  <si>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</si>
  <si>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</si>
  <si>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</si>
  <si>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</si>
  <si>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</si>
  <si>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</si>
  <si>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</si>
  <si>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</si>
  <si>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</si>
  <si>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</si>
  <si>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</si>
  <si>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</si>
  <si>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</si>
  <si>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</si>
  <si>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</si>
  <si>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</si>
  <si>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</si>
  <si>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</si>
  <si>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</si>
  <si>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</si>
  <si>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</si>
  <si>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</si>
  <si>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</si>
  <si>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</si>
  <si>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</si>
  <si>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</si>
  <si>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</si>
  <si>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</si>
  <si>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</si>
  <si>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</si>
  <si>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</si>
  <si>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</si>
  <si>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</si>
  <si>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</si>
  <si>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</si>
  <si>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</si>
  <si>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</si>
  <si>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</si>
  <si>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</si>
  <si>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</si>
  <si>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</si>
  <si>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</si>
  <si>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</si>
  <si>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</si>
  <si>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</si>
  <si>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</si>
  <si>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</si>
  <si>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</si>
  <si>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</si>
  <si>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</si>
  <si>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</si>
  <si>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</si>
  <si>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</si>
  <si>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</si>
  <si>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</si>
  <si>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</si>
  <si>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</si>
  <si>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</si>
  <si>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</si>
  <si>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</si>
  <si>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</si>
  <si>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</si>
  <si>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</si>
  <si>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</si>
  <si>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</si>
  <si>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</si>
  <si>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</si>
  <si>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</si>
  <si>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</si>
  <si>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</si>
  <si>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</si>
  <si>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</si>
  <si>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</si>
  <si>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</si>
  <si>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</si>
  <si>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</si>
  <si>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</si>
  <si>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</si>
  <si>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</si>
  <si>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</si>
  <si>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</si>
  <si>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</si>
  <si>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</si>
  <si>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</si>
  <si>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</si>
  <si>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</si>
  <si>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</si>
  <si>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</si>
  <si>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</si>
  <si>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</si>
  <si>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</si>
  <si>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</si>
  <si>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</si>
  <si>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</si>
  <si>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</si>
  <si>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</si>
  <si>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</si>
  <si>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</si>
  <si>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</si>
  <si>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</si>
  <si>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</si>
  <si>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</si>
  <si>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</si>
  <si>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</si>
  <si>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</si>
  <si>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</si>
  <si>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</si>
  <si>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</si>
  <si>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</si>
  <si>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</si>
  <si>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</si>
  <si>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</si>
  <si>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</si>
  <si>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</si>
  <si>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</si>
  <si>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</si>
  <si>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</si>
  <si>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</si>
  <si>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</si>
  <si>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</si>
  <si>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</si>
  <si>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</si>
  <si>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</si>
  <si>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</si>
  <si>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</si>
  <si>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</si>
  <si>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</si>
  <si>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</si>
  <si>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</si>
  <si>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</si>
  <si>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</si>
  <si>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</si>
  <si>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</si>
  <si>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</si>
  <si>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</si>
  <si>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</si>
  <si>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</si>
  <si>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</si>
  <si>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</si>
  <si>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</si>
  <si>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</si>
  <si>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</si>
  <si>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</si>
  <si>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</si>
  <si>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</si>
  <si>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</si>
  <si>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</si>
  <si>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</si>
  <si>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</si>
  <si>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</si>
  <si>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</si>
  <si>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</si>
  <si>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</si>
  <si>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</si>
  <si>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</si>
  <si>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</si>
  <si>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</si>
  <si>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</si>
  <si>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</si>
  <si>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</si>
  <si>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</si>
  <si>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</si>
  <si>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</si>
  <si>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</si>
  <si>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</si>
  <si>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</si>
  <si>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</si>
  <si>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</si>
  <si>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</si>
  <si>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</si>
  <si>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</si>
  <si>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</si>
  <si>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</si>
  <si>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</si>
  <si>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</si>
  <si>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</si>
  <si>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</si>
  <si>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</si>
  <si>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</si>
  <si>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</si>
  <si>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</si>
  <si>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</si>
  <si>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</si>
  <si>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</si>
  <si>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</si>
  <si>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</si>
  <si>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</si>
  <si>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</si>
  <si>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</si>
  <si>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</si>
  <si>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</si>
  <si>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</si>
  <si>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</si>
  <si>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</si>
  <si>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</si>
  <si>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</si>
  <si>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</si>
  <si>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</si>
  <si>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</si>
  <si>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</si>
  <si>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</si>
  <si>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</si>
  <si>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</si>
  <si>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</si>
  <si>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</si>
  <si>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</si>
  <si>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</si>
  <si>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</si>
  <si>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</si>
  <si>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</si>
  <si>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</si>
  <si>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</si>
  <si>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</si>
  <si>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</si>
  <si>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</si>
  <si>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</si>
  <si>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</si>
  <si>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</si>
  <si>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</si>
  <si>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</si>
  <si>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</si>
  <si>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</si>
  <si>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</si>
  <si>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</si>
  <si>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</si>
  <si>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</si>
  <si>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</si>
  <si>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</si>
  <si>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</si>
  <si>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</si>
  <si>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</si>
  <si>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</si>
  <si>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</si>
  <si>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</si>
  <si>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</si>
  <si>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</si>
  <si>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</si>
  <si>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</si>
  <si>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</si>
  <si>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</si>
  <si>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</si>
  <si>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</si>
  <si>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</si>
  <si>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</si>
  <si>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</si>
  <si>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</si>
  <si>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</si>
  <si>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</si>
  <si>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</si>
  <si>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</si>
  <si>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</si>
  <si>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</si>
  <si>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</si>
  <si>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</si>
  <si>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</si>
  <si>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</si>
  <si>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</si>
  <si>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</si>
  <si>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</si>
  <si>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</si>
  <si>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</si>
  <si>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</si>
  <si>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</si>
  <si>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</si>
  <si>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</si>
  <si>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</si>
  <si>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</si>
  <si>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</si>
  <si>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</si>
  <si>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</si>
  <si>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</si>
  <si>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</si>
  <si>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</si>
  <si>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</si>
  <si>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</si>
  <si>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</si>
  <si>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</si>
  <si>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</si>
  <si>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</si>
  <si>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</si>
  <si>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</si>
  <si>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</si>
  <si>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</si>
  <si>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</si>
  <si>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</si>
  <si>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</si>
  <si>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</si>
  <si>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</si>
  <si>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</si>
  <si>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</si>
  <si>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</si>
  <si>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</si>
  <si>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</si>
  <si>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</si>
  <si>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</si>
  <si>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</si>
  <si>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</si>
  <si>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</si>
  <si>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</si>
  <si>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</si>
  <si>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</si>
  <si>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</si>
  <si>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</si>
  <si>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</si>
  <si>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</si>
  <si>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</si>
  <si>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</si>
  <si>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</si>
  <si>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</si>
  <si>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</si>
  <si>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</si>
  <si>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</si>
  <si>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</si>
  <si>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</si>
  <si>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</si>
  <si>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</si>
  <si>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</si>
  <si>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</si>
  <si>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</si>
  <si>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</si>
  <si>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</si>
  <si>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</si>
  <si>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</si>
  <si>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</si>
  <si>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</si>
  <si>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</si>
  <si>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</si>
  <si>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</si>
  <si>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</si>
  <si>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</si>
  <si>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</si>
  <si>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</si>
  <si>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</si>
  <si>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</si>
  <si>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</si>
  <si>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</si>
  <si>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</si>
  <si>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</si>
  <si>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</si>
  <si>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</si>
  <si>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</si>
  <si>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</si>
  <si>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</si>
  <si>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</si>
  <si>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</si>
  <si>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</si>
  <si>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</si>
  <si>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</si>
  <si>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</si>
  <si>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</si>
  <si>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</si>
  <si>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</si>
  <si>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</si>
  <si>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</si>
  <si>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</si>
  <si>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</si>
  <si>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</si>
  <si>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</si>
  <si>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</si>
  <si>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</si>
  <si>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</si>
  <si>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</si>
  <si>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</si>
  <si>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</si>
  <si>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</si>
  <si>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</si>
  <si>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</si>
  <si>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</si>
  <si>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</si>
  <si>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</si>
  <si>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</si>
  <si>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</si>
  <si>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</si>
  <si>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</si>
  <si>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</si>
  <si>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</si>
  <si>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</si>
  <si>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</si>
  <si>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</si>
  <si>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</si>
  <si>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</si>
  <si>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</si>
  <si>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</si>
  <si>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</si>
  <si>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</si>
  <si>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</si>
  <si>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</si>
  <si>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</si>
  <si>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</si>
  <si>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</si>
  <si>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</si>
  <si>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</si>
  <si>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</si>
  <si>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</si>
  <si>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</si>
  <si>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</si>
  <si>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</si>
  <si>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</si>
  <si>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</si>
  <si>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</si>
  <si>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</si>
  <si>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</si>
  <si>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</si>
  <si>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</si>
  <si>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</si>
  <si>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</si>
  <si>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</si>
  <si>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</si>
  <si>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</si>
  <si>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</si>
  <si>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</si>
  <si>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</si>
  <si>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</si>
  <si>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</si>
  <si>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</si>
  <si>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</si>
  <si>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</si>
  <si>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</si>
  <si>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</si>
  <si>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</si>
  <si>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</si>
  <si>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</si>
  <si>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</si>
  <si>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</si>
  <si>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</si>
  <si>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</si>
  <si>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</si>
  <si>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</si>
  <si>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</si>
  <si>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</si>
  <si>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</si>
  <si>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</si>
  <si>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</si>
  <si>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</si>
  <si>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</si>
  <si>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</si>
  <si>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</si>
  <si>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</si>
  <si>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</si>
  <si>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</si>
  <si>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</si>
  <si>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</si>
  <si>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</si>
  <si>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</si>
  <si>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</si>
  <si>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</si>
  <si>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</si>
  <si>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</si>
  <si>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</si>
  <si>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</si>
  <si>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</si>
  <si>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</si>
  <si>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</si>
  <si>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</si>
  <si>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</si>
  <si>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</si>
  <si>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</si>
  <si>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</si>
  <si>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</si>
  <si>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</si>
  <si>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</si>
  <si>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</si>
  <si>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</si>
  <si>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</si>
  <si>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</si>
  <si>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</si>
  <si>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</si>
  <si>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</si>
  <si>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</si>
  <si>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</si>
  <si>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</si>
  <si>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</si>
  <si>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</si>
  <si>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</si>
  <si>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</si>
  <si>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</si>
  <si>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</si>
  <si>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</si>
  <si>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</si>
  <si>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</si>
  <si>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</si>
  <si>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</si>
  <si>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</si>
  <si>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</si>
  <si>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</si>
  <si>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</si>
  <si>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</si>
  <si>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</si>
  <si>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</si>
  <si>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</si>
  <si>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</si>
  <si>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</si>
  <si>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</si>
  <si>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</si>
  <si>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</si>
  <si>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</si>
  <si>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</si>
  <si>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</si>
  <si>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</si>
  <si>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</si>
  <si>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</si>
  <si>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</si>
  <si>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</si>
  <si>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</si>
  <si>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</si>
  <si>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</si>
  <si>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</si>
  <si>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</si>
  <si>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</si>
  <si>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</si>
  <si>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</si>
  <si>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</si>
  <si>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</si>
  <si>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</si>
  <si>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</si>
  <si>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</si>
  <si>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</si>
  <si>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</si>
  <si>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</si>
  <si>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</si>
  <si>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</si>
  <si>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</si>
  <si>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</si>
  <si>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</si>
  <si>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</si>
  <si>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</si>
  <si>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</si>
  <si>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</si>
  <si>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</si>
  <si>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</si>
  <si>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</si>
  <si>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</si>
  <si>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</si>
  <si>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</si>
  <si>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</si>
  <si>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</si>
  <si>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</si>
  <si>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</si>
  <si>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</si>
  <si>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</si>
  <si>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</si>
  <si>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</si>
  <si>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</si>
  <si>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</si>
  <si>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</si>
  <si>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</si>
  <si>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</si>
  <si>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</si>
  <si>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</si>
  <si>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</si>
  <si>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</si>
  <si>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</si>
  <si>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</si>
  <si>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</si>
  <si>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</si>
  <si>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</si>
  <si>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</si>
  <si>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</si>
  <si>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</si>
  <si>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</si>
  <si>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</si>
  <si>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</si>
  <si>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</si>
  <si>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</si>
  <si>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</si>
  <si>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</si>
  <si>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</si>
  <si>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</si>
  <si>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</si>
  <si>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</si>
  <si>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</si>
  <si>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</si>
  <si>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</si>
  <si>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</si>
  <si>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</si>
  <si>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</si>
  <si>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</si>
  <si>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</si>
  <si>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</si>
  <si>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</si>
  <si>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</si>
  <si>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</si>
  <si>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</si>
  <si>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</si>
  <si>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</si>
  <si>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</si>
  <si>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</si>
  <si>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</si>
  <si>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</si>
  <si>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</si>
  <si>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</si>
  <si>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</si>
  <si>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</si>
  <si>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</si>
  <si>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</si>
  <si>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</si>
  <si>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</si>
  <si>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</si>
  <si>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</si>
  <si>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</si>
  <si>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</si>
  <si>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</si>
  <si>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</si>
  <si>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</si>
  <si>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</si>
  <si>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</si>
  <si>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</si>
  <si>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</si>
  <si>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</si>
  <si>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</si>
  <si>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</si>
  <si>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</si>
  <si>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</si>
  <si>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</si>
  <si>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</si>
  <si>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</si>
  <si>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</si>
  <si>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</si>
  <si>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</si>
  <si>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</si>
  <si>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</si>
  <si>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</si>
  <si>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</si>
  <si>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</si>
  <si>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</si>
  <si>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</si>
  <si>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</si>
  <si>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</si>
  <si>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</si>
  <si>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</si>
  <si>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</si>
  <si>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</si>
  <si>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</si>
  <si>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</si>
  <si>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</si>
  <si>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</si>
  <si>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</si>
  <si>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</si>
  <si>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</si>
  <si>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</si>
  <si>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</si>
  <si>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</si>
  <si>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</si>
  <si>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</si>
  <si>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</si>
  <si>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</si>
  <si>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</si>
  <si>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</si>
  <si>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</si>
  <si>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</si>
  <si>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</si>
  <si>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</si>
  <si>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</si>
  <si>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</si>
  <si>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</si>
  <si>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</si>
  <si>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</si>
  <si>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</si>
  <si>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</si>
  <si>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</si>
  <si>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</si>
  <si>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</si>
  <si>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</si>
  <si>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</si>
  <si>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</si>
  <si>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</si>
  <si>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</si>
  <si>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</si>
  <si>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</si>
  <si>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</si>
  <si>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</si>
  <si>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</si>
  <si>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</si>
  <si>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</si>
  <si>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</si>
  <si>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</si>
  <si>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</si>
  <si>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</si>
  <si>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</si>
  <si>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</si>
  <si>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</si>
  <si>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</si>
  <si>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</si>
  <si>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</si>
  <si>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</si>
  <si>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</si>
  <si>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</si>
  <si>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</si>
  <si>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</si>
  <si>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</si>
  <si>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</si>
  <si>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</si>
  <si>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</si>
  <si>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</si>
  <si>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</si>
  <si>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</si>
  <si>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</si>
  <si>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</si>
  <si>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</si>
  <si>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</si>
  <si>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</si>
  <si>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</si>
  <si>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</si>
  <si>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</si>
  <si>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</si>
  <si>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</si>
  <si>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</si>
  <si>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</si>
  <si>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</si>
  <si>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</si>
  <si>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</si>
  <si>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</si>
  <si>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</si>
  <si>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</si>
  <si>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</si>
  <si>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</si>
  <si>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</si>
  <si>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</si>
  <si>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</si>
  <si>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</si>
  <si>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</si>
  <si>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</si>
  <si>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</si>
  <si>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</si>
  <si>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</si>
  <si>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</si>
  <si>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</si>
  <si>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</si>
  <si>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</si>
  <si>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</si>
  <si>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</si>
  <si>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</si>
  <si>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</si>
  <si>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</si>
  <si>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</si>
  <si>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</si>
  <si>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</si>
  <si>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</si>
  <si>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</si>
  <si>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</si>
  <si>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</si>
  <si>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</si>
  <si>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</si>
  <si>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</si>
  <si>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</si>
  <si>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</si>
  <si>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</si>
  <si>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</si>
  <si>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</si>
  <si>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</si>
  <si>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</si>
  <si>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</si>
  <si>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</si>
  <si>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</si>
  <si>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</si>
  <si>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</si>
  <si>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</si>
  <si>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</si>
  <si>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</si>
  <si>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</si>
  <si>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</si>
  <si>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</si>
  <si>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</si>
  <si>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</si>
  <si>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</si>
  <si>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</si>
  <si>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</si>
  <si>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</si>
  <si>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</si>
  <si>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</si>
  <si>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</si>
  <si>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</si>
  <si>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</si>
  <si>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</si>
  <si>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</si>
  <si>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</si>
  <si>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</si>
  <si>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</si>
  <si>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</si>
  <si>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</si>
  <si>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</si>
  <si>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</si>
  <si>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</si>
  <si>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</si>
  <si>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</si>
  <si>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</si>
  <si>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</si>
  <si>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</si>
  <si>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</si>
  <si>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</si>
  <si>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</si>
  <si>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</si>
  <si>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</si>
  <si>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</si>
  <si>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</si>
  <si>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</si>
  <si>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</si>
  <si>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</si>
  <si>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</si>
  <si>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</si>
  <si>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</si>
  <si>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</si>
  <si>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</si>
  <si>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</si>
  <si>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</si>
  <si>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</si>
  <si>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</si>
  <si>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</si>
  <si>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</si>
  <si>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</si>
  <si>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</si>
  <si>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</si>
  <si>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</si>
  <si>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</si>
  <si>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</si>
  <si>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</si>
  <si>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</si>
  <si>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</si>
  <si>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</si>
  <si>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</si>
  <si>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</si>
  <si>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</si>
  <si>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</si>
  <si>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</si>
  <si>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</si>
  <si>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</si>
  <si>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</si>
  <si>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</si>
  <si>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</si>
  <si>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</si>
  <si>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</si>
  <si>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</si>
  <si>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</si>
  <si>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</si>
  <si>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</si>
  <si>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</si>
  <si>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</si>
  <si>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</si>
  <si>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</si>
  <si>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</si>
  <si>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</si>
  <si>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</si>
  <si>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</si>
  <si>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</si>
  <si>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</si>
  <si>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</si>
  <si>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</si>
  <si>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</si>
  <si>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</si>
  <si>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</si>
  <si>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</si>
  <si>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</si>
  <si>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</si>
  <si>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</si>
  <si>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</si>
  <si>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</si>
  <si>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</si>
  <si>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</si>
  <si>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</si>
  <si>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</si>
  <si>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</si>
  <si>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</si>
  <si>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</si>
  <si>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</si>
  <si>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</si>
  <si>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</si>
  <si>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</si>
  <si>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</si>
  <si>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</si>
  <si>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</si>
  <si>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</si>
  <si>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</si>
  <si>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</si>
  <si>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</si>
  <si>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</si>
  <si>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</si>
  <si>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</si>
  <si>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</si>
  <si>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</si>
  <si>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</si>
  <si>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</si>
  <si>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</si>
  <si>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</si>
  <si>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</si>
  <si>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</si>
  <si>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</si>
  <si>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</si>
  <si>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</si>
  <si>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</si>
  <si>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</si>
  <si>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</si>
  <si>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</si>
  <si>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</si>
  <si>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</si>
  <si>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</si>
  <si>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</si>
  <si>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</si>
  <si>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</si>
  <si>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</si>
  <si>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</si>
  <si>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</si>
  <si>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</si>
  <si>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</si>
  <si>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</si>
  <si>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</si>
  <si>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</si>
  <si>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</si>
  <si>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</si>
  <si>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</si>
  <si>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</si>
  <si>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</si>
  <si>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</si>
  <si>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</si>
  <si>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</si>
  <si>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</si>
  <si>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</si>
  <si>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</si>
  <si>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</si>
  <si>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</si>
  <si>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</si>
  <si>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</si>
  <si>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</si>
  <si>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</si>
  <si>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</si>
  <si>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</si>
  <si>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</si>
  <si>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</si>
  <si>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</si>
  <si>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</si>
  <si>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</si>
  <si>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</si>
  <si>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</si>
  <si>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</si>
  <si>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</si>
  <si>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</si>
  <si>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</si>
  <si>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</si>
  <si>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</si>
  <si>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</si>
  <si>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</si>
  <si>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</si>
  <si>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</si>
  <si>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</si>
  <si>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</si>
  <si>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</si>
  <si>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</si>
  <si>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</si>
  <si>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</si>
  <si>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</si>
  <si>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</si>
  <si>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</si>
  <si>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</si>
  <si>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</si>
  <si>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</si>
  <si>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</si>
  <si>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</si>
  <si>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</si>
  <si>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</si>
  <si>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</si>
  <si>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</si>
  <si>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</si>
  <si>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</si>
  <si>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</si>
  <si>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</si>
  <si>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</si>
  <si>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</si>
  <si>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</si>
  <si>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</si>
  <si>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</si>
  <si>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</si>
  <si>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</si>
  <si>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</si>
  <si>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</si>
  <si>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</si>
  <si>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</si>
  <si>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</si>
  <si>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</si>
  <si>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</si>
  <si>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</si>
  <si>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</si>
  <si>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</si>
  <si>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</si>
  <si>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</si>
  <si>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</si>
  <si>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</si>
  <si>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</si>
  <si>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</si>
  <si>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</si>
  <si>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</si>
  <si>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</si>
  <si>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</si>
  <si>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</si>
  <si>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</si>
  <si>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</si>
  <si>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</si>
  <si>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</si>
  <si>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</si>
  <si>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</si>
  <si>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</si>
  <si>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</si>
  <si>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</si>
  <si>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</si>
  <si>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</si>
  <si>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</si>
  <si>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</si>
  <si>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</si>
  <si>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</si>
  <si>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</si>
  <si>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</si>
  <si>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</si>
  <si>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</si>
  <si>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</si>
  <si>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</si>
  <si>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</si>
  <si>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</si>
  <si>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</si>
  <si>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</si>
  <si>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</si>
  <si>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</si>
  <si>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</si>
  <si>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</si>
  <si>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</si>
  <si>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</si>
  <si>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</si>
  <si>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</si>
  <si>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</si>
  <si>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</si>
  <si>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</si>
  <si>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</si>
  <si>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</si>
  <si>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</si>
  <si>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</si>
  <si>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</si>
  <si>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</si>
  <si>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</si>
  <si>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</si>
  <si>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</si>
  <si>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</si>
  <si>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</si>
  <si>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</si>
  <si>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</si>
  <si>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</si>
  <si>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</si>
  <si>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</si>
  <si>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</si>
  <si>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</si>
  <si>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</si>
  <si>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</si>
  <si>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</si>
  <si>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</si>
  <si>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</si>
  <si>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</si>
  <si>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</si>
  <si>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</si>
  <si>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</si>
  <si>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</si>
  <si>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</si>
  <si>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</si>
  <si>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</si>
  <si>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</si>
  <si>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</si>
  <si>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</si>
  <si>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</si>
  <si>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</si>
  <si>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</si>
  <si>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</si>
  <si>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</si>
  <si>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</si>
  <si>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</si>
  <si>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</si>
  <si>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</si>
  <si>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</si>
  <si>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</si>
  <si>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</si>
  <si>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</si>
  <si>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</si>
  <si>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</si>
  <si>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</si>
  <si>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</si>
  <si>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</si>
  <si>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</si>
  <si>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</si>
  <si>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</si>
  <si>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</si>
  <si>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</si>
  <si>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</si>
  <si>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</si>
  <si>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</si>
  <si>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</si>
  <si>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</si>
  <si>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</si>
  <si>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</si>
  <si>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</si>
  <si>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</si>
  <si>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</si>
  <si>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</si>
  <si>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</si>
  <si>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</si>
  <si>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</si>
  <si>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</si>
  <si>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</si>
  <si>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</si>
  <si>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</si>
  <si>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</si>
  <si>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</si>
  <si>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</si>
  <si>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</si>
  <si>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</si>
  <si>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</si>
  <si>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</si>
  <si>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</si>
  <si>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</si>
  <si>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</si>
  <si>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</si>
  <si>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</si>
  <si>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</si>
  <si>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</si>
  <si>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</si>
  <si>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</si>
  <si>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</si>
  <si>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</si>
  <si>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</si>
  <si>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</si>
  <si>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</si>
  <si>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</si>
  <si>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</si>
  <si>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</si>
  <si>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</si>
  <si>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</si>
  <si>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</si>
  <si>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</si>
  <si>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</si>
  <si>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</si>
  <si>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</si>
  <si>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</si>
  <si>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</si>
  <si>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</si>
  <si>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</si>
  <si>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</si>
  <si>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</si>
  <si>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</si>
  <si>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</si>
  <si>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</si>
  <si>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</si>
  <si>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</si>
  <si>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</si>
  <si>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</si>
  <si>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</si>
  <si>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</si>
  <si>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</si>
  <si>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</si>
  <si>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</si>
  <si>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</si>
  <si>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</si>
  <si>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</si>
  <si>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</si>
  <si>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</si>
  <si>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</si>
  <si>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</si>
  <si>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</si>
  <si>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</si>
  <si>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</si>
  <si>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</si>
  <si>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</si>
  <si>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</si>
  <si>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</si>
  <si>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</si>
  <si>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</si>
  <si>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</si>
  <si>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</si>
  <si>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</si>
  <si>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</si>
  <si>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</si>
  <si>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</si>
  <si>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</si>
  <si>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</si>
  <si>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</si>
  <si>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</si>
  <si>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</si>
  <si>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</si>
  <si>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</si>
  <si>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</si>
  <si>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</si>
  <si>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</si>
  <si>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</si>
  <si>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</si>
  <si>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</si>
  <si>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</si>
  <si>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</si>
  <si>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</si>
  <si>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</si>
  <si>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</si>
  <si>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</si>
  <si>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</si>
  <si>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</si>
  <si>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</si>
  <si>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</si>
  <si>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</si>
  <si>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</si>
  <si>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</si>
  <si>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</si>
  <si>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</si>
  <si>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</si>
  <si>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</si>
  <si>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</si>
  <si>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</si>
  <si>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</si>
  <si>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</si>
  <si>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</si>
  <si>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</si>
  <si>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</si>
  <si>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</si>
  <si>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</si>
  <si>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</si>
  <si>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</si>
  <si>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</si>
  <si>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</si>
  <si>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</si>
  <si>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</si>
  <si>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</si>
  <si>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</si>
  <si>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</si>
  <si>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</si>
  <si>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</si>
  <si>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</si>
  <si>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</si>
  <si>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</si>
  <si>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</si>
  <si>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</si>
  <si>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</si>
  <si>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</si>
  <si>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</si>
  <si>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</si>
  <si>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</si>
  <si>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</si>
  <si>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</si>
  <si>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</si>
  <si>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</si>
  <si>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</si>
  <si>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</si>
  <si>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</si>
  <si>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</si>
  <si>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</si>
  <si>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</si>
  <si>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</si>
  <si>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</si>
  <si>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</si>
  <si>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</si>
  <si>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</si>
  <si>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</si>
  <si>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</si>
  <si>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</si>
  <si>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</si>
  <si>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</si>
  <si>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</si>
  <si>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</si>
  <si>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</si>
  <si>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</si>
  <si>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</si>
  <si>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</si>
  <si>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</si>
  <si>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</si>
  <si>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</si>
  <si>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</si>
  <si>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</si>
  <si>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</si>
  <si>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</si>
  <si>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</si>
  <si>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</si>
  <si>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</si>
  <si>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</si>
  <si>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</si>
  <si>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</si>
  <si>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</si>
  <si>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</si>
  <si>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</si>
  <si>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</si>
  <si>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</si>
  <si>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</si>
  <si>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</si>
  <si>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</si>
  <si>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</si>
  <si>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</si>
  <si>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</si>
  <si>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</si>
  <si>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</si>
  <si>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</si>
  <si>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</si>
  <si>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</si>
  <si>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</si>
  <si>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</si>
  <si>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</si>
  <si>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</si>
  <si>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</si>
  <si>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</si>
  <si>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</si>
  <si>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</si>
  <si>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</si>
  <si>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</si>
  <si>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</si>
  <si>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</si>
  <si>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</si>
  <si>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</si>
  <si>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</si>
  <si>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</si>
  <si>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</si>
  <si>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</si>
  <si>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</si>
  <si>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</si>
  <si>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</si>
  <si>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</si>
  <si>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</si>
  <si>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</si>
  <si>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</si>
  <si>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</si>
  <si>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</si>
  <si>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</si>
  <si>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</si>
  <si>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</si>
  <si>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</si>
  <si>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</si>
  <si>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</si>
  <si>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</si>
  <si>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</si>
  <si>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</si>
  <si>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</si>
  <si>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</si>
  <si>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</si>
  <si>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</si>
  <si>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</si>
  <si>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</si>
  <si>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</si>
  <si>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</si>
  <si>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</si>
  <si>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</si>
  <si>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</si>
  <si>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</si>
  <si>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</si>
  <si>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</si>
  <si>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</si>
  <si>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</si>
  <si>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</si>
  <si>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</si>
  <si>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</si>
  <si>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</si>
  <si>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</si>
  <si>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</si>
  <si>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</si>
  <si>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</si>
  <si>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</si>
  <si>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</si>
  <si>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</si>
  <si>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</si>
  <si>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</si>
  <si>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</si>
  <si>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</si>
  <si>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</si>
  <si>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</si>
  <si>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</si>
  <si>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</si>
  <si>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</si>
  <si>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</si>
  <si>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</si>
  <si>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</si>
  <si>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</si>
  <si>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</si>
  <si>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</si>
  <si>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</si>
  <si>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</si>
  <si>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</si>
  <si>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</si>
  <si>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</si>
  <si>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</si>
  <si>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</si>
  <si>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</si>
  <si>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</si>
  <si>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</si>
  <si>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</si>
  <si>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</si>
  <si>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</si>
  <si>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</si>
  <si>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</si>
  <si>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</si>
  <si>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</si>
  <si>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</si>
  <si>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</si>
  <si>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</si>
  <si>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</si>
  <si>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</si>
  <si>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</si>
  <si>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</si>
  <si>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</si>
  <si>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</si>
  <si>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</si>
  <si>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</si>
  <si>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</si>
  <si>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</si>
  <si>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</si>
  <si>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</si>
  <si>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</si>
  <si>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</si>
  <si>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</si>
  <si>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</si>
  <si>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</si>
  <si>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</si>
  <si>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</si>
  <si>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</si>
  <si>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</si>
  <si>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</si>
  <si>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</si>
  <si>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</si>
  <si>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</si>
  <si>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</si>
  <si>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</si>
  <si>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</si>
  <si>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</si>
  <si>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</si>
  <si>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</si>
  <si>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</si>
  <si>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</si>
  <si>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</si>
  <si>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</si>
  <si>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</si>
  <si>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</si>
  <si>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</si>
  <si>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</si>
  <si>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</si>
  <si>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</si>
  <si>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</si>
  <si>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</si>
  <si>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</si>
  <si>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</si>
  <si>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</si>
  <si>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</si>
  <si>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</si>
  <si>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</si>
  <si>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</si>
  <si>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</si>
  <si>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</si>
  <si>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</si>
  <si>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</si>
  <si>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</si>
  <si>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</si>
  <si>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</si>
  <si>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</si>
  <si>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</si>
  <si>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</si>
  <si>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</si>
  <si>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</si>
  <si>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</si>
  <si>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</si>
  <si>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</si>
  <si>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</si>
  <si>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</si>
  <si>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</si>
  <si>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</si>
  <si>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</si>
  <si>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</si>
  <si>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</si>
  <si>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</si>
  <si>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</si>
  <si>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</si>
  <si>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</si>
  <si>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</si>
  <si>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</si>
  <si>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</si>
  <si>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</si>
  <si>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</si>
  <si>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</si>
  <si>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</si>
  <si>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</si>
  <si>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</si>
  <si>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</si>
  <si>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</si>
  <si>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</si>
  <si>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</si>
  <si>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</si>
  <si>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</si>
  <si>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</si>
  <si>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</si>
  <si>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</si>
  <si>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</si>
  <si>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</si>
  <si>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</si>
  <si>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</si>
  <si>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</si>
  <si>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</si>
  <si>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</si>
  <si>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</si>
  <si>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</si>
  <si>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</si>
  <si>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</si>
  <si>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</si>
  <si>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</si>
  <si>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</si>
  <si>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</si>
  <si>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</si>
  <si>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</si>
  <si>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</si>
  <si>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</si>
  <si>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</si>
  <si>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</si>
  <si>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</si>
  <si>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</si>
  <si>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</si>
  <si>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</si>
  <si>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</si>
  <si>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</si>
  <si>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</si>
  <si>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</si>
  <si>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</si>
  <si>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</si>
  <si>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</si>
  <si>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</si>
  <si>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</si>
  <si>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</si>
  <si>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</si>
  <si>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</si>
  <si>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</si>
  <si>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</si>
  <si>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</si>
  <si>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</si>
  <si>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</si>
  <si>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</si>
  <si>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</si>
  <si>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</si>
  <si>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</si>
  <si>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</si>
  <si>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</si>
  <si>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</si>
  <si>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</si>
  <si>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</si>
  <si>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</si>
  <si>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</si>
  <si>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</si>
  <si>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</si>
  <si>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</si>
  <si>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</si>
  <si>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</si>
  <si>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</si>
  <si>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</si>
  <si>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</si>
  <si>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</si>
  <si>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</si>
  <si>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</si>
  <si>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</si>
  <si>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</si>
  <si>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</si>
  <si>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</si>
  <si>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</si>
  <si>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</si>
  <si>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</si>
  <si>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</si>
  <si>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</si>
  <si>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</si>
  <si>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</si>
  <si>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</si>
  <si>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</si>
  <si>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</si>
  <si>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</si>
  <si>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</si>
  <si>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</si>
  <si>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</si>
  <si>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</si>
  <si>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</si>
  <si>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</si>
  <si>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</si>
  <si>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</si>
  <si>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</si>
  <si>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</si>
  <si>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</si>
  <si>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</si>
  <si>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</si>
  <si>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</si>
  <si>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</si>
  <si>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</si>
  <si>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</si>
  <si>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</si>
  <si>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</si>
  <si>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</si>
  <si>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</si>
  <si>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</si>
  <si>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</si>
  <si>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</si>
  <si>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</si>
  <si>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</si>
  <si>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</si>
  <si>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</si>
  <si>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</si>
  <si>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</si>
  <si>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</si>
  <si>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</si>
  <si>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</si>
  <si>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</si>
  <si>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</si>
  <si>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</si>
  <si>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</si>
  <si>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</si>
  <si>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</si>
  <si>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</si>
  <si>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</si>
  <si>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</si>
  <si>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</si>
  <si>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</si>
  <si>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</si>
  <si>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</si>
  <si>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</si>
  <si>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</si>
  <si>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</si>
  <si>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</si>
  <si>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</si>
  <si>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</si>
  <si>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</si>
  <si>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</si>
  <si>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</si>
  <si>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</si>
  <si>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</si>
  <si>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</si>
  <si>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</si>
  <si>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</si>
  <si>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</si>
  <si>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</si>
  <si>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</si>
  <si>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</si>
  <si>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</si>
  <si>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</si>
  <si>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</si>
  <si>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</si>
  <si>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</si>
  <si>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</si>
  <si>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</si>
  <si>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</si>
  <si>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</si>
  <si>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</si>
  <si>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</si>
  <si>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</si>
  <si>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</si>
  <si>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</si>
  <si>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</si>
  <si>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</si>
  <si>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</si>
  <si>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</si>
  <si>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</si>
  <si>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</si>
  <si>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</si>
  <si>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</si>
  <si>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</si>
  <si>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</si>
  <si>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</si>
  <si>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</si>
  <si>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</si>
  <si>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</si>
  <si>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</si>
  <si>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</si>
  <si>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</si>
  <si>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</si>
  <si>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</si>
  <si>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</si>
  <si>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</si>
  <si>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</si>
  <si>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</si>
  <si>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</si>
  <si>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</si>
  <si>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</si>
  <si>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</si>
  <si>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</si>
  <si>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</si>
  <si>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</si>
  <si>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</si>
  <si>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</si>
  <si>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</si>
  <si>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</si>
  <si>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</si>
  <si>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</si>
  <si>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</si>
  <si>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</si>
  <si>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</si>
  <si>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</si>
  <si>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</si>
  <si>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</si>
  <si>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</si>
  <si>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</si>
  <si>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</si>
  <si>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</si>
  <si>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</si>
  <si>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</si>
  <si>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</si>
  <si>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</si>
  <si>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</si>
  <si>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</si>
  <si>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</si>
  <si>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</si>
  <si>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</si>
  <si>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</si>
  <si>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</si>
  <si>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</si>
  <si>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</si>
  <si>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</si>
  <si>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</si>
  <si>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</si>
  <si>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</si>
  <si>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</si>
  <si>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</si>
  <si>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</si>
  <si>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</si>
  <si>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</si>
  <si>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</si>
  <si>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</si>
  <si>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</si>
  <si>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</si>
  <si>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</si>
  <si>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</si>
  <si>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</si>
  <si>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</si>
  <si>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</si>
  <si>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</si>
  <si>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</si>
  <si>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</si>
  <si>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</si>
  <si>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</si>
  <si>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</si>
  <si>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</si>
  <si>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</si>
  <si>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</si>
  <si>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</si>
  <si>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</si>
  <si>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</si>
  <si>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</si>
  <si>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</si>
  <si>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</si>
  <si>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</si>
  <si>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</si>
  <si>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</si>
  <si>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</si>
  <si>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</si>
  <si>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</si>
  <si>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</si>
  <si>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</si>
  <si>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</si>
  <si>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</si>
  <si>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</si>
  <si>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</si>
  <si>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</si>
  <si>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</si>
  <si>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</si>
  <si>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</si>
  <si>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</si>
  <si>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</si>
  <si>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</si>
  <si>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</si>
  <si>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</si>
  <si>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</si>
  <si>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</si>
  <si>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</si>
  <si>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</si>
  <si>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</si>
  <si>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</si>
  <si>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</si>
  <si>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</si>
  <si>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</si>
  <si>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</si>
  <si>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</si>
  <si>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</si>
  <si>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</si>
  <si>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</si>
  <si>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</si>
  <si>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</si>
  <si>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</si>
  <si>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</si>
  <si>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</si>
  <si>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</si>
  <si>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</si>
  <si>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</si>
  <si>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</si>
  <si>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</si>
  <si>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</si>
  <si>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</si>
  <si>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</si>
  <si>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</si>
  <si>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</si>
  <si>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</si>
  <si>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</si>
  <si>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</si>
  <si>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</si>
  <si>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</si>
  <si>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</si>
  <si>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</si>
  <si>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</si>
  <si>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</si>
  <si>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</si>
  <si>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</si>
  <si>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</si>
  <si>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</si>
  <si>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</si>
  <si>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</si>
  <si>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</si>
  <si>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</si>
  <si>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</si>
  <si>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</si>
  <si>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</si>
  <si>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</si>
  <si>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</si>
  <si>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</si>
  <si>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</si>
  <si>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</si>
  <si>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</si>
  <si>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</si>
  <si>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</si>
  <si>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</si>
  <si>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</si>
  <si>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</si>
  <si>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</si>
  <si>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</si>
  <si>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</si>
  <si>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</si>
  <si>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</si>
  <si>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</si>
  <si>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</si>
  <si>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</si>
  <si>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</si>
  <si>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</si>
  <si>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</si>
  <si>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</si>
  <si>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</si>
  <si>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</si>
  <si>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</si>
  <si>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</si>
  <si>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</si>
  <si>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</si>
  <si>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</si>
  <si>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</si>
  <si>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</si>
  <si>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</si>
  <si>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</si>
  <si>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</si>
  <si>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</si>
  <si>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</si>
  <si>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</si>
  <si>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</si>
  <si>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</si>
  <si>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</si>
  <si>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</si>
  <si>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</si>
  <si>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</si>
  <si>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</si>
  <si>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</si>
  <si>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</si>
  <si>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</si>
  <si>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</si>
  <si>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</si>
  <si>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</si>
  <si>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</si>
  <si>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</si>
  <si>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</si>
  <si>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</si>
  <si>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</si>
  <si>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</si>
  <si>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</si>
  <si>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</si>
  <si>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</si>
  <si>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</si>
  <si>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</si>
  <si>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</si>
  <si>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</si>
  <si>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</si>
  <si>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</si>
  <si>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</si>
  <si>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</si>
  <si>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</si>
  <si>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</si>
  <si>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</si>
  <si>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</si>
  <si>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</si>
  <si>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</si>
  <si>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</si>
  <si>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</si>
  <si>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</si>
  <si>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</si>
  <si>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</si>
  <si>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</si>
  <si>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</si>
  <si>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</si>
  <si>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</si>
  <si>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</si>
  <si>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</si>
  <si>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</si>
  <si>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</si>
  <si>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</si>
  <si>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</si>
  <si>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</si>
  <si>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</si>
  <si>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</si>
  <si>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</si>
  <si>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</si>
  <si>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</si>
  <si>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</si>
  <si>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</si>
  <si>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</si>
  <si>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</si>
  <si>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</si>
  <si>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</si>
  <si>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</si>
  <si>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</si>
  <si>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</si>
  <si>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</si>
  <si>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</si>
  <si>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</si>
  <si>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</si>
  <si>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</si>
  <si>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</si>
  <si>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</si>
  <si>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</si>
  <si>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</si>
  <si>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</si>
  <si>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</si>
  <si>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</si>
  <si>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</si>
  <si>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</si>
  <si>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</si>
  <si>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</si>
  <si>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</si>
  <si>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</si>
  <si>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</si>
  <si>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</si>
  <si>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</si>
  <si>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</si>
  <si>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</si>
  <si>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</si>
  <si>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</si>
  <si>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</si>
  <si>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</si>
  <si>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</si>
  <si>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</si>
  <si>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</si>
  <si>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</si>
  <si>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</si>
  <si>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</si>
  <si>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</si>
  <si>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</si>
  <si>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</si>
  <si>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</si>
  <si>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</si>
  <si>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</si>
  <si>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</si>
  <si>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</si>
  <si>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</si>
  <si>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</si>
  <si>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</si>
  <si>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</si>
  <si>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</si>
  <si>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</si>
  <si>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</si>
  <si>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</si>
  <si>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</si>
  <si>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</si>
  <si>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</si>
  <si>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</si>
  <si>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</si>
  <si>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</si>
  <si>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</si>
  <si>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</si>
  <si>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</si>
  <si>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</si>
  <si>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</si>
  <si>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</si>
  <si>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</si>
  <si>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</si>
  <si>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</si>
  <si>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</si>
  <si>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</si>
  <si>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</si>
  <si>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</si>
  <si>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</si>
  <si>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</si>
  <si>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</si>
  <si>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</si>
  <si>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</si>
  <si>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</si>
  <si>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</si>
  <si>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</si>
  <si>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</si>
  <si>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</si>
  <si>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</si>
  <si>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</si>
  <si>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</si>
  <si>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</si>
  <si>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</si>
  <si>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</si>
  <si>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</si>
  <si>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</si>
  <si>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</si>
  <si>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</si>
  <si>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</si>
  <si>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</si>
  <si>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</si>
  <si>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</si>
  <si>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</si>
  <si>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</si>
  <si>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</si>
  <si>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</si>
  <si>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</si>
  <si>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</si>
  <si>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</si>
  <si>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</si>
  <si>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</si>
  <si>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</si>
  <si>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</si>
  <si>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</si>
  <si>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</si>
  <si>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</si>
  <si>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</si>
  <si>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</si>
  <si>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</si>
  <si>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</si>
  <si>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</si>
  <si>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</si>
  <si>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</si>
  <si>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</si>
  <si>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</si>
  <si>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</si>
  <si>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</si>
  <si>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</si>
  <si>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</si>
  <si>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</si>
  <si>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</si>
  <si>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</si>
  <si>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</si>
  <si>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</si>
  <si>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</si>
  <si>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</si>
  <si>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</si>
  <si>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</si>
  <si>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</si>
  <si>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</si>
  <si>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</si>
  <si>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</si>
  <si>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</si>
  <si>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</si>
  <si>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</si>
  <si>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</si>
  <si>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</si>
  <si>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</si>
  <si>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</si>
  <si>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</si>
  <si>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</si>
  <si>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</si>
  <si>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</si>
  <si>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</si>
  <si>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</si>
  <si>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</si>
  <si>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</si>
  <si>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</si>
  <si>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</si>
  <si>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</si>
  <si>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</si>
  <si>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</si>
  <si>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</si>
  <si>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</si>
  <si>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</si>
  <si>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</si>
  <si>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</si>
  <si>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</si>
  <si>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</si>
  <si>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</si>
  <si>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</si>
  <si>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</si>
  <si>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</si>
  <si>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</si>
  <si>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</si>
  <si>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</si>
  <si>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</si>
  <si>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</si>
  <si>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</si>
  <si>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</si>
  <si>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</si>
  <si>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</si>
  <si>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</si>
  <si>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</si>
  <si>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</si>
  <si>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</si>
  <si>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</si>
  <si>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</si>
  <si>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</si>
  <si>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</si>
  <si>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</si>
  <si>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</si>
  <si>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</si>
  <si>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</si>
  <si>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</si>
  <si>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</si>
  <si>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</si>
  <si>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</si>
  <si>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</si>
  <si>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</si>
  <si>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</si>
  <si>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</si>
  <si>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</si>
  <si>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</si>
  <si>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</si>
  <si>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</si>
  <si>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</si>
  <si>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</si>
  <si>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</si>
  <si>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</si>
  <si>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</si>
  <si>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</si>
  <si>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</si>
  <si>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</si>
  <si>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</si>
  <si>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</si>
  <si>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</si>
  <si>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</si>
  <si>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</si>
  <si>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</si>
  <si>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</si>
  <si>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</si>
  <si>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</si>
  <si>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</si>
  <si>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</si>
  <si>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</si>
  <si>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</si>
  <si>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</si>
  <si>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</si>
  <si>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</si>
  <si>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</si>
  <si>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</si>
  <si>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</si>
  <si>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</si>
  <si>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</si>
  <si>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</si>
  <si>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</si>
  <si>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</si>
  <si>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</si>
  <si>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</si>
  <si>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</si>
  <si>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</si>
  <si>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</si>
  <si>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</si>
  <si>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</si>
  <si>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</si>
  <si>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</si>
  <si>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</si>
  <si>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</si>
  <si>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</si>
  <si>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</si>
  <si>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</si>
  <si>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</si>
  <si>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</si>
  <si>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</si>
  <si>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</si>
  <si>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</si>
  <si>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</si>
  <si>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</si>
  <si>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</si>
  <si>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</si>
  <si>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</si>
  <si>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</si>
  <si>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</si>
  <si>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</si>
  <si>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</si>
  <si>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</si>
  <si>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</si>
  <si>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</si>
  <si>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</si>
  <si>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</si>
  <si>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</si>
  <si>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</si>
  <si>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</si>
  <si>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</si>
  <si>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</si>
  <si>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</si>
  <si>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</si>
  <si>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</si>
  <si>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</si>
  <si>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</si>
  <si>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</si>
  <si>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</si>
  <si>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</si>
  <si>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</si>
  <si>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</si>
  <si>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</si>
  <si>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</si>
  <si>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</si>
  <si>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</si>
  <si>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</si>
  <si>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</si>
  <si>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</si>
  <si>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</si>
  <si>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</si>
  <si>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</si>
  <si>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</si>
  <si>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</si>
  <si>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</si>
  <si>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</si>
  <si>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</si>
  <si>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</si>
  <si>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</si>
  <si>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</si>
  <si>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</si>
  <si>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</si>
  <si>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</si>
  <si>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</si>
  <si>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</si>
  <si>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</si>
  <si>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</si>
  <si>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</si>
  <si>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</si>
  <si>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</si>
  <si>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</si>
  <si>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</si>
  <si>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</si>
  <si>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</si>
  <si>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</si>
  <si>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</si>
  <si>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</si>
  <si>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</si>
  <si>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</si>
  <si>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</si>
  <si>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</si>
  <si>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</si>
  <si>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</si>
  <si>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</si>
  <si>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</si>
  <si>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</si>
  <si>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</si>
  <si>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</si>
  <si>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</si>
  <si>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</si>
  <si>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</si>
  <si>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</si>
  <si>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</si>
  <si>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</si>
  <si>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</si>
  <si>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</si>
  <si>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</si>
  <si>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</si>
  <si>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</si>
  <si>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</si>
  <si>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</si>
  <si>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</si>
  <si>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</si>
  <si>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</si>
  <si>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</si>
  <si>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</si>
  <si>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</si>
  <si>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</si>
  <si>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</si>
  <si>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</si>
  <si>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</si>
  <si>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</si>
  <si>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</si>
  <si>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</si>
  <si>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</si>
  <si>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</si>
  <si>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</si>
  <si>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</si>
  <si>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</si>
  <si>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</si>
  <si>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</si>
  <si>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</si>
  <si>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</si>
  <si>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</si>
  <si>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</si>
  <si>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</si>
  <si>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</si>
  <si>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</si>
  <si>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</si>
  <si>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</si>
  <si>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</si>
  <si>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</si>
  <si>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</si>
  <si>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</si>
  <si>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</si>
  <si>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</si>
  <si>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</si>
  <si>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</si>
  <si>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</si>
  <si>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</si>
  <si>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</si>
  <si>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</si>
  <si>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</si>
  <si>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</si>
  <si>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</si>
  <si>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</si>
  <si>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</si>
  <si>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</si>
  <si>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</si>
  <si>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</si>
  <si>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</si>
  <si>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</si>
  <si>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</si>
  <si>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</si>
  <si>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</si>
  <si>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</si>
  <si>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</si>
  <si>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</si>
  <si>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</si>
  <si>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</si>
  <si>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</si>
  <si>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</si>
  <si>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</si>
  <si>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</si>
  <si>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</si>
  <si>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</si>
  <si>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</si>
  <si>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</si>
  <si>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</si>
  <si>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</si>
  <si>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</si>
  <si>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</si>
  <si>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</si>
  <si>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</si>
  <si>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</si>
  <si>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</si>
  <si>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</si>
  <si>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</si>
  <si>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</si>
  <si>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</si>
  <si>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</si>
  <si>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</si>
  <si>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</si>
  <si>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</si>
  <si>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</si>
  <si>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</si>
  <si>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</si>
  <si>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</si>
  <si>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</si>
  <si>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</si>
  <si>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</si>
  <si>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</si>
  <si>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</si>
  <si>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</si>
  <si>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</si>
  <si>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</si>
  <si>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</si>
  <si>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</si>
  <si>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</si>
  <si>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</si>
  <si>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</si>
  <si>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</si>
  <si>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</si>
  <si>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</si>
  <si>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</si>
  <si>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</si>
  <si>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</si>
  <si>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</si>
  <si>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</si>
  <si>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</si>
  <si>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</si>
  <si>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</si>
  <si>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</si>
  <si>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</si>
  <si>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</si>
  <si>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</si>
  <si>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</si>
  <si>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</si>
  <si>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</si>
  <si>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</si>
  <si>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</si>
  <si>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</si>
  <si>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</si>
  <si>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</si>
  <si>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</si>
  <si>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</si>
  <si>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</si>
  <si>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</si>
  <si>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</si>
  <si>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</si>
  <si>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</si>
  <si>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</si>
  <si>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</si>
  <si>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</si>
  <si>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</si>
  <si>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</si>
  <si>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</si>
  <si>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</si>
  <si>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</si>
  <si>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</si>
  <si>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</si>
  <si>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</si>
  <si>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</si>
  <si>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</si>
  <si>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</si>
  <si>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</si>
  <si>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</si>
  <si>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</si>
  <si>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</si>
  <si>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</si>
  <si>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</si>
  <si>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</si>
  <si>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</si>
  <si>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</si>
  <si>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</si>
  <si>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</si>
  <si>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</si>
  <si>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</si>
  <si>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</si>
  <si>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</si>
  <si>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</si>
  <si>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</si>
  <si>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</si>
  <si>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</si>
  <si>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</si>
  <si>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</si>
  <si>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</si>
  <si>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</si>
  <si>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</si>
  <si>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</si>
  <si>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</si>
  <si>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</si>
  <si>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</si>
  <si>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</si>
  <si>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</si>
  <si>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</si>
  <si>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</si>
  <si>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</si>
  <si>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</si>
  <si>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</si>
  <si>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</si>
  <si>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</si>
  <si>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</si>
  <si>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</si>
  <si>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</si>
  <si>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</si>
  <si>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</si>
  <si>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</si>
  <si>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</si>
  <si>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</si>
  <si>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</si>
  <si>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</si>
  <si>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</si>
  <si>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</si>
  <si>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</si>
  <si>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</si>
  <si>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</si>
  <si>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</si>
  <si>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</si>
  <si>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</si>
  <si>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</si>
  <si>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</si>
  <si>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</si>
  <si>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</si>
  <si>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</si>
  <si>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</si>
  <si>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</si>
  <si>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</si>
  <si>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</si>
  <si>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</si>
  <si>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</si>
  <si>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</si>
  <si>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</si>
  <si>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</si>
  <si>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</si>
  <si>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</si>
  <si>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</si>
  <si>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</si>
  <si>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</si>
  <si>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</si>
  <si>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</si>
  <si>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</si>
  <si>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</si>
  <si>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</si>
  <si>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</si>
  <si>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</si>
  <si>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</si>
  <si>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</si>
  <si>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</si>
  <si>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</si>
  <si>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</si>
  <si>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</si>
  <si>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</si>
  <si>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</si>
  <si>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</si>
  <si>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</si>
  <si>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</si>
  <si>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</si>
  <si>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</si>
  <si>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</si>
  <si>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</si>
  <si>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</si>
  <si>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</si>
  <si>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</si>
  <si>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</si>
  <si>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</si>
  <si>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</si>
  <si>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</si>
  <si>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</si>
  <si>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</si>
  <si>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</si>
  <si>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</si>
  <si>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</si>
  <si>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</si>
  <si>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</si>
  <si>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</si>
  <si>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</si>
  <si>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</si>
  <si>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</si>
  <si>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</si>
  <si>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</si>
  <si>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</si>
  <si>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</si>
  <si>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</si>
  <si>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</si>
  <si>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</si>
  <si>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</si>
  <si>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</si>
  <si>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</si>
  <si>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</si>
  <si>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</si>
  <si>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</si>
  <si>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</si>
  <si>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</si>
  <si>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</si>
  <si>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</si>
  <si>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</si>
  <si>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</si>
  <si>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</si>
  <si>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</si>
  <si>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</si>
  <si>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</si>
  <si>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</si>
  <si>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</si>
  <si>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</si>
  <si>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</si>
  <si>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</si>
  <si>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</si>
  <si>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</si>
  <si>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</si>
  <si>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</si>
  <si>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</si>
  <si>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</si>
  <si>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</si>
  <si>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</si>
  <si>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</si>
  <si>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</si>
  <si>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</si>
  <si>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</si>
  <si>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</si>
  <si>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</si>
  <si>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</si>
  <si>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</si>
  <si>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</si>
  <si>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</si>
  <si>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</si>
  <si>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</si>
  <si>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</si>
  <si>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</si>
  <si>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</si>
  <si>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</si>
  <si>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</si>
  <si>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</si>
  <si>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</si>
  <si>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</si>
  <si>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</si>
  <si>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</si>
  <si>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</si>
  <si>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</si>
  <si>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</si>
  <si>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</si>
  <si>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</si>
  <si>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</si>
  <si>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</si>
  <si>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</si>
  <si>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</si>
  <si>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</si>
  <si>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</si>
  <si>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</si>
  <si>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</si>
  <si>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</si>
  <si>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</si>
  <si>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</si>
  <si>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</si>
  <si>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</si>
  <si>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</si>
  <si>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</si>
  <si>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</si>
  <si>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</si>
  <si>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</si>
  <si>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</si>
  <si>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</si>
  <si>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</si>
  <si>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</si>
  <si>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</si>
  <si>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</si>
  <si>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</si>
  <si>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</si>
  <si>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</si>
  <si>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</si>
  <si>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</si>
  <si>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</si>
  <si>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</si>
  <si>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</si>
  <si>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</si>
  <si>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</si>
  <si>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</si>
  <si>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</si>
  <si>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</si>
  <si>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</si>
  <si>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</si>
  <si>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</si>
  <si>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</si>
  <si>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</si>
  <si>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</si>
  <si>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</si>
  <si>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</si>
  <si>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</si>
  <si>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</si>
  <si>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</si>
  <si>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</si>
  <si>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</si>
  <si>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</si>
  <si>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</si>
  <si>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</si>
  <si>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</si>
  <si>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</si>
  <si>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</si>
  <si>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</si>
  <si>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</si>
  <si>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</si>
  <si>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</si>
  <si>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</si>
  <si>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</si>
  <si>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</si>
  <si>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</si>
  <si>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</si>
  <si>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</si>
  <si>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</si>
  <si>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</si>
  <si>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</si>
  <si>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</si>
  <si>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</si>
  <si>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</si>
  <si>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</si>
  <si>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</si>
  <si>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</si>
  <si>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</si>
  <si>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</si>
  <si>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</si>
  <si>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</si>
  <si>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</si>
  <si>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</si>
  <si>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</si>
  <si>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</si>
  <si>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</si>
  <si>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</si>
  <si>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</si>
  <si>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</si>
  <si>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</si>
  <si>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</si>
  <si>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</si>
  <si>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</si>
  <si>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</si>
  <si>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</si>
  <si>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</si>
  <si>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</si>
  <si>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</si>
  <si>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</si>
  <si>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</si>
  <si>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</si>
  <si>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</si>
  <si>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</si>
  <si>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</si>
  <si>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</si>
  <si>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</si>
  <si>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</si>
  <si>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</si>
  <si>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</si>
  <si>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</si>
  <si>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</si>
  <si>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</si>
  <si>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</si>
  <si>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</si>
  <si>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</si>
  <si>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</si>
  <si>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</si>
  <si>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</si>
  <si>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</si>
  <si>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</si>
  <si>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</si>
  <si>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</si>
  <si>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</si>
  <si>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</si>
  <si>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</si>
  <si>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</si>
  <si>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</si>
  <si>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</si>
  <si>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</si>
  <si>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</si>
  <si>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</si>
  <si>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</si>
  <si>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</si>
  <si>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</si>
  <si>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</si>
  <si>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</si>
  <si>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</si>
  <si>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</si>
  <si>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</si>
  <si>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</si>
  <si>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</si>
  <si>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</si>
  <si>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</si>
  <si>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</si>
  <si>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</si>
  <si>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</si>
  <si>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</si>
  <si>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</si>
  <si>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</si>
  <si>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</si>
  <si>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</si>
  <si>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</si>
  <si>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</si>
  <si>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</si>
  <si>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</si>
  <si>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</si>
  <si>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</si>
  <si>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</si>
  <si>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</si>
  <si>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</si>
  <si>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</si>
  <si>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</si>
  <si>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</si>
  <si>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</si>
  <si>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</si>
  <si>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</si>
  <si>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</si>
  <si>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</si>
  <si>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</si>
  <si>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</si>
  <si>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</si>
  <si>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</si>
  <si>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</si>
  <si>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</si>
  <si>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</si>
  <si>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</si>
  <si>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</si>
  <si>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</si>
  <si>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</si>
  <si>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</si>
  <si>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</si>
  <si>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</si>
  <si>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</si>
  <si>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</si>
  <si>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</si>
  <si>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</si>
  <si>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</si>
  <si>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</si>
  <si>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</si>
  <si>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</si>
  <si>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</si>
  <si>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</si>
  <si>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</si>
  <si>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</si>
  <si>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</si>
  <si>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</si>
  <si>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</si>
  <si>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</si>
  <si>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</si>
  <si>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</si>
  <si>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</si>
  <si>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</si>
  <si>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</si>
  <si>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</si>
  <si>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</si>
  <si>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</si>
  <si>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</si>
  <si>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</si>
  <si>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</si>
  <si>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</si>
  <si>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</si>
  <si>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</si>
  <si>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</si>
  <si>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</si>
  <si>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</si>
  <si>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</si>
  <si>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</si>
  <si>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</si>
  <si>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</si>
  <si>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</si>
  <si>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</si>
  <si>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</si>
  <si>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</si>
  <si>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</si>
  <si>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</si>
  <si>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</si>
  <si>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</si>
  <si>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</si>
  <si>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</si>
  <si>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</si>
  <si>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</si>
  <si>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</si>
  <si>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</si>
  <si>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</si>
  <si>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</si>
  <si>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</si>
  <si>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</si>
  <si>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</si>
  <si>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</si>
  <si>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</si>
  <si>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</si>
  <si>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</si>
  <si>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</si>
  <si>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</si>
  <si>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</si>
  <si>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</si>
  <si>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</si>
  <si>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</si>
  <si>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</si>
  <si>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</si>
  <si>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</si>
  <si>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</si>
  <si>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</si>
  <si>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</si>
  <si>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</si>
  <si>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</si>
  <si>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</si>
  <si>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</si>
  <si>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</si>
  <si>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</si>
  <si>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</si>
  <si>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</si>
  <si>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</si>
  <si>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</si>
  <si>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</si>
  <si>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</si>
  <si>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</si>
  <si>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</si>
  <si>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</si>
  <si>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</si>
  <si>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</si>
  <si>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</si>
  <si>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</si>
  <si>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</si>
  <si>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</si>
  <si>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</si>
  <si>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</si>
  <si>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</si>
  <si>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</si>
  <si>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</si>
  <si>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</si>
  <si>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</si>
  <si>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</si>
  <si>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</si>
  <si>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</si>
  <si>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</si>
  <si>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</si>
  <si>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</si>
  <si>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</si>
  <si>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</si>
  <si>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</si>
  <si>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</si>
  <si>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</si>
  <si>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</si>
  <si>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</si>
  <si>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</si>
  <si>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</si>
  <si>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</si>
  <si>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</si>
  <si>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</si>
  <si>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</si>
  <si>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</si>
  <si>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</si>
  <si>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</si>
  <si>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</si>
  <si>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</si>
  <si>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</si>
  <si>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</si>
  <si>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</si>
  <si>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</si>
  <si>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</si>
  <si>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</si>
  <si>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</si>
  <si>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</si>
  <si>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</si>
  <si>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</si>
  <si>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</si>
  <si>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</si>
  <si>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</si>
  <si>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</si>
  <si>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</si>
  <si>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</si>
  <si>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</si>
  <si>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</si>
  <si>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</si>
  <si>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</si>
  <si>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</si>
  <si>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</si>
  <si>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</si>
  <si>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</si>
  <si>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</si>
  <si>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</si>
  <si>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</si>
  <si>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</si>
  <si>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</si>
  <si>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</si>
  <si>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</si>
  <si>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</si>
  <si>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</si>
  <si>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</si>
  <si>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</si>
  <si>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</si>
  <si>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</si>
  <si>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</si>
  <si>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</si>
  <si>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</si>
  <si>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</si>
  <si>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</si>
  <si>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</si>
  <si>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</si>
  <si>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</si>
  <si>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</si>
  <si>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</si>
  <si>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</si>
  <si>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</si>
  <si>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</si>
  <si>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</si>
  <si>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</si>
  <si>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</si>
  <si>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</si>
  <si>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</si>
  <si>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</si>
  <si>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</si>
  <si>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</si>
  <si>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</si>
  <si>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</si>
  <si>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</si>
  <si>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</si>
  <si>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</si>
  <si>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</si>
  <si>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</si>
  <si>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</si>
  <si>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</si>
  <si>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</si>
  <si>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</si>
  <si>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</si>
  <si>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</si>
  <si>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</si>
  <si>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</si>
  <si>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</si>
  <si>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</si>
  <si>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</si>
  <si>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</si>
  <si>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</si>
  <si>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</si>
  <si>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</si>
  <si>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</si>
  <si>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</si>
  <si>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</si>
  <si>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</si>
  <si>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</si>
  <si>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</si>
  <si>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</si>
  <si>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</si>
  <si>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</si>
  <si>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</si>
  <si>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</si>
  <si>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</si>
  <si>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</si>
  <si>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</si>
  <si>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</si>
  <si>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</si>
  <si>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</si>
  <si>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</si>
  <si>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</si>
  <si>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</si>
  <si>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</si>
  <si>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</si>
  <si>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</si>
  <si>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</si>
  <si>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</si>
  <si>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</si>
  <si>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</si>
  <si>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</si>
  <si>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</si>
  <si>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</si>
  <si>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</si>
  <si>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</si>
  <si>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</si>
  <si>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</si>
  <si>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</si>
  <si>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</si>
  <si>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</si>
  <si>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</si>
  <si>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</si>
  <si>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</si>
  <si>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</si>
  <si>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</si>
  <si>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</si>
  <si>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</si>
  <si>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</si>
  <si>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</si>
  <si>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</si>
  <si>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</si>
  <si>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</si>
  <si>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</si>
  <si>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</si>
  <si>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</si>
  <si>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</si>
  <si>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</si>
  <si>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</si>
  <si>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</si>
  <si>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</si>
  <si>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</si>
  <si>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</si>
  <si>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</si>
  <si>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</si>
  <si>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</si>
  <si>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</si>
  <si>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</si>
  <si>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</si>
  <si>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</si>
  <si>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</si>
  <si>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</si>
  <si>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</si>
  <si>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</si>
  <si>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</si>
  <si>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</si>
  <si>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</si>
  <si>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</si>
  <si>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</si>
  <si>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</si>
  <si>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</si>
  <si>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</si>
  <si>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</si>
  <si>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</si>
  <si>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</si>
  <si>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</si>
  <si>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</si>
  <si>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</si>
  <si>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</si>
  <si>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</si>
  <si>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</si>
  <si>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</si>
  <si>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</si>
  <si>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</si>
  <si>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</si>
  <si>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</si>
  <si>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</si>
  <si>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</si>
  <si>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</si>
  <si>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</si>
  <si>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</si>
  <si>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</si>
  <si>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</si>
  <si>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</si>
  <si>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</si>
  <si>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</si>
  <si>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</si>
  <si>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</si>
  <si>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</si>
  <si>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</si>
  <si>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</si>
  <si>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</si>
  <si>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</si>
  <si>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</si>
  <si>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</si>
  <si>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</si>
  <si>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</si>
  <si>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</si>
  <si>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</si>
  <si>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</si>
  <si>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</si>
  <si>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</si>
  <si>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</si>
  <si>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</si>
  <si>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</si>
  <si>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</si>
  <si>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</si>
  <si>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</si>
  <si>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</si>
  <si>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</si>
  <si>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</si>
  <si>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</si>
  <si>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</si>
  <si>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</si>
  <si>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</si>
  <si>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</si>
  <si>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</si>
  <si>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</si>
  <si>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</si>
  <si>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</si>
  <si>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</si>
  <si>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</si>
  <si>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</si>
  <si>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</si>
  <si>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</si>
  <si>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</si>
  <si>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</si>
  <si>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</si>
  <si>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</si>
  <si>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</si>
  <si>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</si>
  <si>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</si>
  <si>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</si>
  <si>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</si>
  <si>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</si>
  <si>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</si>
  <si>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</si>
  <si>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</si>
  <si>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</si>
  <si>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</si>
  <si>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</si>
  <si>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</si>
  <si>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</si>
  <si>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</si>
  <si>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</si>
  <si>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</si>
  <si>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</si>
  <si>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</si>
  <si>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</si>
  <si>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</si>
  <si>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</si>
  <si>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</si>
  <si>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</si>
  <si>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</si>
  <si>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</si>
  <si>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</si>
  <si>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</si>
  <si>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</si>
  <si>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</si>
  <si>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</si>
  <si>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</si>
  <si>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</si>
  <si>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</si>
  <si>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</si>
  <si>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</si>
  <si>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</si>
  <si>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</si>
  <si>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</si>
  <si>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</si>
  <si>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</si>
  <si>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</si>
  <si>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</si>
  <si>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</si>
  <si>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</si>
  <si>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</si>
  <si>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</si>
  <si>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</si>
  <si>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</si>
  <si>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</si>
  <si>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</si>
  <si>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</si>
  <si>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</si>
  <si>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</si>
  <si>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</si>
  <si>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</si>
  <si>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</si>
  <si>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</si>
  <si>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</si>
  <si>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</si>
  <si>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</si>
  <si>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</si>
  <si>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</si>
  <si>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</si>
  <si>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</si>
  <si>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</si>
  <si>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</si>
  <si>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</si>
  <si>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</si>
  <si>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</si>
  <si>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</si>
  <si>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</si>
  <si>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</si>
  <si>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</si>
  <si>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</si>
  <si>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</si>
  <si>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</si>
  <si>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</si>
  <si>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</si>
  <si>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</si>
  <si>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</si>
  <si>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</si>
  <si>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</si>
  <si>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</si>
  <si>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</si>
  <si>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</si>
  <si>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</si>
  <si>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</si>
  <si>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</si>
  <si>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</si>
  <si>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</si>
  <si>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</si>
  <si>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</si>
  <si>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</si>
  <si>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</si>
  <si>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</si>
  <si>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</si>
  <si>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</si>
  <si>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</si>
  <si>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</si>
  <si>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</si>
  <si>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</si>
  <si>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</si>
  <si>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</si>
  <si>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</si>
  <si>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</si>
  <si>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</si>
  <si>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</si>
  <si>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</si>
  <si>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</si>
  <si>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</si>
  <si>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</si>
  <si>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</si>
  <si>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</si>
  <si>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</si>
  <si>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</si>
  <si>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</si>
  <si>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</si>
  <si>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</si>
  <si>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</si>
  <si>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</si>
  <si>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</si>
  <si>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</si>
  <si>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</si>
  <si>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</si>
  <si>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</si>
  <si>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</si>
  <si>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</si>
  <si>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</si>
  <si>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</si>
  <si>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</si>
  <si>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</si>
  <si>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</si>
  <si>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</si>
  <si>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</si>
  <si>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</si>
  <si>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</si>
  <si>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</si>
  <si>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</si>
  <si>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</si>
  <si>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</si>
  <si>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</si>
  <si>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</si>
  <si>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</si>
  <si>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</si>
  <si>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</si>
  <si>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</si>
  <si>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</si>
  <si>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</si>
  <si>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</si>
  <si>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</si>
  <si>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</si>
  <si>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</si>
  <si>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</si>
  <si>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</si>
  <si>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</si>
  <si>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</si>
  <si>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</si>
  <si>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</si>
  <si>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</si>
  <si>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</si>
  <si>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</si>
  <si>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</si>
  <si>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</si>
  <si>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</si>
  <si>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</si>
  <si>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</si>
  <si>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</si>
  <si>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</si>
  <si>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</si>
  <si>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</si>
  <si>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</si>
  <si>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</si>
  <si>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</si>
  <si>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</si>
  <si>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</si>
  <si>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</si>
  <si>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</si>
  <si>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</si>
  <si>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</si>
  <si>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</si>
  <si>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</si>
  <si>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</si>
  <si>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</si>
  <si>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</si>
  <si>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</si>
  <si>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</si>
  <si>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</si>
  <si>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</si>
  <si>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</si>
  <si>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</si>
  <si>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</si>
  <si>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</si>
  <si>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</si>
  <si>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</si>
  <si>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</si>
  <si>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</si>
  <si>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</si>
  <si>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</si>
  <si>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</si>
  <si>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</si>
  <si>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</si>
  <si>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</si>
  <si>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</si>
  <si>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</si>
  <si>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</si>
  <si>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</si>
  <si>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</si>
  <si>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</si>
  <si>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</si>
  <si>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</si>
  <si>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</si>
  <si>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</si>
  <si>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</si>
  <si>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</si>
  <si>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</si>
  <si>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</si>
  <si>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</si>
  <si>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</si>
  <si>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</si>
  <si>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</si>
  <si>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</si>
  <si>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</si>
  <si>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</si>
  <si>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</si>
  <si>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</si>
  <si>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</si>
  <si>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</si>
  <si>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</si>
  <si>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</si>
  <si>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</si>
  <si>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</si>
  <si>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</si>
  <si>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</si>
  <si>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</si>
  <si>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</si>
  <si>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</si>
  <si>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</si>
  <si>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</si>
  <si>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</si>
  <si>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</si>
  <si>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</si>
  <si>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</si>
  <si>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</si>
  <si>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</si>
  <si>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</si>
  <si>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</si>
  <si>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</si>
  <si>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</si>
  <si>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</si>
  <si>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</si>
  <si>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</si>
  <si>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</si>
  <si>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</si>
  <si>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</si>
  <si>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</si>
  <si>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</si>
  <si>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</si>
  <si>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</si>
  <si>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</si>
  <si>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</si>
  <si>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</si>
  <si>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</si>
  <si>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</si>
  <si>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</si>
  <si>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</si>
  <si>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</si>
  <si>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</si>
  <si>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</si>
  <si>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</si>
  <si>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</si>
  <si>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</si>
  <si>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</si>
  <si>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</si>
  <si>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</si>
  <si>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</si>
  <si>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</si>
  <si>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</si>
  <si>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</si>
  <si>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</si>
  <si>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</si>
  <si>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</si>
  <si>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</si>
  <si>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</si>
  <si>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</si>
  <si>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</si>
  <si>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</si>
  <si>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</si>
  <si>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</si>
  <si>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</si>
  <si>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</si>
  <si>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</si>
  <si>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</si>
  <si>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</si>
  <si>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</si>
  <si>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</si>
  <si>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</si>
  <si>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</si>
  <si>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</si>
  <si>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</si>
  <si>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</si>
  <si>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</si>
  <si>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</si>
  <si>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</si>
  <si>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</si>
  <si>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</si>
  <si>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</si>
  <si>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</si>
  <si>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</si>
  <si>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</si>
  <si>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</si>
  <si>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</si>
  <si>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</si>
  <si>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</si>
  <si>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</si>
  <si>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</si>
  <si>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</si>
  <si>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</si>
  <si>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</si>
  <si>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</si>
  <si>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</si>
  <si>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</si>
  <si>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</si>
  <si>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</si>
  <si>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</si>
  <si>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</si>
  <si>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</si>
  <si>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</si>
  <si>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</si>
  <si>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</si>
  <si>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</si>
  <si>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</si>
  <si>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</si>
  <si>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</si>
  <si>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</si>
  <si>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</si>
  <si>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</si>
  <si>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</si>
  <si>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</si>
  <si>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</si>
  <si>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</si>
  <si>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</si>
  <si>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</si>
  <si>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</si>
  <si>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</si>
  <si>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</si>
  <si>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</si>
  <si>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</si>
  <si>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</si>
  <si>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</si>
  <si>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</si>
  <si>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</si>
  <si>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</si>
  <si>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</si>
  <si>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</si>
  <si>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</si>
  <si>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</si>
  <si>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</si>
  <si>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</si>
  <si>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</si>
  <si>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</si>
  <si>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</si>
  <si>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</si>
  <si>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</si>
  <si>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</si>
  <si>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</si>
  <si>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</si>
  <si>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</si>
  <si>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</si>
  <si>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</si>
  <si>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</si>
  <si>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</si>
  <si>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</si>
  <si>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</si>
  <si>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</si>
  <si>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</si>
  <si>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</si>
  <si>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</si>
  <si>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</si>
  <si>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</si>
  <si>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</si>
  <si>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</si>
  <si>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</si>
  <si>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</si>
  <si>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</si>
  <si>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</si>
  <si>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</si>
  <si>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</si>
  <si>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</si>
  <si>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</si>
  <si>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</si>
  <si>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</si>
  <si>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</si>
  <si>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</si>
  <si>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</si>
  <si>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</si>
  <si>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</si>
  <si>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</si>
  <si>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</si>
  <si>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</si>
  <si>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</si>
  <si>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</si>
  <si>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</si>
  <si>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</si>
  <si>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</si>
  <si>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</si>
  <si>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</si>
  <si>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</si>
  <si>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</si>
  <si>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</si>
  <si>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</si>
  <si>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</si>
  <si>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</si>
  <si>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</si>
  <si>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</si>
  <si>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</si>
  <si>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</si>
  <si>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</si>
  <si>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</si>
  <si>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</si>
  <si>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</si>
  <si>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</si>
  <si>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</si>
  <si>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</si>
  <si>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</si>
  <si>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</si>
  <si>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</si>
  <si>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</si>
  <si>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</si>
  <si>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</si>
  <si>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</si>
  <si>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</si>
  <si>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</si>
  <si>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</si>
  <si>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</si>
  <si>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</si>
  <si>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</si>
  <si>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</si>
  <si>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</si>
  <si>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</si>
  <si>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</si>
  <si>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</si>
  <si>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</si>
  <si>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</si>
  <si>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</si>
  <si>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</si>
  <si>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</si>
  <si>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</si>
  <si>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</si>
  <si>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</si>
  <si>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</si>
  <si>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</si>
  <si>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</si>
  <si>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</si>
  <si>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</si>
  <si>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</si>
  <si>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</si>
  <si>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</si>
  <si>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</si>
  <si>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</si>
  <si>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</si>
  <si>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</si>
  <si>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</si>
  <si>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</si>
  <si>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</si>
  <si>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</si>
  <si>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</si>
  <si>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</si>
  <si>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</si>
  <si>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</si>
  <si>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</si>
  <si>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</si>
  <si>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</si>
  <si>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</si>
  <si>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</si>
  <si>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</si>
  <si>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</si>
  <si>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</si>
  <si>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</si>
  <si>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</si>
  <si>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</si>
  <si>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</si>
  <si>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</si>
  <si>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</si>
  <si>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</si>
  <si>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</si>
  <si>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</si>
  <si>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</si>
  <si>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</si>
  <si>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</si>
  <si>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</si>
  <si>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</si>
  <si>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</si>
  <si>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</si>
  <si>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</si>
  <si>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</si>
  <si>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</si>
  <si>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</si>
  <si>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</si>
  <si>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</si>
  <si>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</si>
  <si>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</si>
  <si>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</si>
  <si>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</si>
  <si>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</si>
  <si>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</si>
  <si>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</si>
  <si>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</si>
  <si>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</si>
  <si>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</si>
  <si>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</si>
  <si>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</si>
  <si>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</si>
  <si>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</si>
  <si>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</si>
  <si>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</si>
  <si>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</si>
  <si>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</si>
  <si>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</si>
  <si>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</si>
  <si>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</si>
  <si>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</si>
  <si>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</si>
  <si>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</si>
  <si>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</si>
  <si>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</si>
  <si>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</si>
  <si>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</si>
  <si>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</si>
  <si>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</si>
  <si>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</si>
  <si>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</si>
  <si>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</si>
  <si>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</si>
  <si>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</si>
  <si>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</si>
  <si>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</si>
  <si>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</si>
  <si>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</si>
  <si>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</si>
  <si>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</si>
  <si>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</si>
  <si>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</si>
  <si>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</si>
  <si>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</si>
  <si>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</si>
  <si>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</si>
  <si>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</si>
  <si>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</si>
  <si>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</si>
  <si>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</si>
  <si>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</si>
  <si>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</si>
  <si>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</si>
  <si>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</si>
  <si>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</si>
  <si>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</si>
  <si>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</si>
  <si>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</si>
  <si>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</si>
  <si>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</si>
  <si>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</si>
  <si>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</si>
  <si>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</si>
  <si>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</si>
  <si>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</si>
  <si>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</si>
  <si>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</si>
  <si>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</si>
  <si>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</si>
  <si>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</si>
  <si>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</si>
  <si>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</si>
  <si>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</si>
  <si>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</si>
  <si>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</si>
  <si>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</si>
  <si>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</si>
  <si>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</si>
  <si>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</si>
  <si>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</si>
  <si>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</si>
  <si>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</si>
  <si>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</si>
  <si>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</si>
  <si>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</si>
  <si>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</si>
  <si>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</si>
  <si>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</si>
  <si>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</si>
  <si>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</si>
  <si>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</si>
  <si>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</si>
  <si>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</si>
  <si>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</si>
  <si>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</si>
  <si>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</si>
  <si>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</si>
  <si>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</si>
  <si>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</si>
  <si>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</si>
  <si>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</si>
  <si>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</si>
  <si>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</si>
  <si>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</si>
  <si>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</si>
  <si>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</si>
  <si>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</si>
  <si>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</si>
  <si>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</si>
  <si>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</si>
  <si>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</si>
  <si>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</si>
  <si>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</si>
  <si>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</si>
  <si>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</si>
  <si>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</si>
  <si>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</si>
  <si>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</si>
  <si>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</si>
  <si>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</si>
  <si>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</si>
  <si>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</si>
  <si>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</si>
  <si>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</si>
  <si>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</si>
  <si>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</si>
  <si>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</si>
  <si>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</si>
  <si>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</si>
  <si>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</si>
  <si>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</si>
  <si>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</si>
  <si>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</si>
  <si>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</si>
  <si>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</si>
  <si>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</si>
  <si>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</si>
  <si>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</si>
  <si>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</si>
  <si>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</si>
  <si>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</si>
  <si>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</si>
  <si>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</si>
  <si>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</si>
  <si>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</si>
  <si>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</si>
  <si>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</si>
  <si>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</si>
  <si>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</si>
  <si>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</si>
  <si>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</si>
  <si>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</si>
  <si>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</si>
  <si>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</si>
  <si>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</si>
  <si>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</si>
  <si>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</si>
  <si>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</si>
  <si>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</si>
  <si>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</si>
  <si>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</si>
  <si>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</si>
  <si>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</si>
  <si>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</si>
  <si>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</si>
  <si>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</si>
  <si>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</si>
  <si>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</si>
  <si>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</si>
  <si>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</si>
  <si>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</si>
  <si>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</si>
  <si>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</si>
  <si>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</si>
  <si>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</si>
  <si>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</si>
  <si>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</si>
  <si>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</si>
  <si>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</si>
  <si>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</si>
  <si>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</si>
  <si>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</si>
  <si>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</si>
  <si>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</si>
  <si>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</si>
  <si>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</si>
  <si>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</si>
  <si>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</si>
  <si>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</si>
  <si>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</si>
  <si>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</si>
  <si>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</si>
  <si>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</si>
  <si>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</si>
  <si>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</si>
  <si>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</si>
  <si>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</si>
  <si>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</si>
  <si>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</si>
  <si>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</si>
  <si>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</si>
  <si>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</si>
  <si>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</si>
  <si>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</si>
  <si>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</si>
  <si>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</si>
  <si>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</si>
  <si>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</si>
  <si>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</si>
  <si>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</si>
  <si>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</si>
  <si>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</si>
  <si>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</si>
  <si>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</si>
  <si>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</si>
  <si>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</si>
  <si>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</si>
  <si>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</si>
  <si>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</si>
  <si>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</si>
  <si>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</si>
  <si>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</si>
  <si>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</si>
  <si>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</si>
  <si>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</si>
  <si>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</si>
  <si>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</si>
  <si>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</si>
  <si>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</si>
  <si>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</si>
  <si>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</si>
  <si>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</si>
  <si>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</si>
  <si>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</si>
  <si>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</si>
  <si>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</si>
  <si>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</si>
  <si>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</si>
  <si>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</si>
  <si>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</si>
  <si>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</si>
  <si>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</si>
  <si>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</si>
  <si>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</si>
  <si>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</si>
  <si>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</si>
  <si>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</si>
  <si>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</si>
  <si>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</si>
  <si>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</si>
  <si>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</si>
  <si>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</si>
  <si>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</si>
  <si>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</si>
  <si>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</si>
  <si>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</si>
  <si>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</si>
  <si>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</si>
  <si>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</si>
  <si>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</si>
  <si>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</si>
  <si>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</si>
  <si>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</si>
  <si>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</si>
  <si>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</si>
  <si>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</si>
  <si>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</si>
  <si>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</si>
  <si>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</si>
  <si>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</si>
  <si>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</si>
  <si>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</si>
  <si>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</si>
  <si>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</si>
  <si>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</si>
  <si>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</si>
  <si>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</si>
  <si>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</si>
  <si>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</si>
  <si>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</si>
  <si>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</si>
  <si>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</si>
  <si>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</si>
  <si>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</si>
  <si>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</si>
  <si>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</si>
  <si>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</si>
  <si>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</si>
  <si>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</si>
  <si>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</si>
  <si>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</si>
  <si>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</si>
  <si>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</si>
  <si>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</si>
  <si>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</si>
  <si>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</si>
  <si>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</si>
  <si>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</si>
  <si>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</si>
  <si>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</si>
  <si>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</si>
  <si>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</si>
  <si>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</si>
  <si>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</si>
  <si>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</si>
  <si>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</si>
  <si>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</si>
  <si>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</si>
  <si>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</si>
  <si>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</si>
  <si>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</si>
  <si>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</si>
  <si>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</si>
  <si>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</si>
  <si>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</si>
  <si>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</si>
  <si>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</si>
  <si>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</si>
  <si>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</si>
  <si>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</si>
  <si>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</si>
  <si>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</si>
  <si>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</si>
  <si>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</si>
  <si>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</si>
  <si>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</si>
  <si>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</si>
  <si>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</si>
  <si>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</si>
  <si>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</si>
  <si>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</si>
  <si>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</si>
  <si>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</si>
  <si>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</si>
  <si>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</si>
  <si>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</si>
  <si>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</si>
  <si>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</si>
  <si>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</si>
  <si>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</si>
  <si>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</si>
  <si>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</si>
  <si>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</si>
  <si>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</si>
  <si>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</si>
  <si>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</si>
  <si>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</si>
  <si>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</si>
  <si>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</si>
  <si>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</si>
  <si>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</si>
  <si>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</si>
  <si>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</si>
  <si>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</si>
  <si>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</si>
  <si>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</si>
  <si>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</si>
  <si>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</si>
  <si>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</si>
  <si>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</si>
  <si>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</si>
  <si>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</si>
  <si>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</si>
  <si>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</si>
  <si>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</si>
  <si>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</si>
  <si>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</si>
  <si>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</si>
  <si>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</si>
  <si>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</si>
  <si>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</si>
  <si>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</si>
  <si>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</si>
  <si>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</si>
  <si>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</si>
  <si>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</si>
  <si>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</si>
  <si>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</si>
  <si>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</si>
  <si>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</si>
  <si>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</si>
  <si>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</si>
  <si>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</si>
  <si>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</si>
  <si>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</si>
  <si>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</si>
  <si>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</si>
  <si>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</si>
  <si>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</si>
  <si>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</si>
  <si>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</si>
  <si>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</si>
  <si>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</si>
  <si>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</si>
  <si>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</si>
  <si>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</si>
  <si>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</si>
  <si>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</si>
  <si>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</si>
  <si>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</si>
  <si>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</si>
  <si>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</si>
  <si>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</si>
  <si>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</si>
  <si>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</si>
  <si>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</si>
  <si>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</si>
  <si>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</si>
  <si>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</si>
  <si>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</si>
  <si>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</si>
  <si>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</si>
  <si>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</si>
  <si>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</si>
  <si>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</si>
  <si>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</si>
  <si>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</si>
  <si>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</si>
  <si>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</si>
  <si>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</si>
  <si>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</si>
  <si>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</si>
  <si>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</si>
  <si>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</si>
  <si>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</si>
  <si>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</si>
  <si>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</si>
  <si>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</si>
  <si>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</si>
  <si>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</si>
  <si>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</si>
  <si>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</si>
  <si>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</si>
  <si>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</si>
  <si>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</si>
  <si>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</si>
  <si>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</si>
  <si>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</si>
  <si>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</si>
  <si>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</si>
  <si>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</si>
  <si>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</si>
  <si>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</si>
  <si>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</si>
  <si>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</si>
  <si>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</si>
  <si>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</si>
  <si>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</si>
  <si>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</si>
  <si>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</si>
  <si>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</si>
  <si>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</si>
  <si>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</si>
  <si>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</si>
  <si>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</si>
  <si>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</si>
  <si>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</si>
  <si>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</si>
  <si>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</si>
  <si>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</si>
  <si>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</si>
  <si>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</si>
  <si>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</si>
  <si>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</si>
  <si>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</si>
  <si>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</si>
  <si>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</si>
  <si>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</si>
  <si>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</si>
  <si>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</si>
  <si>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</si>
  <si>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</si>
  <si>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</si>
  <si>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</si>
  <si>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</si>
  <si>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</si>
  <si>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</si>
  <si>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</si>
  <si>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</si>
  <si>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</si>
  <si>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</si>
  <si>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</si>
  <si>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</si>
  <si>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</si>
  <si>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</si>
  <si>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</si>
  <si>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</si>
  <si>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</si>
  <si>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</si>
  <si>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</si>
  <si>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</si>
  <si>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</si>
  <si>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</si>
  <si>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</si>
  <si>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</si>
  <si>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</si>
  <si>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</si>
  <si>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</si>
  <si>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</si>
  <si>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</si>
  <si>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</si>
  <si>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</si>
  <si>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</si>
  <si>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</si>
  <si>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</si>
  <si>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</si>
  <si>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</si>
  <si>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</si>
  <si>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</si>
  <si>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</si>
  <si>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</si>
  <si>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</si>
  <si>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</si>
  <si>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</si>
  <si>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</si>
  <si>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</si>
  <si>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</si>
  <si>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</si>
  <si>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</si>
  <si>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</si>
  <si>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</si>
  <si>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</si>
  <si>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</si>
  <si>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</si>
  <si>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</si>
  <si>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</si>
  <si>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</si>
  <si>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</si>
  <si>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</si>
  <si>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</si>
  <si>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</si>
  <si>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</si>
  <si>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</si>
  <si>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</si>
  <si>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</si>
  <si>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</si>
  <si>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</si>
  <si>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</si>
  <si>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</si>
  <si>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</si>
  <si>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</si>
  <si>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</si>
  <si>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</si>
  <si>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</si>
  <si>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</si>
  <si>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</si>
  <si>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</si>
  <si>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</si>
  <si>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</si>
  <si>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</si>
  <si>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</si>
  <si>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</si>
  <si>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</si>
  <si>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</si>
  <si>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</si>
  <si>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</si>
  <si>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</si>
  <si>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</si>
  <si>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</si>
  <si>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</si>
  <si>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</si>
  <si>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</si>
  <si>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</si>
  <si>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</si>
  <si>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</si>
  <si>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</si>
  <si>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</si>
  <si>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</si>
  <si>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</si>
  <si>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</si>
  <si>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</si>
  <si>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</si>
  <si>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</si>
  <si>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</si>
  <si>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</si>
  <si>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</si>
  <si>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</si>
  <si>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</si>
  <si>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</si>
  <si>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</si>
  <si>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</si>
  <si>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</si>
  <si>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</si>
  <si>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</si>
  <si>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</si>
  <si>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</si>
  <si>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</si>
  <si>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</si>
  <si>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</si>
  <si>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</si>
  <si>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</si>
  <si>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</si>
  <si>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</si>
  <si>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</si>
  <si>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</si>
  <si>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</si>
  <si>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</si>
  <si>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</si>
  <si>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</si>
  <si>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</si>
  <si>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</si>
  <si>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</si>
  <si>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</si>
  <si>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</si>
  <si>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</si>
  <si>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</si>
  <si>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</si>
  <si>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</si>
  <si>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</si>
  <si>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</si>
  <si>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</si>
  <si>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</si>
  <si>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</si>
  <si>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</si>
  <si>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</si>
  <si>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</si>
  <si>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</si>
  <si>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</si>
  <si>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</si>
  <si>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</si>
  <si>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</si>
  <si>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</si>
  <si>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</si>
  <si>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</si>
  <si>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</si>
  <si>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</si>
  <si>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</si>
  <si>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</si>
  <si>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</si>
  <si>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</si>
  <si>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</si>
  <si>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</si>
  <si>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</si>
  <si>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</si>
  <si>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</si>
  <si>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</si>
  <si>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</si>
  <si>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</si>
  <si>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</si>
  <si>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</si>
  <si>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</si>
  <si>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</si>
  <si>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</si>
  <si>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</si>
  <si>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</si>
  <si>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</si>
  <si>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</si>
  <si>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</si>
  <si>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</si>
  <si>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</si>
  <si>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</si>
  <si>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</si>
  <si>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</si>
  <si>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</si>
  <si>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</si>
  <si>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</si>
  <si>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</si>
  <si>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</si>
  <si>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</si>
  <si>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</si>
  <si>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</si>
  <si>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</si>
  <si>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</si>
  <si>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</si>
  <si>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</si>
  <si>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</si>
  <si>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</si>
  <si>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</si>
  <si>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</si>
  <si>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</si>
  <si>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</si>
  <si>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</si>
  <si>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</si>
  <si>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</si>
  <si>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</si>
  <si>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</si>
  <si>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</si>
  <si>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</si>
  <si>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</si>
  <si>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</si>
  <si>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</si>
  <si>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</si>
  <si>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</si>
  <si>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</si>
  <si>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</si>
  <si>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</si>
  <si>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</si>
  <si>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</si>
  <si>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</si>
  <si>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</si>
  <si>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</si>
  <si>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</si>
  <si>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</si>
  <si>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</si>
  <si>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</si>
  <si>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</si>
  <si>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</si>
  <si>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</si>
  <si>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</si>
  <si>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</si>
  <si>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</si>
  <si>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</si>
  <si>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</si>
  <si>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</si>
  <si>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</si>
  <si>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</si>
  <si>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</si>
  <si>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</si>
  <si>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</si>
  <si>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</si>
  <si>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</si>
  <si>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</si>
  <si>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</si>
  <si>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</si>
  <si>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</si>
  <si>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</si>
  <si>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</si>
  <si>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</si>
  <si>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</si>
  <si>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</si>
  <si>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</si>
  <si>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</si>
  <si>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</si>
  <si>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</si>
  <si>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</si>
  <si>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</si>
  <si>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</si>
  <si>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</si>
  <si>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</si>
  <si>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</si>
  <si>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</si>
  <si>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</si>
  <si>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</si>
  <si>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</si>
  <si>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</si>
  <si>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</si>
  <si>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</si>
  <si>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</si>
  <si>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</si>
  <si>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</si>
  <si>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</si>
  <si>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</si>
  <si>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</si>
  <si>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</si>
  <si>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</si>
  <si>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</si>
  <si>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</si>
  <si>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</si>
  <si>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</si>
  <si>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</si>
  <si>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</si>
  <si>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</si>
  <si>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</si>
  <si>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</si>
  <si>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</si>
  <si>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</si>
  <si>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</si>
  <si>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</si>
  <si>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</si>
  <si>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</si>
  <si>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</si>
  <si>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</si>
  <si>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</si>
  <si>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</si>
  <si>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</si>
  <si>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</si>
  <si>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</si>
  <si>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</si>
  <si>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</si>
  <si>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</si>
  <si>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</si>
  <si>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</si>
  <si>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</si>
  <si>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</si>
  <si>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</si>
  <si>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</si>
  <si>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</si>
  <si>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</si>
  <si>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</si>
  <si>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</si>
  <si>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</si>
  <si>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</si>
  <si>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</si>
  <si>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</si>
  <si>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</si>
  <si>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</si>
  <si>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</si>
  <si>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</si>
  <si>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</si>
  <si>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</si>
  <si>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</si>
  <si>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</si>
  <si>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</si>
  <si>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</si>
  <si>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</si>
  <si>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</si>
  <si>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</si>
  <si>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</si>
  <si>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</si>
  <si>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</si>
  <si>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</si>
  <si>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</si>
  <si>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</si>
  <si>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</si>
  <si>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</si>
  <si>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</si>
  <si>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</si>
  <si>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</si>
  <si>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</si>
  <si>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</si>
  <si>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</si>
  <si>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</si>
  <si>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</si>
  <si>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</si>
  <si>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</si>
  <si>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</si>
  <si>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</si>
  <si>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</si>
  <si>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</si>
  <si>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</si>
  <si>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</si>
  <si>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</si>
  <si>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</si>
  <si>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</si>
  <si>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</si>
  <si>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</si>
  <si>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</si>
  <si>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</si>
  <si>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</si>
  <si>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</si>
  <si>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</si>
  <si>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</si>
  <si>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</si>
  <si>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</si>
  <si>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</si>
  <si>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</si>
  <si>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</si>
  <si>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</si>
  <si>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</si>
  <si>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</si>
  <si>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</si>
  <si>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</si>
  <si>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</si>
  <si>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</si>
  <si>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</si>
  <si>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</si>
  <si>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</si>
  <si>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</si>
  <si>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</si>
  <si>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</si>
  <si>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</si>
  <si>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</si>
  <si>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</si>
  <si>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</si>
  <si>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</si>
  <si>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</si>
  <si>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</si>
  <si>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</si>
  <si>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</si>
  <si>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</si>
  <si>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</si>
  <si>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</si>
  <si>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</si>
  <si>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</si>
  <si>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</si>
  <si>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</si>
  <si>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</si>
  <si>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</si>
  <si>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</si>
  <si>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</si>
  <si>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</si>
  <si>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</si>
  <si>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</si>
  <si>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</si>
  <si>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</si>
  <si>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</si>
  <si>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</si>
  <si>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</si>
  <si>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</si>
  <si>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</si>
  <si>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</si>
  <si>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</si>
  <si>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</si>
  <si>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</si>
  <si>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</si>
  <si>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</si>
  <si>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</si>
  <si>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</si>
  <si>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</si>
  <si>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</si>
  <si>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</si>
  <si>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</si>
  <si>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</si>
  <si>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</si>
  <si>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</si>
  <si>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</si>
  <si>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</si>
  <si>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</si>
  <si>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</si>
  <si>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</si>
  <si>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</si>
  <si>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</si>
  <si>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</si>
  <si>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</si>
  <si>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</si>
  <si>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</si>
  <si>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</si>
  <si>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</si>
  <si>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</si>
  <si>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</si>
  <si>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</si>
  <si>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</si>
  <si>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</si>
  <si>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</si>
  <si>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</si>
  <si>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</si>
  <si>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</si>
  <si>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</si>
  <si>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</si>
  <si>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</si>
  <si>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</si>
  <si>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</si>
  <si>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</si>
  <si>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</si>
  <si>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</si>
  <si>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</si>
  <si>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</si>
  <si>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</si>
  <si>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</si>
  <si>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</si>
  <si>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</si>
  <si>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</si>
  <si>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</si>
  <si>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</si>
  <si>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</si>
  <si>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</si>
  <si>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</si>
  <si>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</si>
  <si>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</si>
  <si>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</si>
  <si>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</si>
  <si>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</si>
  <si>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</si>
  <si>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</si>
  <si>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</si>
  <si>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</si>
  <si>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</si>
  <si>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</si>
  <si>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</si>
  <si>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</si>
  <si>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</si>
  <si>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</si>
  <si>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</si>
  <si>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</si>
  <si>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</si>
  <si>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</si>
  <si>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</si>
  <si>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</si>
  <si>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</si>
  <si>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</si>
  <si>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</si>
  <si>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</si>
  <si>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</si>
  <si>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</si>
  <si>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</si>
  <si>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</si>
  <si>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</si>
  <si>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</si>
  <si>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</si>
  <si>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</si>
  <si>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</si>
  <si>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</si>
  <si>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</si>
  <si>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</si>
  <si>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</si>
  <si>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</si>
  <si>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</si>
  <si>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</si>
  <si>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</si>
  <si>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</si>
  <si>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</si>
  <si>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</si>
  <si>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</si>
  <si>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</si>
  <si>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</si>
  <si>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</si>
  <si>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</si>
  <si>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</si>
  <si>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</si>
  <si>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</si>
  <si>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</si>
  <si>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</si>
  <si>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</si>
  <si>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</si>
  <si>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</si>
  <si>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</si>
  <si>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</si>
  <si>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</si>
  <si>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</si>
  <si>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</si>
  <si>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</si>
  <si>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</si>
  <si>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</si>
  <si>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</si>
  <si>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</si>
  <si>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</si>
  <si>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</si>
  <si>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</si>
  <si>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</si>
  <si>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</si>
  <si>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</si>
  <si>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</si>
  <si>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</si>
  <si>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</si>
  <si>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</si>
  <si>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</si>
  <si>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</si>
  <si>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</si>
  <si>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</si>
  <si>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</si>
  <si>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</si>
  <si>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</si>
  <si>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</si>
  <si>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</si>
  <si>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</si>
  <si>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</si>
  <si>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</si>
  <si>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</si>
  <si>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</si>
  <si>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</si>
  <si>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</si>
  <si>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</si>
  <si>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</si>
  <si>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</si>
  <si>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</si>
  <si>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</si>
  <si>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</si>
  <si>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</si>
  <si>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</si>
  <si>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</si>
  <si>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</si>
  <si>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</si>
  <si>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</si>
  <si>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</si>
  <si>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</si>
  <si>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</si>
  <si>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</si>
  <si>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</si>
  <si>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</si>
  <si>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</si>
  <si>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</si>
  <si>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</si>
  <si>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</si>
  <si>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</si>
  <si>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</si>
  <si>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</si>
  <si>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</si>
  <si>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</si>
  <si>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</si>
  <si>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</si>
  <si>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</si>
  <si>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</si>
  <si>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</si>
  <si>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</si>
  <si>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</si>
  <si>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</si>
  <si>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</si>
  <si>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</si>
  <si>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</si>
  <si>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</si>
  <si>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</si>
  <si>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</si>
  <si>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</si>
  <si>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</si>
  <si>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</si>
  <si>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</si>
  <si>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</si>
  <si>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</si>
  <si>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</si>
  <si>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</si>
  <si>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</si>
  <si>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</si>
  <si>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</si>
  <si>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</si>
  <si>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</si>
  <si>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</si>
  <si>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</si>
  <si>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</si>
  <si>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</si>
  <si>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</si>
  <si>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</si>
  <si>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</si>
  <si>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</si>
  <si>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</si>
  <si>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</si>
  <si>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</si>
  <si>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</si>
  <si>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</si>
  <si>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</si>
  <si>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</si>
  <si>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</si>
  <si>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</si>
  <si>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</si>
  <si>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</si>
  <si>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</si>
  <si>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</si>
  <si>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</si>
  <si>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</si>
  <si>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</si>
  <si>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</si>
  <si>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</si>
  <si>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</si>
  <si>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</si>
  <si>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</si>
  <si>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</si>
  <si>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</si>
  <si>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</si>
  <si>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</si>
  <si>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</si>
  <si>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</si>
  <si>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</si>
  <si>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</si>
  <si>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</si>
  <si>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</si>
  <si>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</si>
  <si>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</si>
  <si>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</si>
  <si>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</si>
  <si>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</si>
  <si>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</si>
  <si>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</si>
  <si>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</si>
  <si>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</si>
  <si>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</si>
  <si>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</si>
  <si>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</si>
  <si>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</si>
  <si>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</si>
  <si>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</si>
  <si>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</si>
  <si>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</si>
  <si>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</si>
  <si>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</si>
  <si>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</si>
  <si>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</si>
  <si>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</si>
  <si>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</si>
  <si>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</si>
  <si>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</si>
  <si>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</si>
  <si>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</si>
  <si>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</si>
  <si>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</si>
  <si>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</si>
  <si>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</si>
  <si>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</si>
  <si>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</si>
  <si>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</si>
  <si>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</si>
  <si>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</si>
  <si>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</si>
  <si>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</si>
  <si>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</si>
  <si>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</si>
  <si>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</si>
  <si>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</si>
  <si>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</si>
  <si>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</si>
  <si>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</si>
  <si>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</si>
  <si>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</si>
  <si>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</si>
  <si>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</si>
  <si>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</si>
  <si>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</si>
  <si>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</si>
  <si>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</si>
  <si>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</si>
  <si>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</si>
  <si>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</si>
  <si>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</si>
  <si>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</si>
  <si>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</si>
  <si>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</si>
  <si>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</si>
  <si>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</si>
  <si>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</si>
  <si>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</si>
  <si>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</si>
  <si>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</si>
  <si>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</si>
  <si>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</si>
  <si>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</si>
  <si>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</si>
  <si>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</si>
  <si>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</si>
  <si>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</si>
  <si>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</si>
  <si>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</si>
  <si>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</si>
  <si>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</si>
  <si>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</si>
  <si>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</si>
  <si>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</si>
  <si>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</si>
  <si>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</si>
  <si>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</si>
  <si>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</si>
  <si>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</si>
  <si>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</si>
  <si>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</si>
  <si>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</si>
  <si>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</si>
  <si>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</si>
  <si>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</si>
  <si>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</si>
  <si>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</si>
  <si>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</si>
  <si>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</si>
  <si>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</si>
  <si>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</si>
  <si>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</si>
  <si>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</si>
  <si>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</si>
  <si>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</si>
  <si>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</si>
  <si>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</si>
  <si>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</si>
  <si>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</si>
  <si>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</si>
  <si>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</si>
  <si>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</si>
  <si>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</si>
  <si>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</si>
  <si>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</si>
  <si>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</si>
  <si>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</si>
  <si>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</si>
  <si>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</si>
  <si>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</si>
  <si>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</si>
  <si>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</si>
  <si>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</si>
  <si>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</si>
  <si>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</si>
  <si>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</si>
  <si>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</si>
  <si>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</si>
  <si>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</si>
  <si>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</si>
  <si>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</si>
  <si>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</si>
  <si>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</si>
  <si>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</si>
  <si>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</si>
  <si>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</si>
  <si>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</si>
  <si>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</si>
  <si>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</si>
  <si>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</si>
  <si>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</si>
  <si>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</si>
  <si>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</si>
  <si>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</si>
  <si>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</si>
  <si>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</si>
  <si>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</si>
  <si>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</si>
  <si>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</si>
  <si>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</si>
  <si>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</si>
  <si>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</si>
  <si>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</si>
  <si>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</si>
  <si>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</si>
  <si>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</si>
  <si>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</si>
  <si>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</si>
  <si>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</si>
  <si>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</si>
  <si>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</si>
  <si>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</si>
  <si>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</si>
  <si>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</si>
  <si>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</si>
  <si>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</si>
  <si>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</si>
  <si>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</si>
  <si>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</si>
  <si>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</si>
  <si>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</si>
  <si>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</si>
  <si>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</si>
  <si>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</si>
  <si>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</si>
  <si>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</si>
  <si>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</si>
  <si>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</si>
  <si>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</si>
  <si>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</si>
  <si>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</si>
  <si>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</si>
  <si>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</si>
  <si>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</si>
  <si>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</si>
  <si>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</si>
  <si>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</si>
  <si>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</si>
  <si>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</si>
  <si>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</si>
  <si>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</si>
  <si>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</si>
  <si>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</si>
  <si>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</si>
  <si>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</si>
  <si>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</si>
  <si>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</si>
  <si>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</si>
  <si>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</si>
  <si>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</si>
  <si>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</si>
  <si>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</si>
  <si>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</si>
  <si>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</si>
  <si>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</si>
  <si>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</si>
  <si>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</si>
  <si>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</si>
  <si>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</si>
  <si>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</si>
  <si>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</si>
  <si>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</si>
  <si>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</si>
  <si>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</si>
  <si>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</si>
  <si>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</si>
  <si>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</si>
  <si>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</si>
  <si>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</si>
  <si>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</si>
  <si>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</si>
  <si>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</si>
  <si>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</si>
  <si>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</si>
  <si>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</si>
  <si>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</si>
  <si>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</si>
  <si>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</si>
  <si>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</si>
  <si>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</si>
  <si>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</si>
  <si>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</si>
  <si>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</si>
  <si>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</si>
  <si>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</si>
  <si>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</si>
  <si>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</si>
  <si>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</si>
  <si>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</si>
  <si>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</si>
  <si>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</si>
  <si>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</si>
  <si>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</si>
  <si>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</si>
  <si>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</si>
  <si>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</si>
  <si>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</si>
  <si>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</si>
  <si>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</si>
  <si>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</si>
  <si>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</si>
  <si>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</si>
  <si>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</si>
  <si>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</si>
  <si>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</si>
  <si>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</si>
  <si>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</si>
  <si>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</si>
  <si>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</si>
  <si>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</si>
  <si>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</si>
  <si>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</si>
  <si>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</si>
  <si>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</si>
  <si>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</si>
  <si>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</si>
  <si>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</si>
  <si>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</si>
  <si>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</si>
  <si>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</si>
  <si>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</si>
  <si>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</si>
  <si>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</si>
  <si>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</si>
  <si>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</si>
  <si>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</si>
  <si>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</si>
  <si>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</si>
  <si>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</si>
  <si>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</si>
  <si>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</si>
  <si>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</si>
  <si>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</si>
  <si>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</si>
  <si>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</si>
  <si>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</si>
  <si>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</si>
  <si>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</si>
  <si>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</si>
  <si>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</si>
  <si>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</si>
  <si>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</si>
  <si>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</si>
  <si>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</si>
  <si>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</si>
  <si>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</si>
  <si>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</si>
  <si>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</si>
  <si>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</si>
  <si>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</si>
  <si>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</si>
  <si>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</si>
  <si>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</si>
  <si>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</si>
  <si>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</si>
  <si>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</si>
  <si>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</si>
  <si>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</si>
  <si>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</si>
  <si>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</si>
  <si>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</si>
  <si>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</si>
  <si>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</si>
  <si>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</si>
  <si>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</si>
  <si>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</si>
  <si>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</si>
  <si>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</si>
  <si>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</si>
  <si>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</si>
  <si>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</si>
  <si>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</si>
  <si>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</si>
  <si>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</si>
  <si>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</si>
  <si>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</si>
  <si>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</si>
  <si>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</si>
  <si>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</si>
  <si>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</si>
  <si>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</si>
  <si>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</si>
  <si>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</si>
  <si>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</si>
  <si>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</si>
  <si>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</si>
  <si>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</si>
  <si>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</si>
  <si>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</si>
  <si>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</si>
  <si>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</si>
  <si>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</si>
  <si>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</si>
  <si>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</si>
  <si>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</si>
  <si>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</si>
  <si>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</si>
  <si>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</si>
  <si>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</si>
  <si>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</si>
  <si>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</si>
  <si>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</si>
  <si>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</si>
  <si>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</si>
  <si>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</si>
  <si>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</si>
  <si>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</si>
  <si>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</si>
  <si>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</si>
  <si>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</si>
  <si>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</si>
  <si>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</si>
  <si>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</si>
  <si>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</si>
  <si>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</si>
  <si>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</si>
  <si>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</si>
  <si>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</si>
  <si>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</si>
  <si>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</si>
  <si>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</si>
  <si>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</si>
  <si>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</si>
  <si>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</si>
  <si>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</si>
  <si>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</si>
  <si>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</si>
  <si>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</si>
  <si>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</si>
  <si>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</si>
  <si>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</si>
  <si>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</si>
  <si>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</si>
  <si>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</si>
  <si>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</si>
  <si>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</si>
  <si>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</si>
  <si>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</si>
  <si>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</si>
  <si>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</si>
  <si>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</si>
  <si>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</si>
  <si>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</si>
  <si>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</si>
  <si>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</si>
  <si>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</si>
  <si>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</si>
  <si>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</si>
  <si>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</si>
  <si>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</si>
  <si>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</si>
  <si>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</si>
  <si>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</si>
  <si>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</si>
  <si>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</si>
  <si>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</si>
  <si>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</si>
  <si>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</si>
  <si>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</si>
  <si>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</si>
  <si>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</si>
  <si>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</si>
  <si>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</si>
  <si>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</si>
  <si>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</si>
  <si>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</si>
  <si>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</si>
  <si>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</si>
  <si>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</si>
  <si>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</si>
  <si>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</si>
  <si>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</si>
  <si>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</si>
  <si>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</si>
  <si>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</si>
  <si>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</si>
  <si>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</si>
  <si>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</si>
  <si>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</si>
  <si>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</si>
  <si>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</si>
  <si>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</si>
  <si>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</si>
  <si>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</si>
  <si>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</si>
  <si>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</si>
  <si>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</si>
  <si>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</si>
  <si>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</si>
  <si>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</si>
  <si>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</si>
  <si>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</si>
  <si>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</si>
  <si>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</si>
  <si>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</si>
  <si>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</si>
  <si>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</si>
  <si>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</si>
  <si>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</si>
  <si>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</si>
  <si>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</si>
  <si>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</si>
  <si>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</si>
  <si>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</si>
  <si>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</si>
  <si>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</si>
  <si>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</si>
  <si>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</si>
  <si>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</si>
  <si>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</si>
  <si>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</si>
  <si>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</si>
  <si>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</si>
  <si>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</si>
  <si>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</si>
  <si>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</si>
  <si>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</si>
  <si>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</si>
  <si>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</si>
  <si>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</si>
  <si>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</si>
  <si>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</si>
  <si>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</si>
  <si>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</si>
  <si>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</si>
  <si>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</si>
  <si>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</si>
  <si>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</si>
  <si>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</si>
  <si>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</si>
  <si>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</si>
  <si>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</si>
  <si>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</si>
  <si>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</si>
  <si>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</si>
  <si>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</si>
  <si>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</si>
  <si>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</si>
  <si>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</si>
  <si>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</si>
  <si>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</si>
  <si>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</si>
  <si>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</si>
  <si>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</si>
  <si>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</si>
  <si>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</si>
  <si>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</si>
  <si>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</si>
  <si>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</si>
  <si>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</si>
  <si>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</si>
  <si>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</si>
  <si>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</si>
  <si>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</si>
  <si>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</si>
  <si>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</si>
  <si>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</si>
  <si>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</si>
  <si>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</si>
  <si>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</si>
  <si>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</si>
  <si>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</si>
  <si>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</si>
  <si>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</si>
  <si>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</si>
  <si>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</si>
  <si>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</si>
  <si>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</si>
  <si>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</si>
  <si>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</si>
  <si>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</si>
  <si>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</si>
  <si>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</si>
  <si>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</si>
  <si>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</si>
  <si>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</si>
  <si>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</si>
  <si>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</si>
  <si>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</si>
  <si>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</si>
  <si>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</si>
  <si>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</si>
  <si>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</si>
  <si>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</si>
  <si>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</si>
  <si>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</si>
  <si>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</si>
  <si>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</si>
  <si>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</si>
  <si>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</si>
  <si>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</si>
  <si>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</si>
  <si>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</si>
  <si>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</si>
  <si>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</si>
  <si>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</si>
  <si>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</si>
  <si>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</si>
  <si>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</si>
  <si>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</si>
  <si>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</si>
  <si>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</si>
  <si>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</si>
  <si>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</si>
  <si>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</si>
  <si>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</si>
  <si>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</si>
  <si>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</si>
  <si>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</si>
  <si>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</si>
  <si>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</si>
  <si>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</si>
  <si>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</si>
  <si>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</si>
  <si>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</si>
  <si>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</si>
  <si>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</si>
  <si>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</si>
  <si>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</si>
  <si>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</si>
  <si>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</si>
  <si>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</si>
  <si>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</si>
  <si>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</si>
  <si>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</si>
  <si>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</si>
  <si>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</si>
  <si>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</si>
  <si>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</si>
  <si>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</si>
  <si>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</si>
  <si>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</si>
  <si>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</si>
  <si>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</si>
  <si>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</si>
  <si>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</si>
  <si>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</si>
  <si>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</si>
  <si>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</si>
  <si>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</si>
  <si>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</si>
  <si>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</si>
  <si>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</si>
  <si>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</si>
  <si>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</si>
  <si>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</si>
  <si>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</si>
  <si>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</si>
  <si>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</si>
  <si>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</si>
  <si>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</si>
  <si>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</si>
  <si>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</si>
  <si>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</si>
  <si>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</si>
  <si>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</si>
  <si>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</si>
  <si>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</si>
  <si>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</si>
  <si>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</si>
  <si>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</si>
  <si>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</si>
  <si>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</si>
  <si>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</si>
  <si>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</si>
  <si>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</si>
  <si>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</si>
  <si>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</si>
  <si>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</si>
  <si>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</si>
  <si>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</si>
  <si>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</si>
  <si>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</si>
  <si>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</si>
  <si>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</si>
  <si>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</si>
  <si>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</si>
  <si>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</si>
  <si>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</si>
  <si>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</si>
  <si>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</si>
  <si>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</si>
  <si>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</si>
  <si>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</si>
  <si>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</si>
  <si>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</si>
  <si>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</si>
  <si>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</si>
  <si>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</si>
  <si>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</si>
  <si>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</si>
  <si>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</si>
  <si>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</si>
  <si>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</si>
  <si>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</si>
  <si>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</si>
  <si>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</si>
  <si>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</si>
  <si>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</si>
  <si>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</si>
  <si>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</si>
  <si>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</si>
  <si>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</si>
  <si>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</si>
  <si>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</si>
  <si>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</si>
  <si>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</si>
  <si>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</si>
  <si>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</si>
  <si>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</si>
  <si>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</si>
  <si>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</si>
  <si>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</si>
  <si>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</si>
  <si>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</si>
  <si>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</si>
  <si>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</si>
  <si>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</si>
  <si>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</si>
  <si>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</si>
  <si>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</si>
  <si>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</si>
  <si>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</si>
  <si>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</si>
  <si>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</si>
  <si>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</si>
  <si>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</si>
  <si>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</si>
  <si>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</si>
  <si>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</si>
  <si>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</si>
  <si>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</si>
  <si>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</si>
  <si>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</si>
  <si>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</si>
  <si>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</si>
  <si>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</si>
  <si>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</si>
  <si>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</si>
  <si>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</si>
  <si>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</si>
  <si>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</si>
  <si>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</si>
  <si>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</si>
  <si>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</si>
  <si>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</si>
  <si>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</si>
  <si>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</si>
  <si>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</si>
  <si>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</si>
  <si>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</si>
  <si>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</si>
  <si>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</si>
  <si>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</si>
  <si>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</si>
  <si>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</si>
  <si>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</si>
  <si>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</si>
  <si>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</si>
  <si>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</si>
  <si>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</si>
  <si>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</si>
  <si>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</si>
  <si>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</si>
  <si>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</si>
  <si>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</si>
  <si>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</si>
  <si>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</si>
  <si>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</si>
  <si>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</si>
  <si>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</si>
  <si>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</si>
  <si>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</si>
  <si>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</si>
  <si>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</si>
  <si>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</si>
  <si>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</si>
  <si>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</si>
  <si>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</si>
  <si>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</si>
  <si>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</si>
  <si>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</si>
  <si>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</si>
  <si>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</si>
  <si>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</si>
  <si>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</si>
  <si>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</si>
  <si>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</si>
  <si>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</si>
  <si>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</si>
  <si>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</si>
  <si>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</si>
  <si>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</si>
  <si>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</si>
  <si>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</si>
  <si>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</si>
  <si>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</si>
  <si>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</si>
  <si>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</si>
  <si>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</si>
  <si>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</si>
  <si>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</si>
  <si>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</si>
  <si>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</si>
  <si>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</si>
  <si>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</si>
  <si>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</si>
  <si>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</si>
  <si>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</si>
  <si>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</si>
  <si>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</si>
  <si>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</si>
  <si>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</si>
  <si>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</si>
  <si>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</si>
  <si>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</si>
  <si>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</si>
  <si>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</si>
  <si>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</si>
  <si>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</si>
  <si>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</si>
  <si>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</si>
  <si>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</si>
  <si>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</si>
  <si>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</si>
  <si>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</si>
  <si>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</si>
  <si>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</si>
  <si>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</si>
  <si>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</si>
  <si>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</si>
  <si>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</si>
  <si>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</si>
  <si>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</si>
  <si>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</si>
  <si>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</si>
  <si>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</si>
  <si>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</si>
  <si>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</si>
  <si>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</si>
  <si>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</si>
  <si>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</si>
  <si>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</si>
  <si>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</si>
  <si>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</si>
  <si>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</si>
  <si>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</si>
  <si>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</si>
  <si>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</si>
  <si>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</si>
  <si>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</si>
  <si>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</si>
  <si>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</si>
  <si>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</si>
  <si>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</si>
  <si>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</si>
  <si>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</si>
  <si>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</si>
  <si>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</si>
  <si>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</si>
  <si>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</si>
  <si>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</si>
  <si>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</si>
  <si>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</si>
  <si>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</si>
  <si>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</si>
  <si>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</si>
  <si>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</si>
  <si>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</si>
  <si>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</si>
  <si>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</si>
  <si>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</si>
  <si>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</si>
  <si>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</si>
  <si>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</si>
  <si>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</si>
  <si>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</si>
  <si>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</si>
  <si>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</si>
  <si>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</si>
  <si>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</si>
  <si>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</si>
  <si>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</si>
  <si>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</si>
  <si>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</si>
  <si>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</si>
  <si>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</si>
  <si>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</si>
  <si>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</si>
  <si>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</si>
  <si>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</si>
  <si>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</si>
  <si>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</si>
  <si>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</si>
  <si>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</si>
  <si>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</si>
  <si>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</si>
  <si>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</si>
  <si>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</si>
  <si>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</si>
  <si>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</si>
  <si>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</si>
  <si>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</si>
  <si>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</si>
  <si>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</si>
  <si>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</si>
  <si>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</si>
  <si>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</si>
  <si>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</si>
  <si>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</si>
  <si>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</si>
  <si>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</si>
  <si>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</si>
  <si>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</si>
  <si>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</si>
  <si>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</si>
  <si>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</si>
  <si>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</si>
  <si>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</si>
  <si>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</si>
  <si>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</si>
  <si>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</si>
  <si>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</si>
  <si>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</si>
  <si>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</si>
  <si>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</si>
  <si>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</si>
  <si>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</si>
  <si>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</si>
  <si>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</si>
  <si>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</si>
  <si>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</si>
  <si>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</si>
  <si>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</si>
  <si>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</si>
  <si>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</si>
  <si>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</si>
  <si>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</si>
  <si>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</si>
  <si>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</si>
  <si>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</si>
  <si>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</si>
  <si>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</si>
  <si>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</si>
  <si>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</si>
  <si>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</si>
  <si>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</si>
  <si>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</si>
  <si>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</si>
  <si>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</si>
  <si>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</si>
  <si>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</si>
  <si>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</si>
  <si>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</si>
  <si>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</si>
  <si>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</si>
  <si>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</si>
  <si>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</si>
  <si>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</si>
  <si>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</si>
  <si>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</si>
  <si>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</si>
  <si>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</si>
  <si>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</si>
  <si>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</si>
  <si>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</si>
  <si>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</si>
  <si>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</si>
  <si>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</si>
  <si>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</si>
  <si>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</si>
  <si>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</si>
  <si>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</si>
  <si>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</si>
  <si>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</si>
  <si>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</si>
  <si>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</si>
  <si>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</si>
  <si>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</si>
  <si>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</si>
  <si>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</si>
  <si>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</si>
  <si>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</si>
  <si>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</si>
  <si>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</si>
  <si>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</si>
  <si>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</si>
  <si>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</si>
  <si>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</si>
  <si>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</si>
  <si>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</si>
  <si>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</si>
  <si>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</si>
  <si>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</si>
  <si>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</si>
  <si>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</si>
  <si>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</si>
  <si>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</si>
  <si>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</si>
  <si>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</si>
  <si>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</si>
  <si>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</si>
  <si>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</si>
  <si>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</si>
  <si>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</si>
  <si>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</si>
  <si>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</si>
  <si>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</si>
  <si>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</si>
  <si>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</si>
  <si>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</si>
  <si>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</si>
  <si>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</si>
  <si>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</si>
  <si>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</si>
  <si>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</si>
  <si>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</si>
  <si>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</si>
  <si>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</si>
  <si>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</si>
  <si>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</si>
  <si>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</si>
  <si>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</si>
  <si>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</si>
  <si>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</si>
  <si>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</si>
  <si>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</si>
  <si>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</si>
  <si>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</si>
  <si>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</si>
  <si>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</si>
  <si>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</si>
  <si>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</si>
  <si>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</si>
  <si>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</si>
  <si>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</si>
  <si>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</si>
  <si>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</si>
  <si>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</si>
  <si>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</si>
  <si>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</si>
  <si>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</si>
  <si>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</si>
  <si>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</si>
  <si>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</si>
  <si>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</si>
  <si>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</si>
  <si>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</si>
  <si>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</si>
  <si>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</si>
  <si>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</si>
  <si>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</si>
  <si>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</si>
  <si>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</si>
  <si>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</si>
  <si>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</si>
  <si>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</si>
  <si>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</si>
  <si>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</si>
  <si>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</si>
  <si>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</si>
  <si>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</si>
  <si>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</si>
  <si>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</si>
  <si>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</si>
  <si>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</si>
  <si>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</si>
  <si>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</si>
  <si>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</si>
  <si>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</si>
  <si>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</si>
  <si>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</si>
  <si>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</si>
  <si>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</si>
  <si>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</si>
  <si>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</si>
  <si>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</si>
  <si>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</si>
  <si>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</si>
  <si>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</si>
  <si>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</si>
  <si>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</si>
  <si>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</si>
  <si>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</si>
  <si>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</si>
  <si>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</si>
  <si>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</si>
  <si>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</si>
  <si>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</si>
  <si>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</si>
  <si>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</si>
  <si>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</si>
  <si>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</si>
  <si>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</si>
  <si>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</si>
  <si>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</si>
  <si>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</si>
  <si>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</si>
  <si>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</si>
  <si>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</si>
  <si>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</si>
  <si>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</si>
  <si>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</si>
  <si>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</si>
  <si>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</si>
  <si>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</si>
  <si>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</si>
  <si>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</si>
  <si>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</si>
  <si>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</si>
  <si>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</si>
  <si>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</si>
  <si>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</si>
  <si>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</si>
  <si>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</si>
  <si>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</si>
  <si>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</si>
  <si>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</si>
  <si>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</si>
  <si>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</si>
  <si>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</si>
  <si>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</si>
  <si>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</si>
  <si>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</si>
  <si>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</si>
  <si>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</si>
  <si>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</si>
  <si>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</si>
  <si>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</si>
  <si>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</si>
  <si>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</si>
  <si>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</si>
  <si>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</si>
  <si>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</si>
  <si>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</si>
  <si>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</si>
  <si>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</si>
  <si>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</si>
  <si>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</si>
  <si>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</si>
  <si>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</si>
  <si>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</si>
  <si>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</si>
  <si>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</si>
  <si>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</si>
  <si>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</si>
  <si>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</si>
  <si>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</si>
  <si>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</si>
  <si>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</si>
  <si>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</si>
  <si>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</si>
  <si>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</si>
  <si>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</si>
  <si>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</si>
  <si>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</si>
  <si>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</si>
  <si>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</si>
  <si>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</si>
  <si>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</si>
  <si>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</si>
  <si>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</si>
  <si>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</si>
  <si>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</si>
  <si>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</si>
  <si>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</si>
  <si>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</si>
  <si>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</si>
  <si>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</si>
  <si>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</si>
  <si>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</si>
  <si>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</si>
  <si>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</si>
  <si>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</si>
  <si>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</si>
  <si>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</si>
  <si>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</si>
  <si>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</si>
  <si>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</si>
  <si>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</si>
  <si>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</si>
  <si>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</si>
  <si>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</si>
  <si>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</si>
  <si>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</si>
  <si>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</si>
  <si>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</si>
  <si>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</si>
  <si>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</si>
  <si>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</si>
  <si>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</si>
  <si>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</si>
  <si>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</si>
  <si>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</si>
  <si>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</si>
  <si>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</si>
  <si>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</si>
  <si>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</si>
  <si>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</si>
  <si>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</si>
  <si>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</si>
  <si>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</si>
  <si>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</si>
  <si>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</si>
  <si>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</si>
  <si>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</si>
  <si>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</si>
  <si>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</si>
  <si>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</si>
  <si>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</si>
  <si>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</si>
  <si>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</si>
  <si>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</si>
  <si>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</si>
  <si>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</si>
  <si>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</si>
  <si>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</si>
  <si>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</si>
  <si>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</si>
  <si>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</si>
  <si>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</si>
  <si>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</si>
  <si>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</si>
  <si>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</si>
  <si>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</si>
  <si>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</si>
  <si>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</si>
  <si>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</si>
  <si>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</si>
  <si>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</si>
  <si>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</si>
  <si>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</si>
  <si>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</si>
  <si>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</si>
  <si>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</si>
  <si>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</si>
  <si>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</si>
  <si>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</si>
  <si>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</si>
  <si>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</si>
  <si>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</si>
  <si>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</si>
  <si>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</si>
  <si>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</si>
  <si>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</si>
  <si>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</si>
  <si>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</si>
  <si>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</si>
  <si>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</si>
  <si>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</si>
  <si>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</si>
  <si>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</si>
  <si>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</si>
  <si>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</si>
  <si>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</si>
  <si>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</si>
  <si>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</si>
  <si>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</si>
  <si>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</si>
  <si>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</si>
  <si>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</si>
  <si>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</si>
  <si>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</si>
  <si>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</si>
  <si>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</si>
  <si>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</si>
  <si>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</si>
  <si>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</si>
  <si>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</si>
  <si>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</si>
  <si>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</si>
  <si>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</si>
  <si>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</si>
  <si>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</si>
  <si>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</si>
  <si>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</si>
  <si>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</si>
  <si>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</si>
  <si>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</si>
  <si>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</si>
  <si>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</si>
  <si>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</si>
  <si>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</si>
  <si>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</si>
  <si>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</si>
  <si>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</si>
  <si>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</si>
  <si>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</si>
  <si>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</si>
  <si>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</si>
  <si>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</si>
  <si>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</si>
  <si>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</si>
  <si>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</si>
  <si>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</si>
  <si>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</si>
  <si>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</si>
  <si>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</si>
  <si>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</si>
  <si>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</si>
  <si>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</si>
  <si>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</si>
  <si>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</si>
  <si>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</si>
  <si>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</si>
  <si>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</si>
  <si>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</si>
  <si>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</si>
  <si>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</si>
  <si>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</si>
  <si>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</si>
  <si>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</si>
  <si>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</si>
  <si>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</si>
  <si>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</si>
  <si>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</si>
  <si>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</si>
  <si>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</si>
  <si>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</si>
  <si>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</si>
  <si>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</si>
  <si>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</si>
  <si>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</si>
  <si>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</si>
  <si>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</si>
  <si>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</si>
  <si>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</si>
  <si>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</si>
  <si>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</si>
  <si>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</si>
  <si>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</si>
  <si>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</si>
  <si>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</si>
  <si>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</si>
  <si>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</si>
  <si>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</si>
  <si>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</si>
  <si>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</si>
  <si>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</si>
  <si>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</si>
  <si>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</si>
  <si>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</si>
  <si>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</si>
  <si>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</si>
  <si>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</si>
  <si>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</si>
  <si>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</si>
  <si>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</si>
  <si>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</si>
  <si>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</si>
  <si>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</si>
  <si>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</si>
  <si>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</si>
  <si>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</si>
  <si>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</si>
  <si>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</si>
  <si>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</si>
  <si>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</si>
  <si>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</si>
  <si>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</si>
  <si>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</si>
  <si>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</si>
  <si>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</si>
  <si>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</si>
  <si>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</si>
  <si>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</si>
  <si>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</si>
  <si>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</si>
  <si>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</si>
  <si>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</si>
  <si>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</si>
  <si>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</si>
  <si>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</si>
  <si>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</si>
  <si>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</si>
  <si>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</si>
  <si>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</si>
  <si>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</si>
  <si>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</si>
  <si>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</si>
  <si>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</si>
  <si>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</si>
  <si>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</si>
  <si>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</si>
  <si>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</si>
  <si>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</si>
  <si>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</si>
  <si>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</si>
  <si>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</si>
  <si>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</si>
  <si>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</si>
  <si>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</si>
  <si>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</si>
  <si>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</si>
  <si>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</si>
  <si>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</si>
  <si>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</si>
  <si>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</si>
  <si>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</si>
  <si>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</si>
  <si>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</si>
  <si>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</si>
  <si>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</si>
  <si>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</si>
  <si>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</si>
  <si>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</si>
  <si>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</si>
  <si>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</si>
  <si>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</si>
  <si>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</si>
  <si>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</si>
  <si>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</si>
  <si>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</si>
  <si>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</si>
  <si>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</si>
  <si>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</si>
  <si>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</si>
  <si>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</si>
  <si>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</si>
  <si>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</si>
  <si>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</si>
  <si>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</si>
  <si>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</si>
  <si>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</si>
  <si>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</si>
  <si>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</si>
  <si>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</si>
  <si>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</si>
  <si>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</si>
  <si>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</si>
  <si>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</si>
  <si>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</si>
  <si>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</si>
  <si>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</si>
  <si>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</si>
  <si>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</si>
  <si>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</si>
  <si>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</si>
  <si>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</si>
  <si>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</si>
  <si>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</si>
  <si>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</si>
  <si>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</si>
  <si>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</si>
  <si>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</si>
  <si>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</si>
  <si>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</si>
  <si>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</si>
  <si>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</si>
  <si>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</si>
  <si>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</si>
  <si>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</si>
  <si>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</si>
  <si>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</si>
  <si>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</si>
  <si>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</si>
  <si>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</si>
  <si>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</si>
  <si>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</si>
  <si>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</si>
  <si>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</si>
  <si>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</si>
  <si>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</si>
  <si>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</si>
  <si>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</si>
  <si>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</si>
  <si>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</si>
  <si>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</si>
  <si>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</si>
  <si>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</si>
  <si>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</si>
  <si>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</si>
  <si>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</si>
  <si>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</si>
  <si>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</si>
  <si>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</si>
  <si>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</si>
  <si>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</si>
  <si>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</si>
  <si>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</si>
  <si>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</si>
  <si>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</si>
  <si>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</si>
  <si>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</si>
  <si>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</si>
  <si>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</si>
  <si>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</si>
  <si>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</si>
  <si>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</si>
  <si>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</si>
  <si>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</si>
  <si>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</si>
  <si>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</si>
  <si>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</si>
  <si>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</si>
  <si>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</si>
  <si>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</si>
  <si>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</si>
  <si>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</si>
  <si>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</si>
  <si>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</si>
  <si>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</si>
  <si>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</si>
  <si>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</si>
  <si>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</si>
  <si>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</si>
  <si>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</si>
  <si>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</si>
  <si>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</si>
  <si>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</si>
  <si>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</si>
  <si>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</si>
  <si>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</si>
  <si>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</si>
  <si>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</si>
  <si>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</si>
  <si>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</si>
  <si>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</si>
  <si>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</si>
  <si>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</si>
  <si>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</si>
  <si>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</si>
  <si>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</si>
  <si>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</si>
  <si>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</si>
  <si>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</si>
  <si>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</si>
  <si>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</si>
  <si>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</si>
  <si>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</si>
  <si>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</si>
  <si>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</si>
  <si>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</si>
  <si>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</si>
  <si>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</si>
  <si>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</si>
  <si>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</si>
  <si>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</si>
  <si>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</si>
  <si>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</si>
  <si>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</si>
  <si>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</si>
  <si>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</si>
  <si>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</si>
  <si>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</si>
  <si>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</si>
  <si>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</si>
  <si>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</si>
  <si>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</si>
  <si>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</si>
  <si>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</si>
  <si>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</si>
  <si>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</si>
  <si>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</si>
  <si>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</si>
  <si>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</si>
  <si>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</si>
  <si>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</si>
  <si>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</si>
  <si>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</si>
  <si>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</si>
  <si>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</si>
  <si>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</si>
  <si>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</si>
  <si>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</si>
  <si>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</si>
  <si>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</si>
  <si>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</si>
  <si>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</si>
  <si>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</si>
  <si>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</si>
  <si>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</si>
  <si>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</si>
  <si>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</si>
  <si>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</si>
  <si>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</si>
  <si>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</si>
  <si>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</si>
  <si>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</si>
  <si>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</si>
  <si>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</si>
  <si>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</si>
  <si>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</si>
  <si>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</si>
  <si>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</si>
  <si>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</si>
  <si>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</si>
  <si>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</si>
  <si>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</si>
  <si>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</si>
  <si>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</si>
  <si>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</si>
  <si>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</si>
  <si>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</si>
  <si>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</si>
  <si>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</si>
  <si>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</si>
  <si>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</si>
  <si>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</si>
  <si>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</si>
  <si>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</si>
  <si>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</si>
  <si>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</si>
  <si>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</si>
  <si>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</si>
  <si>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</si>
  <si>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</si>
  <si>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</si>
  <si>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</si>
  <si>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</si>
  <si>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</si>
  <si>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</si>
  <si>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</si>
  <si>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</si>
  <si>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</si>
  <si>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</si>
  <si>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</si>
  <si>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</si>
  <si>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</si>
  <si>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</si>
  <si>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</si>
  <si>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</si>
  <si>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</si>
  <si>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</si>
  <si>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</si>
  <si>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</si>
  <si>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</si>
  <si>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</si>
  <si>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</si>
  <si>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</si>
  <si>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</si>
  <si>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</si>
  <si>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</si>
  <si>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</si>
  <si>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</si>
  <si>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</si>
  <si>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</si>
  <si>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</si>
  <si>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</si>
  <si>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</si>
  <si>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</si>
  <si>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</si>
  <si>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</si>
  <si>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</si>
  <si>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</si>
  <si>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</si>
  <si>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</si>
  <si>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</si>
  <si>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</si>
  <si>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</si>
  <si>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</si>
  <si>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</si>
  <si>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</si>
  <si>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</si>
  <si>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</si>
  <si>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</si>
  <si>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</si>
  <si>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</si>
  <si>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</si>
  <si>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</si>
  <si>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</si>
  <si>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</si>
  <si>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</si>
  <si>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</si>
  <si>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</si>
  <si>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</si>
  <si>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</si>
  <si>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</si>
  <si>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</si>
  <si>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</si>
  <si>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</si>
  <si>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</si>
  <si>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</si>
  <si>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</si>
  <si>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</si>
  <si>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</si>
  <si>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</si>
  <si>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</si>
  <si>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</si>
  <si>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</si>
  <si>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</si>
  <si>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</si>
  <si>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</si>
  <si>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</si>
  <si>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</si>
  <si>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</si>
  <si>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</si>
  <si>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</si>
  <si>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</si>
  <si>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</si>
  <si>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</si>
  <si>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</si>
  <si>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</si>
  <si>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</si>
  <si>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</si>
  <si>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</si>
  <si>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</si>
  <si>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</si>
  <si>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</si>
  <si>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</si>
  <si>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</si>
  <si>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</si>
  <si>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</si>
  <si>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</si>
  <si>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</si>
  <si>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</si>
  <si>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</si>
  <si>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</si>
  <si>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</si>
  <si>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</si>
  <si>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</si>
  <si>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</si>
  <si>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</si>
  <si>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</si>
  <si>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</si>
  <si>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</si>
  <si>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</si>
  <si>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</si>
  <si>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</si>
  <si>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</si>
  <si>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</si>
  <si>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</si>
  <si>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</si>
  <si>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</si>
  <si>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</si>
  <si>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</si>
  <si>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</si>
  <si>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</si>
  <si>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</si>
  <si>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</si>
  <si>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</si>
  <si>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</si>
  <si>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</si>
  <si>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</si>
  <si>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</si>
  <si>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</si>
  <si>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</si>
  <si>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</si>
  <si>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</si>
  <si>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</si>
  <si>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</si>
  <si>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</si>
  <si>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</si>
  <si>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</si>
  <si>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</si>
  <si>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</si>
  <si>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</si>
  <si>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</si>
  <si>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</si>
  <si>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</si>
  <si>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</si>
  <si>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</si>
  <si>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</si>
  <si>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</si>
  <si>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</si>
  <si>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</si>
  <si>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</si>
  <si>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</si>
  <si>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</si>
  <si>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</si>
  <si>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</si>
  <si>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</si>
  <si>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</si>
  <si>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</si>
  <si>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</si>
  <si>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</si>
  <si>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</si>
  <si>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</si>
  <si>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</si>
  <si>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</si>
  <si>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</si>
  <si>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</si>
  <si>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</si>
  <si>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</si>
  <si>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</si>
  <si>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</si>
  <si>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</si>
  <si>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</si>
  <si>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</si>
  <si>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</si>
  <si>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</si>
  <si>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</si>
  <si>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</si>
  <si>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</si>
  <si>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</si>
  <si>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</si>
  <si>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</si>
  <si>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</si>
  <si>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</si>
  <si>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</si>
  <si>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</si>
  <si>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</si>
  <si>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</si>
  <si>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</si>
  <si>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</si>
  <si>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</si>
  <si>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</si>
  <si>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</si>
  <si>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</si>
  <si>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</si>
  <si>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</si>
  <si>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</si>
  <si>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</si>
  <si>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</si>
  <si>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</si>
  <si>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</si>
  <si>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</si>
  <si>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</si>
  <si>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</si>
  <si>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</si>
  <si>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</si>
  <si>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</si>
  <si>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</si>
  <si>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</si>
  <si>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</si>
  <si>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</si>
  <si>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</si>
  <si>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</si>
  <si>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</si>
  <si>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</si>
  <si>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</si>
  <si>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</si>
  <si>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</si>
  <si>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</si>
  <si>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</si>
  <si>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</si>
  <si>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</si>
  <si>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</si>
  <si>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</si>
  <si>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</si>
  <si>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</si>
  <si>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</si>
  <si>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</si>
  <si>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</si>
  <si>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</si>
  <si>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</si>
  <si>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</si>
  <si>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</si>
  <si>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</si>
  <si>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</si>
  <si>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</si>
  <si>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</si>
  <si>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</si>
  <si>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</si>
  <si>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</si>
  <si>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</si>
  <si>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</si>
  <si>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</si>
  <si>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</si>
  <si>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</si>
  <si>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</si>
  <si>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</si>
  <si>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</si>
  <si>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</si>
  <si>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</si>
  <si>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</si>
  <si>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</si>
  <si>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</si>
  <si>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</si>
  <si>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</si>
  <si>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</si>
  <si>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</si>
  <si>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</si>
  <si>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</si>
  <si>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</si>
  <si>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</si>
  <si>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</si>
  <si>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</si>
  <si>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</si>
  <si>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</si>
  <si>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</si>
  <si>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</si>
  <si>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</si>
  <si>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</si>
  <si>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</si>
  <si>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</si>
  <si>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</si>
  <si>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</si>
  <si>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</si>
  <si>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</si>
  <si>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</si>
  <si>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</si>
  <si>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</si>
  <si>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</si>
  <si>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</si>
  <si>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</si>
  <si>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</si>
  <si>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</si>
  <si>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</si>
  <si>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</si>
  <si>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</si>
  <si>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</si>
  <si>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</si>
  <si>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</si>
  <si>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</si>
  <si>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</si>
  <si>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</si>
  <si>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</si>
  <si>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</si>
  <si>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</si>
  <si>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</si>
  <si>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</si>
  <si>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</si>
  <si>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</si>
  <si>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</si>
  <si>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</si>
  <si>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</si>
  <si>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</si>
  <si>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</si>
  <si>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</si>
  <si>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</si>
  <si>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</si>
  <si>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</si>
  <si>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</si>
  <si>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</si>
  <si>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</si>
  <si>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</si>
  <si>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</si>
  <si>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</si>
  <si>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</si>
  <si>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</si>
  <si>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</si>
  <si>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</si>
  <si>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</si>
  <si>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</si>
  <si>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</si>
  <si>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</si>
  <si>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</si>
  <si>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</si>
  <si>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</si>
  <si>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</si>
  <si>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</si>
  <si>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</si>
  <si>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</si>
  <si>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</si>
  <si>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</si>
  <si>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</si>
  <si>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</si>
  <si>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</si>
  <si>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</si>
  <si>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</si>
  <si>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</si>
  <si>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</si>
  <si>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</si>
  <si>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</si>
  <si>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</si>
  <si>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</si>
  <si>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</si>
  <si>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</si>
  <si>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</si>
  <si>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</si>
  <si>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</si>
  <si>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</si>
  <si>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</si>
  <si>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</si>
  <si>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</si>
  <si>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</si>
  <si>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</si>
  <si>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</si>
  <si>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</si>
  <si>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</si>
  <si>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</si>
  <si>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</si>
  <si>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</si>
  <si>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</si>
  <si>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</si>
  <si>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</si>
  <si>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</si>
  <si>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</si>
  <si>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</si>
  <si>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</si>
  <si>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</si>
  <si>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</si>
  <si>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</si>
  <si>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</si>
  <si>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</si>
  <si>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</si>
  <si>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</si>
  <si>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</si>
  <si>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</si>
  <si>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</si>
  <si>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</si>
  <si>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</si>
  <si>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</si>
  <si>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</si>
  <si>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</si>
  <si>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</si>
  <si>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</si>
  <si>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</si>
  <si>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</si>
  <si>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</si>
  <si>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</si>
  <si>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</si>
  <si>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</si>
  <si>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</si>
  <si>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</si>
  <si>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</si>
  <si>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</si>
  <si>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</si>
  <si>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</si>
  <si>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</si>
  <si>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</si>
  <si>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</si>
  <si>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</si>
  <si>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</si>
  <si>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</si>
  <si>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</si>
  <si>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</si>
  <si>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</si>
  <si>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</si>
  <si>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</si>
  <si>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</si>
  <si>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</si>
  <si>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</si>
  <si>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</si>
  <si>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</si>
  <si>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</si>
  <si>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</si>
  <si>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</si>
  <si>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</si>
  <si>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</si>
  <si>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</si>
  <si>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</si>
  <si>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</si>
  <si>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</si>
  <si>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</si>
  <si>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</si>
  <si>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</si>
  <si>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</si>
  <si>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</si>
  <si>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</si>
  <si>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</si>
  <si>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</si>
  <si>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</si>
  <si>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</si>
  <si>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</si>
  <si>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</si>
  <si>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</si>
  <si>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</si>
  <si>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</si>
  <si>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</si>
  <si>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</si>
  <si>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</si>
  <si>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</si>
  <si>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</si>
  <si>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</si>
  <si>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</si>
  <si>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</si>
  <si>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</si>
  <si>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</si>
  <si>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</si>
  <si>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</si>
  <si>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</si>
  <si>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</si>
  <si>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</si>
  <si>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</si>
  <si>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</si>
  <si>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</si>
  <si>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</si>
  <si>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</si>
  <si>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</si>
  <si>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</si>
  <si>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</si>
  <si>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</si>
  <si>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</si>
  <si>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</si>
  <si>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</si>
  <si>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</si>
  <si>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</si>
  <si>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</si>
  <si>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</si>
  <si>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</si>
  <si>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</si>
  <si>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</si>
  <si>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</si>
  <si>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</si>
  <si>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</si>
  <si>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</si>
  <si>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</si>
  <si>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</si>
  <si>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</si>
  <si>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</si>
  <si>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</si>
  <si>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</si>
  <si>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</si>
  <si>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</si>
  <si>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</si>
  <si>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</si>
  <si>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</si>
  <si>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</si>
  <si>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</si>
  <si>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</si>
  <si>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</si>
  <si>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</si>
  <si>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</si>
  <si>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</si>
  <si>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</si>
  <si>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</si>
  <si>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</si>
  <si>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</si>
  <si>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</si>
  <si>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</si>
  <si>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</si>
  <si>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</si>
  <si>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</si>
  <si>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</si>
  <si>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</si>
  <si>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</si>
  <si>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</si>
  <si>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</si>
  <si>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</si>
  <si>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</si>
  <si>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</si>
  <si>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</si>
  <si>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</si>
  <si>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</si>
  <si>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</si>
  <si>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</si>
  <si>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</si>
  <si>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</si>
  <si>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</si>
  <si>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</si>
  <si>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</si>
  <si>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</si>
  <si>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</si>
  <si>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</si>
  <si>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</si>
  <si>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</si>
  <si>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</si>
  <si>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</si>
  <si>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</si>
  <si>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</si>
  <si>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</si>
  <si>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</si>
  <si>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</si>
  <si>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</si>
  <si>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</si>
  <si>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</si>
  <si>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</si>
  <si>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</si>
  <si>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</si>
  <si>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</si>
  <si>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</si>
  <si>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</si>
  <si>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</si>
  <si>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</si>
  <si>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</si>
  <si>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</si>
  <si>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</si>
  <si>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</si>
  <si>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</si>
  <si>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</si>
  <si>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</si>
  <si>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</si>
  <si>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</si>
  <si>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</si>
  <si>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</si>
  <si>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</si>
  <si>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</si>
  <si>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</si>
  <si>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</si>
  <si>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</si>
  <si>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</si>
  <si>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</si>
  <si>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</si>
  <si>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</si>
  <si>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</si>
  <si>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</si>
  <si>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</si>
  <si>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</si>
  <si>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</si>
  <si>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</si>
  <si>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</si>
  <si>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</si>
  <si>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</si>
  <si>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</si>
  <si>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</si>
  <si>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</si>
  <si>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</si>
  <si>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</si>
  <si>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</si>
  <si>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</si>
  <si>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</si>
  <si>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</si>
  <si>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</si>
  <si>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</si>
  <si>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</si>
  <si>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</si>
  <si>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</si>
  <si>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</si>
  <si>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</si>
  <si>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</si>
  <si>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</si>
  <si>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</si>
  <si>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</si>
  <si>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</si>
  <si>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</si>
  <si>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</si>
  <si>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</si>
  <si>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</si>
  <si>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</si>
  <si>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</si>
  <si>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</si>
  <si>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</si>
  <si>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</si>
  <si>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</si>
  <si>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</si>
  <si>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</si>
  <si>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</si>
  <si>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</si>
  <si>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</si>
  <si>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</si>
  <si>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</si>
  <si>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</si>
  <si>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</si>
  <si>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</si>
  <si>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</si>
  <si>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</si>
  <si>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</si>
  <si>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</si>
  <si>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</si>
  <si>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</si>
  <si>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</si>
  <si>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</si>
  <si>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</si>
  <si>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</si>
  <si>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</si>
  <si>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</si>
  <si>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</si>
  <si>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</si>
  <si>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</si>
  <si>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</si>
  <si>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</si>
  <si>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</si>
  <si>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</si>
  <si>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</si>
  <si>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</si>
  <si>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</si>
  <si>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</si>
  <si>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</si>
  <si>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</si>
  <si>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</si>
  <si>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</si>
  <si>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</si>
  <si>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</si>
  <si>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</si>
  <si>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</si>
  <si>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</si>
  <si>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</si>
  <si>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</si>
  <si>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</si>
  <si>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</si>
  <si>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</si>
  <si>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</si>
  <si>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</si>
  <si>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</si>
  <si>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</si>
  <si>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</si>
  <si>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</si>
  <si>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</si>
  <si>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</si>
  <si>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</si>
  <si>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</si>
  <si>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</si>
  <si>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</si>
  <si>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</si>
  <si>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</si>
  <si>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</si>
  <si>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</si>
  <si>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</si>
  <si>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</si>
  <si>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</si>
  <si>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</si>
  <si>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</si>
  <si>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</si>
  <si>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</si>
  <si>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</si>
  <si>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</si>
  <si>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</si>
  <si>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</si>
  <si>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</si>
  <si>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</si>
  <si>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</si>
  <si>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</si>
  <si>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</si>
  <si>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</si>
  <si>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</si>
  <si>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</si>
  <si>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</si>
  <si>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</si>
  <si>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</si>
  <si>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</si>
  <si>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</si>
  <si>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</si>
  <si>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</si>
  <si>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</si>
  <si>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</si>
  <si>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</si>
  <si>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</si>
  <si>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</si>
  <si>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</si>
  <si>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</si>
  <si>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</si>
  <si>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</si>
  <si>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</si>
  <si>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</si>
  <si>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</si>
  <si>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</si>
  <si>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</si>
  <si>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</si>
  <si>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</si>
  <si>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</si>
  <si>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</si>
  <si>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</si>
  <si>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</si>
  <si>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</si>
  <si>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</si>
  <si>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</si>
  <si>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</si>
  <si>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</si>
  <si>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</si>
  <si>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</si>
  <si>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</si>
  <si>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</si>
  <si>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</si>
  <si>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</si>
  <si>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</si>
  <si>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</si>
  <si>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</si>
  <si>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</si>
  <si>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</si>
  <si>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</si>
  <si>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</si>
  <si>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</si>
  <si>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</si>
  <si>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</si>
  <si>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</si>
  <si>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</si>
  <si>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</si>
  <si>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</si>
  <si>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</si>
  <si>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</si>
  <si>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</si>
  <si>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</si>
  <si>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</si>
  <si>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</si>
  <si>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</si>
  <si>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</si>
  <si>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</si>
  <si>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</si>
  <si>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</si>
  <si>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</si>
  <si>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</si>
  <si>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</si>
  <si>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</si>
  <si>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</si>
  <si>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</si>
  <si>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</si>
  <si>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</si>
  <si>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</si>
  <si>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</si>
  <si>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</si>
  <si>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</si>
  <si>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</si>
  <si>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</si>
  <si>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</si>
  <si>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</si>
  <si>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</si>
  <si>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</si>
  <si>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</si>
  <si>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</si>
  <si>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</si>
  <si>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</si>
  <si>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</si>
  <si>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</si>
  <si>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</si>
  <si>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</si>
  <si>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</si>
  <si>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</si>
  <si>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</si>
  <si>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</si>
  <si>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</si>
  <si>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</si>
  <si>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</si>
  <si>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</si>
  <si>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</si>
  <si>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</si>
  <si>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</si>
  <si>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</si>
  <si>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</si>
  <si>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</si>
  <si>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</si>
  <si>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</si>
  <si>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</si>
  <si>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</si>
  <si>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</si>
  <si>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</si>
  <si>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</si>
  <si>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</si>
  <si>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</si>
  <si>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</si>
  <si>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</si>
  <si>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</si>
  <si>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</si>
  <si>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</si>
  <si>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</si>
  <si>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</si>
  <si>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</si>
  <si>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</si>
  <si>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</si>
  <si>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</si>
  <si>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</si>
  <si>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</si>
  <si>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</si>
  <si>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</si>
  <si>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</si>
  <si>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</si>
  <si>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</si>
  <si>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</si>
  <si>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</si>
  <si>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</si>
  <si>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</si>
  <si>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</si>
  <si>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</si>
  <si>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</si>
  <si>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</si>
  <si>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</si>
  <si>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</si>
  <si>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</si>
  <si>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</si>
  <si>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</si>
  <si>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</si>
  <si>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</si>
  <si>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</si>
  <si>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</si>
  <si>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</si>
  <si>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</si>
  <si>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</si>
  <si>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</si>
  <si>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</si>
  <si>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</si>
  <si>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</si>
  <si>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</si>
  <si>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</si>
  <si>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</si>
  <si>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</si>
  <si>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</si>
  <si>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</si>
  <si>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</si>
  <si>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</si>
  <si>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</si>
  <si>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</si>
  <si>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</si>
  <si>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</si>
  <si>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</si>
  <si>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</si>
  <si>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</si>
  <si>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</si>
  <si>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</si>
  <si>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</si>
  <si>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</si>
  <si>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</si>
  <si>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</si>
  <si>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</si>
  <si>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</si>
  <si>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</si>
  <si>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</si>
  <si>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</si>
  <si>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</si>
  <si>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</si>
  <si>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</si>
  <si>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</si>
  <si>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</si>
  <si>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</si>
  <si>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</si>
  <si>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</si>
  <si>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</si>
  <si>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</si>
  <si>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</si>
  <si>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</si>
  <si>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</si>
  <si>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</si>
  <si>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</si>
  <si>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</si>
  <si>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</si>
  <si>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</si>
  <si>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</si>
  <si>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</si>
  <si>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</si>
  <si>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</si>
  <si>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</si>
  <si>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</si>
  <si>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</si>
  <si>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</si>
  <si>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</si>
  <si>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</si>
  <si>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</si>
  <si>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</si>
  <si>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</si>
  <si>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</si>
  <si>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</si>
  <si>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</si>
  <si>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</si>
  <si>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</si>
  <si>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</si>
  <si>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</si>
  <si>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</si>
  <si>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</si>
  <si>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</si>
  <si>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</si>
  <si>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</si>
  <si>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</si>
  <si>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</si>
  <si>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</si>
  <si>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</si>
  <si>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</si>
  <si>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</si>
  <si>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</si>
  <si>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</si>
  <si>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</si>
  <si>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</si>
  <si>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</si>
  <si>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</si>
  <si>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</si>
  <si>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</si>
  <si>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</si>
  <si>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</si>
  <si>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</si>
  <si>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</si>
  <si>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</si>
  <si>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</si>
  <si>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</si>
  <si>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</si>
  <si>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</si>
  <si>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</si>
  <si>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</si>
  <si>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</si>
  <si>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</si>
  <si>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</si>
  <si>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</si>
  <si>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</si>
  <si>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</si>
  <si>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</si>
  <si>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</si>
  <si>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</si>
  <si>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</si>
  <si>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</si>
  <si>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</si>
  <si>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</si>
  <si>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</si>
  <si>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</si>
  <si>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</si>
  <si>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</si>
  <si>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</si>
  <si>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</si>
  <si>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</si>
  <si>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</si>
  <si>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</si>
  <si>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</si>
  <si>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</si>
  <si>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</si>
  <si>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</si>
  <si>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</si>
  <si>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</si>
  <si>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</si>
  <si>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</si>
  <si>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</si>
  <si>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</si>
  <si>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</si>
  <si>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</si>
  <si>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</si>
  <si>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</si>
  <si>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</si>
  <si>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</si>
  <si>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</si>
  <si>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</si>
  <si>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</si>
  <si>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</si>
  <si>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</si>
  <si>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</si>
  <si>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</si>
  <si>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</si>
  <si>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</si>
  <si>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</si>
  <si>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</si>
  <si>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</si>
  <si>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</si>
  <si>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</si>
  <si>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</si>
  <si>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</si>
  <si>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</si>
  <si>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</si>
  <si>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</si>
  <si>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</si>
  <si>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</si>
  <si>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</si>
  <si>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</si>
  <si>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</si>
  <si>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</si>
  <si>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</si>
  <si>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</si>
  <si>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</si>
  <si>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</si>
  <si>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</si>
  <si>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</si>
  <si>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</si>
  <si>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</si>
  <si>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</si>
  <si>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</si>
  <si>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</si>
  <si>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</si>
  <si>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</si>
  <si>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</si>
  <si>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</si>
  <si>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</si>
  <si>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</si>
  <si>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</si>
  <si>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</si>
  <si>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</si>
  <si>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</si>
  <si>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</si>
  <si>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</si>
  <si>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</si>
  <si>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</si>
  <si>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</si>
  <si>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</si>
  <si>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</si>
  <si>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</si>
  <si>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</si>
  <si>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</si>
  <si>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</si>
  <si>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</si>
  <si>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</si>
  <si>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</si>
  <si>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</si>
  <si>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</si>
  <si>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</si>
  <si>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</si>
  <si>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</si>
  <si>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</si>
  <si>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</si>
  <si>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</si>
  <si>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</si>
  <si>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</si>
  <si>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</si>
  <si>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</si>
  <si>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</si>
  <si>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</si>
  <si>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</si>
  <si>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</si>
  <si>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</si>
  <si>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</si>
  <si>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</si>
  <si>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</si>
  <si>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</si>
  <si>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</si>
  <si>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</si>
  <si>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</si>
  <si>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</si>
  <si>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</si>
  <si>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</si>
  <si>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</si>
  <si>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</si>
  <si>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</si>
  <si>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</si>
  <si>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</si>
  <si>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</si>
  <si>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</si>
  <si>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</si>
  <si>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</si>
  <si>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</si>
  <si>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</si>
  <si>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</si>
  <si>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</si>
  <si>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</si>
  <si>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</si>
  <si>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</si>
  <si>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</si>
  <si>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</si>
  <si>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</si>
  <si>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</si>
  <si>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</si>
  <si>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</si>
  <si>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</si>
  <si>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</si>
  <si>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</si>
  <si>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</si>
  <si>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</si>
  <si>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</si>
  <si>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</si>
  <si>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</si>
  <si>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</si>
  <si>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</si>
  <si>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</si>
  <si>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</si>
  <si>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</si>
  <si>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</si>
  <si>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</si>
  <si>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</si>
  <si>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</si>
  <si>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</si>
  <si>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</si>
  <si>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</si>
  <si>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</si>
  <si>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</si>
  <si>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</si>
  <si>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</si>
  <si>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</si>
  <si>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</si>
  <si>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</si>
  <si>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</si>
  <si>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</si>
  <si>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</si>
  <si>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</si>
  <si>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</si>
  <si>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</si>
  <si>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</si>
  <si>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</si>
  <si>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</si>
  <si>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</si>
  <si>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</si>
  <si>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</si>
  <si>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</si>
  <si>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</si>
  <si>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</si>
  <si>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</si>
  <si>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</si>
  <si>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</si>
  <si>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</si>
  <si>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</si>
  <si>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</si>
  <si>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</si>
  <si>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</si>
  <si>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</si>
  <si>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</si>
  <si>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</si>
  <si>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</si>
  <si>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</si>
  <si>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</si>
  <si>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</si>
  <si>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</si>
  <si>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</si>
  <si>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</si>
  <si>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</si>
  <si>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</si>
  <si>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</si>
  <si>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</si>
  <si>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</si>
  <si>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</si>
  <si>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</si>
  <si>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</si>
  <si>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</si>
  <si>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</si>
  <si>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</si>
  <si>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</si>
  <si>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</si>
  <si>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</si>
  <si>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</si>
  <si>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</si>
  <si>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</si>
  <si>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</si>
  <si>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</si>
  <si>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</si>
  <si>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</si>
  <si>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</si>
  <si>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</si>
  <si>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</si>
  <si>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</si>
  <si>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</si>
  <si>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</si>
  <si>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</si>
  <si>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</si>
  <si>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</si>
  <si>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</si>
  <si>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</si>
  <si>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</si>
  <si>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</si>
  <si>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</si>
  <si>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</si>
  <si>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</si>
  <si>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</si>
  <si>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</si>
  <si>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</si>
  <si>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</si>
  <si>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</si>
  <si>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</si>
  <si>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</si>
  <si>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</si>
  <si>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</si>
  <si>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</si>
  <si>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</si>
  <si>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</si>
  <si>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</si>
  <si>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</si>
  <si>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</si>
  <si>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</si>
  <si>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</si>
  <si>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</si>
  <si>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</si>
  <si>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</si>
  <si>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</si>
  <si>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</si>
  <si>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</si>
  <si>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</si>
  <si>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</si>
  <si>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</si>
  <si>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</si>
  <si>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</si>
  <si>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</si>
  <si>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</si>
  <si>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</si>
  <si>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</si>
  <si>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</si>
  <si>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</si>
  <si>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</si>
  <si>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</si>
  <si>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</si>
  <si>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</si>
  <si>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</si>
  <si>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</si>
  <si>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</si>
  <si>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</si>
  <si>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</si>
  <si>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</si>
  <si>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</si>
  <si>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</si>
  <si>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</si>
  <si>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</si>
  <si>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</si>
  <si>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</si>
  <si>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</si>
  <si>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</si>
  <si>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</si>
  <si>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</si>
  <si>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</si>
  <si>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</si>
  <si>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</si>
  <si>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</si>
  <si>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</si>
  <si>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</si>
  <si>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</si>
  <si>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</si>
  <si>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</si>
  <si>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</si>
  <si>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</si>
  <si>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</si>
  <si>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</si>
  <si>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</si>
  <si>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</si>
  <si>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</si>
  <si>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</si>
  <si>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</si>
  <si>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</si>
  <si>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</si>
  <si>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</si>
  <si>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</si>
  <si>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</si>
  <si>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</si>
  <si>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</si>
  <si>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</si>
  <si>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</si>
  <si>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</si>
  <si>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</si>
  <si>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</si>
  <si>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</si>
  <si>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</si>
  <si>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</si>
  <si>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</si>
  <si>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</si>
  <si>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</si>
  <si>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</si>
  <si>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</si>
  <si>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</si>
  <si>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</si>
  <si>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</si>
  <si>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</si>
  <si>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</si>
  <si>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</si>
  <si>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</si>
  <si>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</si>
  <si>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</si>
  <si>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</si>
  <si>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</si>
  <si>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</si>
  <si>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</si>
  <si>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</si>
  <si>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</si>
  <si>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</si>
  <si>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</si>
  <si>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</si>
  <si>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</si>
  <si>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</si>
  <si>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</si>
  <si>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</si>
  <si>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</si>
  <si>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</si>
  <si>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</si>
  <si>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</si>
  <si>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</si>
  <si>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</si>
  <si>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</si>
  <si>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</si>
  <si>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</si>
  <si>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</si>
  <si>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</si>
  <si>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</si>
  <si>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</si>
  <si>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</si>
  <si>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</si>
  <si>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</si>
  <si>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</si>
  <si>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</si>
  <si>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</si>
  <si>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</si>
  <si>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</si>
  <si>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</si>
  <si>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</si>
  <si>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</si>
  <si>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</si>
  <si>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</si>
  <si>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</si>
  <si>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</si>
  <si>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</si>
  <si>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</si>
  <si>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</si>
  <si>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</si>
  <si>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</si>
  <si>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</si>
  <si>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</si>
  <si>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</si>
  <si>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</si>
  <si>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</si>
  <si>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</si>
  <si>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</si>
  <si>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</si>
  <si>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</si>
  <si>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</si>
  <si>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</si>
  <si>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</si>
  <si>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</si>
  <si>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</si>
  <si>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</si>
  <si>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</si>
  <si>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</si>
  <si>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</si>
  <si>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</si>
  <si>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</si>
  <si>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</si>
  <si>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</si>
  <si>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</si>
  <si>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</si>
  <si>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</si>
  <si>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</si>
  <si>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</si>
  <si>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</si>
  <si>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</si>
  <si>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</si>
  <si>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</si>
  <si>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</si>
  <si>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</si>
  <si>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</si>
  <si>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</si>
  <si>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</si>
  <si>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</si>
  <si>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</si>
  <si>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</si>
  <si>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</si>
  <si>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</si>
  <si>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</si>
  <si>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</si>
  <si>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</si>
  <si>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</si>
  <si>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</si>
  <si>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</si>
  <si>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</si>
  <si>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</si>
  <si>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</si>
  <si>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</si>
  <si>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</si>
  <si>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</si>
  <si>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</si>
  <si>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</si>
  <si>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</si>
  <si>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</si>
  <si>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</si>
  <si>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</si>
  <si>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</si>
  <si>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</si>
  <si>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</si>
  <si>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</si>
  <si>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</si>
  <si>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</si>
  <si>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</si>
  <si>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</si>
  <si>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</si>
  <si>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</si>
  <si>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</si>
  <si>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</si>
  <si>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</si>
  <si>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</si>
  <si>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</si>
  <si>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</si>
  <si>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</si>
  <si>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</si>
  <si>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</si>
  <si>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</si>
  <si>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</si>
  <si>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</si>
  <si>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</si>
  <si>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</si>
  <si>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</si>
  <si>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</si>
  <si>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</si>
  <si>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</si>
  <si>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</si>
  <si>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</si>
  <si>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</si>
  <si>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</si>
  <si>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</si>
  <si>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</si>
  <si>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</si>
  <si>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</si>
  <si>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</si>
  <si>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</si>
  <si>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</si>
  <si>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</si>
  <si>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</si>
  <si>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</si>
  <si>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</si>
  <si>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</si>
  <si>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</si>
  <si>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</si>
  <si>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</si>
  <si>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</si>
  <si>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</si>
  <si>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</si>
  <si>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</si>
  <si>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</si>
  <si>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</si>
  <si>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</si>
  <si>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</si>
  <si>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</si>
  <si>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</si>
  <si>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</si>
  <si>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</si>
  <si>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</si>
  <si>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</si>
  <si>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</si>
  <si>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</si>
  <si>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</si>
  <si>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</si>
  <si>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</si>
  <si>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</si>
  <si>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</si>
  <si>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</si>
  <si>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</si>
  <si>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</si>
  <si>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</si>
  <si>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</si>
  <si>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</si>
  <si>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</si>
  <si>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</si>
  <si>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</si>
  <si>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</si>
  <si>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</si>
  <si>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</si>
  <si>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</si>
  <si>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</si>
  <si>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</si>
  <si>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</si>
  <si>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</si>
  <si>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</si>
  <si>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</si>
  <si>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</si>
  <si>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</si>
  <si>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</si>
  <si>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</si>
  <si>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</si>
  <si>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</si>
  <si>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</si>
  <si>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</si>
  <si>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</si>
  <si>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</si>
  <si>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</si>
  <si>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</si>
  <si>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</si>
  <si>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</si>
  <si>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</si>
  <si>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</si>
  <si>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</si>
  <si>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</si>
  <si>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</si>
  <si>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</si>
  <si>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</si>
  <si>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</si>
  <si>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</si>
  <si>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</si>
  <si>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</si>
  <si>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</si>
  <si>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</si>
  <si>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</si>
  <si>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</si>
  <si>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</si>
  <si>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</si>
  <si>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</si>
  <si>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</si>
  <si>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</si>
  <si>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</si>
  <si>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</si>
  <si>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</si>
  <si>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</si>
  <si>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</si>
  <si>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</si>
  <si>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</si>
  <si>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</si>
  <si>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</si>
  <si>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</si>
  <si>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</si>
  <si>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</si>
  <si>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</si>
  <si>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</si>
  <si>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</si>
  <si>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</si>
  <si>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</si>
  <si>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</si>
  <si>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</si>
  <si>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</si>
  <si>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</si>
  <si>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</si>
  <si>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</si>
  <si>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</si>
  <si>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</si>
  <si>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</si>
  <si>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</si>
  <si>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</si>
  <si>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</si>
  <si>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</si>
  <si>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</si>
  <si>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</si>
  <si>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</si>
  <si>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</si>
  <si>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</si>
  <si>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</si>
  <si>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</si>
  <si>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</si>
  <si>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</si>
  <si>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</si>
  <si>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</si>
  <si>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</si>
  <si>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</si>
  <si>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</si>
  <si>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</si>
  <si>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</si>
  <si>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</si>
  <si>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</si>
  <si>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</si>
  <si>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</si>
  <si>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</si>
  <si>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</si>
  <si>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</si>
  <si>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</si>
  <si>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</si>
  <si>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</si>
  <si>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</si>
  <si>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</si>
  <si>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</si>
  <si>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</si>
  <si>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</si>
  <si>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</si>
  <si>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</si>
  <si>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</si>
  <si>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</si>
  <si>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</si>
  <si>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</si>
  <si>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</si>
  <si>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</si>
  <si>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</si>
  <si>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</si>
  <si>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</si>
  <si>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</si>
  <si>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</si>
  <si>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</si>
  <si>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</si>
  <si>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</si>
  <si>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</si>
  <si>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</si>
  <si>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</si>
  <si>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</si>
  <si>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</si>
  <si>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</si>
  <si>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</si>
  <si>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</si>
  <si>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</si>
  <si>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</si>
  <si>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</si>
  <si>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</si>
  <si>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</si>
  <si>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</si>
  <si>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</si>
  <si>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</si>
  <si>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</si>
  <si>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</si>
  <si>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</si>
  <si>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</si>
  <si>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</si>
  <si>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</si>
  <si>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</si>
  <si>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</si>
  <si>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</si>
  <si>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</si>
  <si>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</si>
  <si>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</si>
  <si>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</si>
  <si>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</si>
  <si>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</si>
  <si>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</si>
  <si>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</si>
  <si>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</si>
  <si>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</si>
  <si>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</si>
  <si>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</si>
  <si>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</si>
  <si>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</si>
  <si>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</si>
  <si>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</si>
  <si>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</si>
  <si>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</si>
  <si>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</si>
  <si>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</si>
  <si>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</si>
  <si>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</si>
  <si>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</si>
  <si>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</si>
  <si>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</si>
  <si>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</si>
  <si>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</si>
  <si>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</si>
  <si>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</si>
  <si>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</si>
  <si>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</si>
  <si>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</si>
  <si>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</si>
  <si>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</si>
  <si>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</si>
  <si>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</si>
  <si>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</si>
  <si>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</si>
  <si>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</si>
  <si>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</si>
  <si>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</si>
  <si>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</si>
  <si>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</si>
  <si>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</si>
  <si>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</si>
  <si>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</si>
  <si>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</si>
  <si>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</si>
  <si>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</si>
  <si>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</si>
  <si>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</si>
  <si>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</si>
  <si>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</si>
  <si>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</si>
  <si>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</si>
  <si>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</si>
  <si>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</si>
  <si>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</si>
  <si>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</si>
  <si>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</si>
  <si>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</si>
  <si>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</si>
  <si>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</si>
  <si>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</si>
  <si>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</si>
  <si>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</si>
  <si>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</si>
  <si>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</si>
  <si>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</si>
  <si>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</si>
  <si>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</si>
  <si>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</si>
  <si>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</si>
  <si>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</si>
  <si>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</si>
  <si>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</si>
  <si>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</si>
  <si>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</si>
  <si>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</si>
  <si>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</si>
  <si>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</si>
  <si>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</si>
  <si>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</si>
  <si>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</si>
  <si>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</si>
  <si>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</si>
  <si>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</si>
  <si>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</si>
  <si>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</si>
  <si>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</si>
  <si>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</si>
  <si>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</si>
  <si>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</si>
  <si>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</si>
  <si>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</si>
  <si>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</si>
  <si>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</si>
  <si>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</si>
  <si>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</si>
  <si>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</si>
  <si>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</si>
  <si>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</si>
  <si>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</si>
  <si>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</si>
  <si>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</si>
  <si>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</si>
  <si>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</si>
  <si>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</si>
  <si>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</si>
  <si>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</si>
  <si>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</si>
  <si>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</si>
  <si>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</si>
  <si>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</si>
  <si>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</si>
  <si>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</si>
  <si>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</si>
  <si>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</si>
  <si>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</si>
  <si>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</si>
  <si>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</si>
  <si>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</si>
  <si>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</si>
  <si>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</si>
  <si>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</si>
  <si>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</si>
  <si>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</si>
  <si>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</si>
  <si>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</si>
  <si>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</si>
  <si>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</si>
  <si>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</si>
  <si>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</si>
  <si>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</si>
  <si>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</si>
  <si>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</si>
  <si>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</si>
  <si>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</si>
  <si>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</si>
  <si>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</si>
  <si>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</si>
  <si>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</si>
  <si>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</si>
  <si>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</si>
  <si>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</si>
  <si>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</si>
  <si>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</si>
  <si>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</si>
  <si>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</si>
  <si>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</si>
  <si>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</si>
  <si>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</si>
  <si>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</si>
  <si>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</si>
  <si>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</si>
  <si>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</si>
  <si>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</si>
  <si>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</si>
  <si>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</si>
  <si>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</si>
  <si>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</si>
  <si>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</si>
  <si>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</si>
  <si>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</si>
  <si>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</si>
  <si>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</si>
  <si>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</si>
  <si>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</si>
  <si>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</si>
  <si>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</si>
  <si>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</si>
  <si>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</si>
  <si>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</si>
  <si>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</si>
  <si>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</si>
  <si>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</si>
  <si>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</si>
  <si>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</si>
  <si>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</si>
  <si>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</si>
  <si>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</si>
  <si>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</si>
  <si>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</si>
  <si>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</si>
  <si>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</si>
  <si>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</si>
  <si>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</si>
  <si>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</si>
  <si>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</si>
  <si>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</si>
  <si>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</si>
  <si>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</si>
  <si>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</si>
  <si>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</si>
  <si>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</si>
  <si>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</si>
  <si>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</si>
  <si>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</si>
  <si>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</si>
  <si>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</si>
  <si>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</si>
  <si>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</si>
  <si>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</si>
  <si>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</si>
  <si>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</si>
  <si>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</si>
  <si>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</si>
  <si>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</si>
  <si>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</si>
  <si>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</si>
  <si>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</si>
  <si>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</si>
  <si>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</si>
  <si>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</si>
  <si>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</si>
  <si>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</si>
  <si>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</si>
  <si>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</si>
  <si>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</si>
  <si>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</si>
  <si>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</si>
  <si>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</si>
  <si>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</si>
  <si>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</si>
  <si>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</si>
  <si>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</si>
  <si>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</si>
  <si>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</si>
  <si>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</si>
  <si>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</si>
  <si>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</si>
  <si>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</si>
  <si>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</si>
  <si>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</si>
  <si>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</si>
  <si>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</si>
  <si>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</si>
  <si>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</si>
  <si>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</si>
  <si>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</si>
  <si>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</si>
  <si>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</si>
  <si>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</si>
  <si>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</si>
  <si>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</si>
  <si>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</si>
  <si>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</si>
  <si>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</si>
  <si>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</si>
  <si>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</si>
  <si>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</si>
  <si>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</si>
  <si>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</si>
  <si>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</si>
  <si>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</si>
  <si>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</si>
  <si>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</si>
  <si>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</si>
  <si>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</si>
  <si>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</si>
  <si>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</si>
  <si>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</si>
  <si>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</si>
  <si>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</si>
  <si>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</si>
  <si>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</si>
  <si>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</si>
  <si>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</si>
  <si>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</si>
  <si>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</si>
  <si>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</si>
  <si>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</si>
  <si>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</si>
  <si>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</si>
  <si>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</si>
  <si>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</si>
  <si>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</si>
  <si>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</si>
  <si>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</si>
  <si>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</si>
  <si>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</si>
  <si>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</si>
  <si>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</si>
  <si>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</si>
  <si>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</si>
  <si>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</si>
  <si>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</si>
  <si>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</si>
  <si>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</si>
  <si>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</si>
  <si>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</si>
  <si>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</si>
  <si>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</si>
  <si>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</si>
  <si>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</si>
  <si>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</si>
  <si>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</si>
  <si>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</si>
  <si>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</si>
  <si>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</si>
  <si>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</si>
  <si>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</si>
  <si>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</si>
  <si>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</si>
  <si>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</si>
  <si>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</si>
  <si>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</si>
  <si>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</si>
  <si>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</si>
  <si>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</si>
  <si>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</si>
  <si>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</si>
  <si>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</si>
  <si>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</si>
  <si>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</si>
  <si>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</si>
  <si>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</si>
  <si>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</si>
  <si>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</si>
  <si>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</si>
  <si>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</si>
  <si>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</si>
  <si>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</si>
  <si>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</si>
  <si>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</si>
  <si>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</si>
  <si>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</si>
  <si>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</si>
  <si>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</si>
  <si>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</si>
  <si>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</si>
  <si>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</si>
  <si>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</si>
  <si>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</si>
  <si>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</si>
  <si>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</si>
  <si>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</si>
  <si>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</si>
  <si>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</si>
  <si>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</si>
  <si>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</si>
  <si>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</si>
  <si>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</si>
  <si>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</si>
  <si>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</si>
  <si>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</si>
  <si>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</si>
  <si>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</si>
  <si>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</si>
  <si>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</si>
  <si>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</si>
  <si>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</si>
  <si>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</si>
  <si>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</si>
  <si>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</si>
  <si>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</si>
  <si>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</si>
  <si>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</si>
  <si>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</si>
  <si>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</si>
  <si>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</si>
  <si>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</si>
  <si>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</si>
  <si>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</si>
  <si>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</si>
  <si>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</si>
  <si>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</si>
  <si>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</si>
  <si>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</si>
  <si>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</si>
  <si>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</si>
  <si>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</si>
  <si>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</si>
  <si>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</si>
  <si>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</si>
  <si>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</si>
  <si>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</si>
  <si>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</si>
  <si>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</si>
  <si>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</si>
  <si>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</si>
  <si>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</si>
  <si>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</si>
  <si>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</si>
  <si>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</si>
  <si>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</si>
  <si>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</si>
  <si>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</si>
  <si>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</si>
  <si>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</si>
  <si>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</si>
  <si>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</si>
  <si>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</si>
  <si>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</si>
  <si>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</si>
  <si>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</si>
  <si>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</si>
  <si>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</si>
  <si>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</si>
  <si>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</si>
  <si>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</si>
  <si>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</si>
  <si>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</si>
  <si>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</si>
  <si>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</si>
  <si>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</si>
  <si>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</si>
  <si>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</si>
  <si>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</si>
  <si>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</si>
  <si>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</si>
  <si>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</si>
  <si>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</si>
  <si>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</si>
  <si>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</si>
  <si>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</si>
  <si>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</si>
  <si>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</si>
  <si>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</si>
  <si>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</si>
  <si>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</si>
  <si>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</si>
  <si>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</si>
  <si>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</si>
  <si>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</si>
  <si>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</si>
  <si>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</si>
  <si>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</si>
  <si>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</si>
  <si>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</si>
  <si>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</si>
  <si>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</si>
  <si>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</si>
  <si>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</si>
  <si>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</si>
  <si>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</si>
  <si>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</si>
  <si>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</si>
  <si>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</si>
  <si>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</si>
  <si>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</si>
  <si>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</si>
  <si>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</si>
  <si>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</si>
  <si>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</si>
  <si>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</si>
  <si>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</si>
  <si>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</si>
  <si>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</si>
  <si>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</si>
  <si>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</si>
  <si>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</si>
  <si>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</si>
  <si>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</si>
  <si>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</si>
  <si>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</si>
  <si>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</si>
  <si>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</si>
  <si>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</si>
  <si>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</si>
  <si>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</si>
  <si>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</si>
  <si>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</si>
  <si>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</si>
  <si>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</si>
  <si>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</si>
  <si>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</si>
  <si>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</si>
  <si>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</si>
  <si>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</si>
  <si>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</si>
  <si>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</si>
  <si>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</si>
  <si>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</si>
  <si>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</si>
  <si>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</si>
  <si>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</si>
  <si>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</si>
  <si>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</si>
  <si>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</si>
  <si>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</si>
  <si>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</si>
  <si>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</si>
  <si>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</si>
  <si>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</si>
  <si>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</si>
  <si>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</si>
  <si>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</si>
  <si>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</si>
  <si>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</si>
  <si>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</si>
  <si>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</si>
  <si>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</si>
  <si>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</si>
  <si>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</si>
  <si>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</si>
  <si>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</si>
  <si>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</si>
  <si>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</si>
  <si>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</si>
  <si>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</si>
  <si>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</si>
  <si>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</si>
  <si>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</si>
  <si>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</si>
  <si>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</si>
  <si>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</si>
  <si>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</si>
  <si>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</si>
  <si>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</si>
  <si>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</si>
  <si>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</si>
  <si>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</si>
  <si>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</si>
  <si>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</si>
  <si>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</si>
  <si>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</si>
  <si>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</si>
  <si>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</si>
  <si>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</si>
  <si>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</si>
  <si>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</si>
  <si>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</si>
  <si>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</si>
  <si>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</si>
  <si>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</si>
  <si>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</si>
  <si>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</si>
  <si>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</si>
  <si>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</si>
  <si>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</si>
  <si>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</si>
  <si>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</si>
  <si>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</si>
  <si>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</si>
  <si>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</si>
  <si>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</si>
  <si>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</si>
  <si>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</si>
  <si>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</si>
  <si>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</si>
  <si>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</si>
  <si>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</si>
  <si>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</si>
  <si>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</si>
  <si>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</si>
  <si>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</si>
  <si>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</si>
  <si>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</si>
  <si>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</si>
  <si>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</si>
  <si>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</si>
  <si>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</si>
  <si>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</si>
  <si>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</si>
  <si>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</si>
  <si>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</si>
  <si>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</si>
  <si>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</si>
  <si>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</si>
  <si>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</si>
  <si>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</si>
  <si>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</si>
  <si>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</si>
  <si>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</si>
  <si>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</si>
  <si>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</si>
  <si>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</si>
  <si>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</si>
  <si>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</si>
  <si>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</si>
  <si>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</si>
  <si>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</si>
  <si>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</si>
  <si>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</si>
  <si>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</si>
  <si>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</si>
  <si>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</si>
  <si>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</si>
  <si>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</si>
  <si>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</si>
  <si>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</si>
  <si>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</si>
  <si>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</si>
  <si>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</si>
  <si>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</si>
  <si>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</si>
  <si>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</si>
  <si>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</si>
  <si>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</si>
  <si>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</si>
  <si>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</si>
  <si>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</si>
  <si>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</si>
  <si>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</si>
  <si>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</si>
  <si>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</si>
  <si>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</si>
  <si>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</si>
  <si>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</si>
  <si>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</si>
  <si>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</si>
  <si>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</si>
  <si>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</si>
  <si>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</si>
  <si>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</si>
  <si>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</si>
  <si>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</si>
  <si>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</si>
  <si>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</si>
  <si>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</si>
  <si>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</si>
  <si>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</si>
  <si>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</si>
  <si>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</si>
  <si>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</si>
  <si>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</si>
  <si>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</si>
  <si>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</si>
  <si>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</si>
  <si>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</si>
  <si>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</si>
  <si>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</si>
  <si>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</si>
  <si>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</si>
  <si>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</si>
  <si>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</si>
  <si>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</si>
  <si>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</si>
  <si>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</si>
  <si>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</si>
  <si>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</si>
  <si>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</si>
  <si>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</si>
  <si>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</si>
  <si>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</si>
  <si>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</si>
  <si>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</si>
  <si>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</si>
  <si>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</si>
  <si>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</si>
  <si>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</si>
  <si>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</si>
  <si>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</si>
  <si>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</si>
  <si>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</si>
  <si>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</si>
  <si>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</si>
  <si>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</si>
  <si>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</si>
  <si>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</si>
  <si>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</si>
  <si>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</si>
  <si>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</si>
  <si>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</si>
  <si>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</si>
  <si>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</si>
  <si>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</si>
  <si>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</si>
  <si>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</si>
  <si>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</si>
  <si>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</si>
  <si>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</si>
  <si>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</si>
  <si>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</si>
  <si>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</si>
  <si>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</si>
  <si>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</si>
  <si>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</si>
  <si>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</si>
  <si>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</si>
  <si>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</si>
  <si>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</si>
  <si>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</si>
  <si>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</si>
  <si>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</si>
  <si>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</si>
  <si>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</si>
  <si>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</si>
  <si>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</si>
  <si>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</si>
  <si>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</si>
  <si>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</si>
  <si>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</si>
  <si>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</si>
  <si>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</si>
  <si>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</si>
  <si>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</si>
  <si>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</si>
  <si>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</si>
  <si>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</si>
  <si>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</si>
  <si>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</si>
  <si>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</si>
  <si>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</si>
  <si>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</si>
  <si>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</si>
  <si>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</si>
  <si>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</si>
  <si>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</si>
  <si>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</si>
  <si>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</si>
  <si>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</si>
  <si>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</si>
  <si>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</si>
  <si>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</si>
  <si>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</si>
  <si>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</si>
  <si>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</si>
  <si>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</si>
  <si>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</si>
  <si>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</si>
  <si>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</si>
  <si>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</si>
  <si>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</si>
  <si>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</si>
  <si>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</si>
  <si>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</si>
  <si>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</si>
  <si>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</si>
  <si>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</si>
  <si>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</si>
  <si>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</si>
  <si>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</si>
  <si>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</si>
  <si>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</si>
  <si>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</si>
  <si>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</si>
  <si>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</si>
  <si>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</si>
  <si>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</si>
  <si>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</si>
  <si>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</si>
  <si>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</si>
  <si>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</si>
  <si>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</si>
  <si>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</si>
  <si>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</si>
  <si>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</si>
  <si>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</si>
  <si>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</si>
  <si>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</si>
  <si>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</si>
  <si>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</si>
  <si>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</si>
  <si>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</si>
  <si>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</si>
  <si>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</si>
  <si>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</si>
  <si>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</si>
  <si>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</si>
  <si>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</si>
  <si>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</si>
  <si>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</si>
  <si>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</si>
  <si>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</si>
  <si>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</si>
  <si>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</si>
  <si>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</si>
  <si>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</si>
  <si>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</si>
  <si>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</si>
  <si>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</si>
  <si>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</si>
  <si>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</si>
  <si>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</si>
  <si>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</si>
  <si>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</si>
  <si>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</si>
  <si>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</si>
  <si>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</si>
  <si>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</si>
  <si>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</si>
  <si>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</si>
  <si>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</si>
  <si>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</si>
  <si>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</si>
  <si>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</si>
  <si>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</si>
  <si>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</si>
  <si>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</si>
  <si>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</si>
  <si>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</si>
  <si>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</si>
  <si>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</si>
  <si>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</si>
  <si>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</si>
  <si>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</si>
  <si>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</si>
  <si>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</si>
  <si>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</si>
  <si>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</si>
  <si>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</si>
  <si>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</si>
  <si>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</si>
  <si>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</si>
  <si>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</si>
  <si>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</si>
  <si>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</si>
  <si>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</si>
  <si>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</si>
  <si>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</si>
  <si>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</si>
  <si>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</si>
  <si>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</si>
  <si>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</si>
  <si>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</si>
  <si>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</si>
  <si>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</si>
  <si>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</si>
  <si>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</si>
  <si>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</si>
  <si>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</si>
  <si>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</si>
  <si>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</si>
  <si>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</si>
  <si>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</si>
  <si>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</si>
  <si>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</si>
  <si>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</si>
  <si>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</si>
  <si>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</si>
  <si>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</si>
  <si>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</si>
  <si>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</si>
  <si>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</si>
  <si>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</si>
  <si>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</si>
  <si>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</si>
  <si>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</si>
  <si>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</si>
  <si>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</si>
  <si>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</si>
  <si>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</si>
  <si>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</si>
  <si>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</si>
  <si>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</si>
  <si>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</si>
  <si>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</si>
  <si>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</si>
  <si>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</si>
  <si>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</si>
  <si>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</si>
  <si>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</si>
  <si>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</si>
  <si>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</si>
  <si>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</si>
  <si>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</si>
  <si>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</si>
  <si>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</si>
  <si>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</si>
  <si>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</si>
  <si>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</si>
  <si>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</si>
  <si>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</si>
  <si>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</si>
  <si>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</si>
  <si>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</si>
  <si>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</si>
  <si>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</si>
  <si>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</si>
  <si>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</si>
  <si>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</si>
  <si>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</si>
  <si>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</si>
  <si>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</si>
  <si>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</si>
  <si>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</si>
  <si>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</si>
  <si>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</si>
  <si>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</si>
  <si>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</si>
  <si>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</si>
  <si>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</si>
  <si>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</si>
  <si>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</si>
  <si>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</si>
  <si>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</si>
  <si>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</si>
  <si>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</si>
  <si>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</si>
  <si>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</si>
  <si>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</si>
  <si>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</si>
  <si>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</si>
  <si>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</si>
  <si>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</si>
  <si>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</si>
  <si>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</si>
  <si>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</si>
  <si>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</si>
  <si>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</si>
  <si>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</si>
  <si>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</si>
  <si>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</si>
  <si>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</si>
  <si>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</si>
  <si>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</si>
  <si>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</si>
  <si>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</si>
  <si>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</si>
  <si>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</si>
  <si>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</si>
  <si>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</si>
  <si>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</si>
  <si>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</si>
  <si>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</si>
  <si>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</si>
  <si>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</si>
  <si>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</si>
  <si>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</si>
  <si>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</si>
  <si>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</si>
  <si>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</si>
  <si>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</si>
  <si>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</si>
  <si>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</si>
  <si>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</si>
  <si>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</si>
  <si>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</si>
  <si>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</si>
  <si>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</si>
  <si>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</si>
  <si>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</si>
  <si>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</si>
  <si>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</si>
  <si>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</si>
  <si>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</si>
  <si>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</si>
  <si>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</si>
  <si>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</si>
  <si>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</si>
  <si>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</si>
  <si>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</si>
  <si>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</si>
  <si>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</si>
  <si>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</si>
  <si>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</si>
  <si>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</si>
  <si>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</si>
  <si>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</si>
  <si>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</si>
  <si>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</si>
  <si>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</si>
  <si>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</si>
  <si>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</si>
  <si>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</si>
  <si>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</si>
  <si>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</si>
  <si>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</si>
  <si>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</si>
  <si>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</si>
  <si>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</si>
  <si>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</si>
  <si>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</si>
  <si>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</si>
  <si>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</si>
  <si>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</si>
  <si>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</si>
  <si>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</si>
  <si>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</si>
  <si>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</si>
  <si>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</si>
  <si>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</si>
  <si>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</si>
  <si>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</si>
  <si>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</si>
  <si>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</si>
  <si>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</si>
  <si>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</si>
  <si>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</si>
  <si>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</si>
  <si>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</si>
  <si>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</si>
  <si>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</si>
  <si>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</si>
  <si>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</si>
  <si>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</si>
  <si>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</si>
  <si>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</si>
  <si>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</si>
  <si>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</si>
  <si>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</si>
  <si>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</si>
  <si>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</si>
  <si>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</si>
  <si>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</si>
  <si>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</si>
  <si>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</si>
  <si>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</si>
  <si>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</si>
  <si>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</si>
  <si>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</si>
  <si>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</si>
  <si>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</si>
  <si>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</si>
  <si>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</si>
  <si>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</si>
  <si>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</si>
  <si>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</si>
  <si>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</si>
  <si>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</si>
  <si>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</si>
  <si>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</si>
  <si>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</si>
  <si>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</si>
  <si>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</si>
  <si>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</si>
  <si>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</si>
  <si>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</si>
  <si>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</si>
  <si>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</si>
  <si>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</si>
  <si>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</si>
  <si>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</si>
  <si>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</si>
  <si>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</si>
  <si>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</si>
  <si>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</si>
  <si>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</si>
  <si>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</si>
  <si>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</si>
  <si>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</si>
  <si>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</si>
  <si>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</si>
  <si>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</si>
  <si>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</si>
  <si>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</si>
  <si>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</si>
  <si>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</si>
  <si>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</si>
  <si>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</si>
  <si>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</si>
  <si>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</si>
  <si>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</si>
  <si>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</si>
  <si>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</si>
  <si>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</si>
  <si>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</si>
  <si>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</si>
  <si>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</si>
  <si>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</si>
  <si>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</si>
  <si>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</si>
  <si>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</si>
  <si>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</si>
  <si>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</si>
  <si>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</si>
  <si>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</si>
  <si>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</si>
  <si>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</si>
  <si>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</si>
  <si>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</si>
  <si>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</si>
  <si>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</si>
  <si>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</si>
  <si>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</si>
  <si>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</si>
  <si>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</si>
  <si>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</si>
  <si>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</si>
  <si>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</si>
  <si>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</si>
  <si>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</si>
  <si>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</si>
  <si>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</si>
  <si>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</si>
  <si>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</si>
  <si>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</si>
  <si>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</si>
  <si>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</si>
  <si>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</si>
  <si>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</si>
  <si>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</si>
  <si>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</si>
  <si>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</si>
  <si>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</si>
  <si>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</si>
  <si>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</si>
  <si>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</si>
  <si>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</si>
  <si>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</si>
  <si>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</si>
  <si>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</si>
  <si>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</si>
  <si>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</si>
  <si>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</si>
  <si>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</si>
  <si>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</si>
  <si>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</si>
  <si>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</si>
  <si>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</si>
  <si>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</si>
  <si>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</si>
  <si>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</si>
  <si>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</si>
  <si>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</si>
  <si>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</si>
  <si>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</si>
  <si>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</si>
  <si>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</si>
  <si>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</si>
  <si>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</si>
  <si>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</si>
  <si>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</si>
  <si>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</si>
  <si>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</si>
  <si>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</si>
  <si>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</si>
  <si>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</si>
  <si>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</si>
  <si>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</si>
  <si>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</si>
  <si>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</si>
  <si>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</si>
  <si>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</si>
  <si>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</si>
  <si>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</si>
  <si>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</si>
  <si>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</si>
  <si>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</si>
  <si>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</si>
  <si>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</si>
  <si>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</si>
  <si>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</si>
  <si>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</si>
  <si>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</si>
  <si>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</si>
  <si>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</si>
  <si>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</si>
  <si>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</si>
  <si>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</si>
  <si>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</si>
  <si>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</si>
  <si>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</si>
  <si>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</si>
  <si>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</si>
  <si>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</si>
  <si>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</si>
  <si>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</si>
  <si>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</si>
  <si>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</si>
  <si>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</si>
  <si>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</si>
  <si>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</si>
  <si>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</si>
  <si>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</si>
  <si>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</si>
  <si>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</si>
  <si>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</si>
  <si>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</si>
  <si>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</si>
  <si>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</si>
  <si>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</si>
  <si>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</si>
  <si>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</si>
  <si>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</si>
  <si>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</si>
  <si>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</si>
  <si>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</si>
  <si>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</si>
  <si>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</si>
  <si>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</si>
  <si>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</si>
  <si>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</si>
  <si>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</si>
  <si>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</si>
  <si>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</si>
  <si>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</si>
  <si>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</si>
  <si>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</si>
  <si>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</si>
  <si>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</si>
  <si>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</si>
  <si>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</si>
  <si>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</si>
  <si>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</si>
  <si>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</si>
  <si>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</si>
  <si>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</si>
  <si>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</si>
  <si>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</si>
  <si>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</si>
  <si>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</si>
  <si>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</si>
  <si>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</si>
  <si>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</si>
  <si>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</si>
  <si>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</si>
  <si>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</si>
  <si>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</si>
  <si>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</si>
  <si>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</si>
  <si>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</si>
  <si>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</si>
  <si>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</si>
  <si>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</si>
  <si>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</si>
  <si>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</si>
  <si>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</si>
  <si>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</si>
  <si>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</si>
  <si>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</si>
  <si>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</si>
  <si>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</si>
  <si>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hooker</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</si>
  <si>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</si>
  <si>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</si>
  <si>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</si>
  <si>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</si>
  <si>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</si>
  <si>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</si>
  <si>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</si>
  <si>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</si>
  <si>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</si>
  <si>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</si>
  <si>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</si>
  <si>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</si>
  <si>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</si>
  <si>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</si>
  <si>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</si>
  <si>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</si>
  <si>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</si>
  <si>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</si>
  <si>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</si>
  <si>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</si>
  <si>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</si>
  <si>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</si>
  <si>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</si>
  <si>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</si>
  <si>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</si>
  <si>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</si>
  <si>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</si>
  <si>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</si>
  <si>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</si>
  <si>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</si>
  <si>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</si>
  <si>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</si>
  <si>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</si>
  <si>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</si>
  <si>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</si>
  <si>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</si>
  <si>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</si>
  <si>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</si>
  <si>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</si>
  <si>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</si>
  <si>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</si>
  <si>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</si>
  <si>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</si>
  <si>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</si>
  <si>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</si>
  <si>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</si>
  <si>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</si>
  <si>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</si>
  <si>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</si>
  <si>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</si>
  <si>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</si>
  <si>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</si>
  <si>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</si>
  <si>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</si>
  <si>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</si>
  <si>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</si>
  <si>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</si>
  <si>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</si>
  <si>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</si>
  <si>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</si>
  <si>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</si>
  <si>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</si>
  <si>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</si>
  <si>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</si>
  <si>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</si>
  <si>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</si>
  <si>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</si>
  <si>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</si>
  <si>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</si>
  <si>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</si>
  <si>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</si>
  <si>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</si>
  <si>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</si>
  <si>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</si>
  <si>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</si>
  <si>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</si>
  <si>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</si>
  <si>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</si>
  <si>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</si>
  <si>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</si>
  <si>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</si>
  <si>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</si>
  <si>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</si>
  <si>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</si>
  <si>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</si>
  <si>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</si>
  <si>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</si>
  <si>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</si>
  <si>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</si>
  <si>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</si>
  <si>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</si>
  <si>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</si>
  <si>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</si>
  <si>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</si>
  <si>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</si>
  <si>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</si>
  <si>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</si>
  <si>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</si>
  <si>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</si>
  <si>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</si>
  <si>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</si>
  <si>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</si>
  <si>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</si>
  <si>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</si>
  <si>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</si>
  <si>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</si>
  <si>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</si>
  <si>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</si>
  <si>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</si>
  <si>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</si>
  <si>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</si>
  <si>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</si>
  <si>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</si>
  <si>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</si>
  <si>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</si>
  <si>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</si>
  <si>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</si>
  <si>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</si>
  <si>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</si>
  <si>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</si>
  <si>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</si>
  <si>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</si>
  <si>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</si>
  <si>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</si>
  <si>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</si>
  <si>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</si>
  <si>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</si>
  <si>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</si>
  <si>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</si>
  <si>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</si>
  <si>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</si>
  <si>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</si>
  <si>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</si>
  <si>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</si>
  <si>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</si>
  <si>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</si>
  <si>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</si>
  <si>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</si>
  <si>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</si>
  <si>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</si>
  <si>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</si>
  <si>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</si>
  <si>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</si>
  <si>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</si>
  <si>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</si>
  <si>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</si>
  <si>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</si>
  <si>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</si>
  <si>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</si>
  <si>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</si>
  <si>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</si>
  <si>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</si>
  <si>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</si>
  <si>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</si>
  <si>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</si>
  <si>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</si>
  <si>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</si>
  <si>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</si>
  <si>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</si>
  <si>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</si>
  <si>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</si>
  <si>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</si>
  <si>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</si>
  <si>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</si>
  <si>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</si>
  <si>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</si>
  <si>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</si>
  <si>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</si>
  <si>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</si>
  <si>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</si>
  <si>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</si>
  <si>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</si>
  <si>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</si>
  <si>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</si>
  <si>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</si>
  <si>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</si>
  <si>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</si>
  <si>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</si>
  <si>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</si>
  <si>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</si>
  <si>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</si>
  <si>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</si>
  <si>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</si>
  <si>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</si>
  <si>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</si>
  <si>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</si>
  <si>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</si>
  <si>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</si>
  <si>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</si>
  <si>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</si>
  <si>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</si>
  <si>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</si>
  <si>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</si>
  <si>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</si>
  <si>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</si>
  <si>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</si>
  <si>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</si>
  <si>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</si>
  <si>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</si>
  <si>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</si>
  <si>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</si>
  <si>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</si>
  <si>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</si>
  <si>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</si>
  <si>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</si>
  <si>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</si>
  <si>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</si>
  <si>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</si>
  <si>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</si>
  <si>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</si>
  <si>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</si>
  <si>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</si>
  <si>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</si>
  <si>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</si>
  <si>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</si>
  <si>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</si>
  <si>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</si>
  <si>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</si>
  <si>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</si>
  <si>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</si>
  <si>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</si>
  <si>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</si>
  <si>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</si>
  <si>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</si>
  <si>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</si>
  <si>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</si>
  <si>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</si>
  <si>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</si>
  <si>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</si>
  <si>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</si>
  <si>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</si>
  <si>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</si>
  <si>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</si>
  <si>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</si>
  <si>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</si>
  <si>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</si>
  <si>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</si>
  <si>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</si>
  <si>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</si>
  <si>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</si>
  <si>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</si>
  <si>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</si>
  <si>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</si>
  <si>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</si>
  <si>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</si>
  <si>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</si>
  <si>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</si>
  <si>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</si>
  <si>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</si>
  <si>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</si>
  <si>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</si>
  <si>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</si>
  <si>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</si>
  <si>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</si>
  <si>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</si>
  <si>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</si>
  <si>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</si>
  <si>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</si>
  <si>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</si>
  <si>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</si>
  <si>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</si>
  <si>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</si>
  <si>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</si>
  <si>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</si>
  <si>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</si>
  <si>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</si>
  <si>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</si>
  <si>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</si>
  <si>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</si>
  <si>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</si>
  <si>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</si>
  <si>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</si>
  <si>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</si>
  <si>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</si>
  <si>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</si>
  <si>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</si>
  <si>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</si>
  <si>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</si>
  <si>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</si>
  <si>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</si>
  <si>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</si>
  <si>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</si>
  <si>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</si>
  <si>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</si>
  <si>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</si>
  <si>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</si>
  <si>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</si>
  <si>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</si>
  <si>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</si>
  <si>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</si>
  <si>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</si>
  <si>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</si>
  <si>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</si>
  <si>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</si>
  <si>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</si>
  <si>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</si>
  <si>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</si>
  <si>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</si>
  <si>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</si>
  <si>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</si>
  <si>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</si>
  <si>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</si>
  <si>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</si>
  <si>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</si>
  <si>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</si>
  <si>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</si>
  <si>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</si>
  <si>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</si>
  <si>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</si>
  <si>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</si>
  <si>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</si>
  <si>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</si>
  <si>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</si>
  <si>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</si>
  <si>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</si>
  <si>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</si>
  <si>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</si>
  <si>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</si>
  <si>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</si>
  <si>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</si>
  <si>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</si>
  <si>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</si>
  <si>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</si>
  <si>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</si>
  <si>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</si>
  <si>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</si>
  <si>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</si>
  <si>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</si>
  <si>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</si>
  <si>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</si>
  <si>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</si>
  <si>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</si>
  <si>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</si>
  <si>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</si>
  <si>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</si>
  <si>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</si>
  <si>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</si>
  <si>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</si>
  <si>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</si>
  <si>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</si>
  <si>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</si>
  <si>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</si>
  <si>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</si>
  <si>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</si>
  <si>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</si>
  <si>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</si>
  <si>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</si>
  <si>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</si>
  <si>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</si>
  <si>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</si>
  <si>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</si>
  <si>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</si>
  <si>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</si>
  <si>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</si>
  <si>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</si>
  <si>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</si>
  <si>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</si>
  <si>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</si>
  <si>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</si>
  <si>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</si>
  <si>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</si>
  <si>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</si>
  <si>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</si>
  <si>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</si>
  <si>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</si>
  <si>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</si>
  <si>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</si>
  <si>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</si>
  <si>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</si>
  <si>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</si>
  <si>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</si>
  <si>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</si>
  <si>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</si>
  <si>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</si>
  <si>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</si>
  <si>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</si>
  <si>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</si>
  <si>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</si>
  <si>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</si>
  <si>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</si>
  <si>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</si>
  <si>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</si>
  <si>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</si>
  <si>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</si>
  <si>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</si>
  <si>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</si>
  <si>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</si>
  <si>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</si>
  <si>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</si>
  <si>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</si>
  <si>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</si>
  <si>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</si>
  <si>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</si>
  <si>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</si>
  <si>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</si>
  <si>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</si>
  <si>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</si>
  <si>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</si>
  <si>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</si>
  <si>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</si>
  <si>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</si>
  <si>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</si>
  <si>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</si>
  <si>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</si>
  <si>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</si>
  <si>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</si>
  <si>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</si>
  <si>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</si>
  <si>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</si>
  <si>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</si>
  <si>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</si>
  <si>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</si>
  <si>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</si>
  <si>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</si>
  <si>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</si>
  <si>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</si>
  <si>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</si>
  <si>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</si>
  <si>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</si>
  <si>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</si>
  <si>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</si>
  <si>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</si>
  <si>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</si>
  <si>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</si>
  <si>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</si>
  <si>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</si>
  <si>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</si>
  <si>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</si>
  <si>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</si>
  <si>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</si>
  <si>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</si>
  <si>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</si>
  <si>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</si>
  <si>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</si>
  <si>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</si>
  <si>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</si>
  <si>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</si>
  <si>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</si>
  <si>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</si>
  <si>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</si>
  <si>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</si>
  <si>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</si>
  <si>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</si>
  <si>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</si>
  <si>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</si>
  <si>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</si>
  <si>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</si>
  <si>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</si>
  <si>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</si>
  <si>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</si>
  <si>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</si>
  <si>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</si>
  <si>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</si>
  <si>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</si>
  <si>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</si>
  <si>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</si>
  <si>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</si>
  <si>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</si>
  <si>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</si>
  <si>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</si>
  <si>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</si>
  <si>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</si>
  <si>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</si>
  <si>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</si>
  <si>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</si>
  <si>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</si>
  <si>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</si>
  <si>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</si>
  <si>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</si>
  <si>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</si>
  <si>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</si>
  <si>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</si>
  <si>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</si>
  <si>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</si>
  <si>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</si>
  <si>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</si>
  <si>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</si>
  <si>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</si>
  <si>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</si>
  <si>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</si>
  <si>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</si>
  <si>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</si>
  <si>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</si>
  <si>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</si>
  <si>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</si>
  <si>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</si>
  <si>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</si>
  <si>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</si>
  <si>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</si>
  <si>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</si>
  <si>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</si>
  <si>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</si>
  <si>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</si>
  <si>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</si>
  <si>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</si>
  <si>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</si>
  <si>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</si>
  <si>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</si>
  <si>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</si>
  <si>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</si>
  <si>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</si>
  <si>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</si>
  <si>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</si>
  <si>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</si>
  <si>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</si>
  <si>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</si>
  <si>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</si>
  <si>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</si>
  <si>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</si>
  <si>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</si>
  <si>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</si>
  <si>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</si>
  <si>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</si>
  <si>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</si>
  <si>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</si>
  <si>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</si>
  <si>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</si>
  <si>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</si>
  <si>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</si>
  <si>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</si>
  <si>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</si>
  <si>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</si>
  <si>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</si>
  <si>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</si>
  <si>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</si>
  <si>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</si>
  <si>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</si>
  <si>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</si>
  <si>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</si>
  <si>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</si>
  <si>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</si>
  <si>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</si>
  <si>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</si>
  <si>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</si>
  <si>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</si>
  <si>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</si>
  <si>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</si>
  <si>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</si>
  <si>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</si>
  <si>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</si>
  <si>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</si>
  <si>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</si>
  <si>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</si>
  <si>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</si>
  <si>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</si>
  <si>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</si>
  <si>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</si>
  <si>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</si>
  <si>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</si>
  <si>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</si>
  <si>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</si>
  <si>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</si>
  <si>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</si>
  <si>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</si>
  <si>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</si>
  <si>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</si>
  <si>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</si>
  <si>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</si>
  <si>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</si>
  <si>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</si>
  <si>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</si>
  <si>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</si>
  <si>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</si>
  <si>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</si>
  <si>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</si>
  <si>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</si>
  <si>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</si>
  <si>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</si>
  <si>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</si>
  <si>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</si>
  <si>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</si>
  <si>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</si>
  <si>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</si>
  <si>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</si>
  <si>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</si>
  <si>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</si>
  <si>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</si>
  <si>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</si>
  <si>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</si>
  <si>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</si>
  <si>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</si>
  <si>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</si>
  <si>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</si>
  <si>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</si>
  <si>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</si>
  <si>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</si>
  <si>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</si>
  <si>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</si>
  <si>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</si>
  <si>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</si>
  <si>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</si>
  <si>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</si>
  <si>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</si>
  <si>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</si>
  <si>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</si>
  <si>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</si>
  <si>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</si>
  <si>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</si>
  <si>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</si>
  <si>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</si>
  <si>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</si>
  <si>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</si>
  <si>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</si>
  <si>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</si>
  <si>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</si>
  <si>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</si>
  <si>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</si>
  <si>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</si>
  <si>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</si>
  <si>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</si>
  <si>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</si>
  <si>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</si>
  <si>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</si>
  <si>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</si>
  <si>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</si>
  <si>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</si>
  <si>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</si>
  <si>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</si>
  <si>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</si>
  <si>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</si>
  <si>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</si>
  <si>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</si>
  <si>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</si>
  <si>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</si>
  <si>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</si>
  <si>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</si>
  <si>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</si>
  <si>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</si>
  <si>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</si>
  <si>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</si>
  <si>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</si>
  <si>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</si>
  <si>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</si>
  <si>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</si>
  <si>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</si>
  <si>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</si>
  <si>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</si>
  <si>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</si>
  <si>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</si>
  <si>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</si>
  <si>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</si>
  <si>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</si>
  <si>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</si>
  <si>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</si>
  <si>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</si>
  <si>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</si>
  <si>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</si>
  <si>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</si>
  <si>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</si>
  <si>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</si>
  <si>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</si>
  <si>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</si>
  <si>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</si>
  <si>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</si>
  <si>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</si>
  <si>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</si>
  <si>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</si>
  <si>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</si>
  <si>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</si>
  <si>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</si>
  <si>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</si>
  <si>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</si>
  <si>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</si>
  <si>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</si>
  <si>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</si>
  <si>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</si>
  <si>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</si>
  <si>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</si>
  <si>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</si>
  <si>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</si>
  <si>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</si>
  <si>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</si>
  <si>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</si>
  <si>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</si>
  <si>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</si>
  <si>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</si>
  <si>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</si>
  <si>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</si>
  <si>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</si>
  <si>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</si>
  <si>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</si>
  <si>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</si>
  <si>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</si>
  <si>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</si>
  <si>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</si>
  <si>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</si>
  <si>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</si>
  <si>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</si>
  <si>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</si>
  <si>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</si>
  <si>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</si>
  <si>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</si>
  <si>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</si>
  <si>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</si>
  <si>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</si>
  <si>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</si>
  <si>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</si>
  <si>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</si>
  <si>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</si>
  <si>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</si>
  <si>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</si>
  <si>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</si>
  <si>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</si>
  <si>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</si>
  <si>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</si>
  <si>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</si>
  <si>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</si>
  <si>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</si>
  <si>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</si>
  <si>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</si>
  <si>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</si>
  <si>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</si>
  <si>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</si>
  <si>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</si>
  <si>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</si>
  <si>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</si>
  <si>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</si>
  <si>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</si>
  <si>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</si>
  <si>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</si>
  <si>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</si>
  <si>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</si>
  <si>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</si>
  <si>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</si>
  <si>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</si>
  <si>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</si>
  <si>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</si>
  <si>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</si>
  <si>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</si>
  <si>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</si>
  <si>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</si>
  <si>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</si>
  <si>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</si>
  <si>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</si>
  <si>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</si>
  <si>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</si>
  <si>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</si>
  <si>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</si>
  <si>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</si>
  <si>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</si>
  <si>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</si>
  <si>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</si>
  <si>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</si>
  <si>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</si>
  <si>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</si>
  <si>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</si>
  <si>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</si>
  <si>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</si>
  <si>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</si>
  <si>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</si>
  <si>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</si>
  <si>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</si>
  <si>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</si>
  <si>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</si>
  <si>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</si>
  <si>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vagado; vagi, erari</t>
  </si>
  <si>
    <t>deambular, vagar, errar</t>
  </si>
  <si>
    <t>Turkisa (dolanma), Vyetnamsa (lang thang), Hangusa (돌아다니다 “doradanida”), Swahilisa (-taladadi)</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</si>
  <si>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</si>
  <si>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</si>
  <si>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</si>
  <si>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</si>
  <si>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</si>
  <si>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</si>
  <si>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</si>
  <si>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</si>
  <si>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</si>
  <si>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</si>
  <si>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</si>
  <si>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</si>
  <si>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</si>
  <si>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</si>
  <si>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</si>
  <si>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</si>
  <si>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</si>
  <si>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</si>
  <si>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</si>
  <si>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</si>
  <si>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</si>
  <si>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</si>
  <si>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</si>
  <si>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Barentse</t>
  </si>
  <si>
    <t>Barentz</t>
  </si>
  <si>
    <t>Barenca maro, Barentsz</t>
  </si>
  <si>
    <t>Bárents (&amp;),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</si>
  <si>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</si>
  <si>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</si>
  <si>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</si>
  <si>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</si>
  <si>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</si>
  <si>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</si>
  <si>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</si>
  <si>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</si>
  <si>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</si>
  <si>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</si>
  <si>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</si>
  <si>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</si>
  <si>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</si>
  <si>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</si>
  <si>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</si>
  <si>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</si>
  <si>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</si>
  <si>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</si>
  <si>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</si>
  <si>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Graw</t>
  </si>
  <si>
    <t>Grau</t>
  </si>
  <si>
    <t>(maro de) Grau</t>
  </si>
  <si>
    <t>Grau (_mar, militar_)</t>
  </si>
  <si>
    <t>Espanisa (Grau), Fransesa (Grau), Arabisa (جورو “Juru”), Swahilisa (Grau), Parsisa (گراو “Graw”), Turkisa (Grau), Vyetnamsa (Grau)</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</si>
  <si>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</si>
  <si>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</si>
  <si>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</si>
  <si>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</si>
  <si>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</si>
  <si>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</si>
  <si>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</si>
  <si>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</si>
  <si>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</si>
  <si>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</si>
  <si>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</si>
  <si>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</si>
  <si>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</si>
  <si>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</si>
  <si>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</si>
  <si>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</si>
  <si>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</si>
  <si>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</si>
  <si>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</si>
  <si>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</si>
  <si>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</si>
  <si>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</si>
  <si>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</si>
  <si>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</si>
  <si>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</si>
  <si>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</si>
  <si>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</si>
  <si>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</si>
  <si>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</si>
  <si>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</si>
  <si>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</si>
  <si>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</si>
  <si>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</si>
  <si>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</si>
  <si>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</si>
  <si>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</si>
  <si>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</si>
  <si>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</si>
  <si>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</si>
  <si>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</si>
  <si>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</si>
  <si>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</si>
  <si>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</si>
  <si>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</si>
  <si>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</si>
  <si>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</si>
  <si>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</si>
  <si>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</si>
  <si>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</si>
  <si>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</si>
  <si>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</si>
  <si>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</si>
  <si>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</si>
  <si>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</si>
  <si>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</si>
  <si>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</si>
  <si>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</si>
  <si>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</si>
  <si>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</si>
  <si>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</si>
  <si>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</si>
  <si>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</si>
  <si>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</si>
  <si>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</si>
  <si>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</si>
  <si>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</si>
  <si>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</si>
  <si>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</si>
  <si>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</si>
  <si>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</si>
  <si>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</si>
  <si>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</si>
  <si>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</si>
  <si>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</si>
  <si>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</si>
  <si>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</si>
  <si>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</si>
  <si>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</si>
  <si>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</si>
  <si>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</si>
  <si>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</si>
  <si>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</si>
  <si>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</si>
  <si>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</si>
  <si>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</si>
  <si>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</si>
  <si>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</si>
  <si>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</si>
  <si>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</si>
  <si>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</si>
  <si>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</si>
  <si>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</si>
  <si>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</si>
  <si>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</si>
  <si>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</si>
  <si>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</si>
  <si>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</si>
  <si>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</si>
  <si>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</si>
  <si>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</si>
  <si>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</si>
  <si>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</si>
  <si>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</si>
  <si>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</si>
  <si>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</si>
  <si>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</si>
  <si>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</si>
  <si>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</si>
  <si>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</si>
  <si>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</si>
  <si>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</si>
  <si>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</si>
  <si>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</si>
  <si>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</si>
  <si>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</si>
  <si>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</si>
  <si>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</si>
  <si>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</si>
  <si>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</si>
  <si>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</si>
  <si>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</si>
  <si>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</si>
  <si>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</si>
  <si>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</si>
  <si>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</si>
  <si>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</si>
  <si>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</si>
  <si>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</si>
  <si>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</si>
  <si>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</si>
  <si>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</si>
  <si>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</si>
  <si>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</si>
  <si>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</si>
  <si>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</si>
  <si>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</si>
  <si>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</si>
  <si>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</si>
  <si>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</si>
  <si>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</si>
  <si>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</si>
  <si>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</si>
  <si>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</si>
  <si>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</si>
  <si>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</si>
  <si>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</si>
  <si>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</si>
  <si>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</si>
  <si>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</si>
  <si>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</si>
  <si>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</si>
  <si>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</si>
  <si>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</si>
  <si>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Kelti</t>
  </si>
  <si>
    <t>Celtic</t>
  </si>
  <si>
    <t>kelta</t>
  </si>
  <si>
    <t>celta, céltico(-a, -que) (&amp;), céltica, céltique.</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</si>
  <si>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</si>
  <si>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Kalali</t>
  </si>
  <si>
    <t>Greenland</t>
  </si>
  <si>
    <t>Gronlando, Grenlando, Groenlando</t>
  </si>
  <si>
    <t>Groenlandia</t>
  </si>
  <si>
    <t>Kalalisa (Kalaallit Nunaat, kalaallisut)</t>
  </si>
  <si>
    <t>Faroer</t>
  </si>
  <si>
    <t xml:space="preserve">Faroe Islands </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</si>
  <si>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</si>
  <si>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</si>
  <si>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</si>
  <si>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Kuki</t>
  </si>
  <si>
    <t>Cook Islands</t>
  </si>
  <si>
    <t>Kuk(insuloj)</t>
  </si>
  <si>
    <t>(Islas) Cook</t>
  </si>
  <si>
    <t>Maorisa (Kūki)</t>
  </si>
  <si>
    <t>Olandi</t>
  </si>
  <si>
    <t>Åland</t>
  </si>
  <si>
    <t>Alando</t>
  </si>
  <si>
    <t>Åland (_archipiélago de Finlandia_) (&amp;), Aland, Oland.</t>
  </si>
  <si>
    <t>Swerisa (Åland), Swomisa (Oolanti)</t>
  </si>
  <si>
    <t>Buve</t>
  </si>
  <si>
    <t>Bouvet (Island)</t>
  </si>
  <si>
    <t>Buvet(insulo)</t>
  </si>
  <si>
    <t>(isla) Bouvet</t>
  </si>
  <si>
    <t>Norgesa (Bouvetøya)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</si>
  <si>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</si>
  <si>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</si>
  <si>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</si>
  <si>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</si>
  <si>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</si>
  <si>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</si>
  <si>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</si>
  <si>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</si>
  <si>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</si>
  <si>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</si>
  <si>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</si>
  <si>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</si>
  <si>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</si>
  <si>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</si>
  <si>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</si>
  <si>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Kristodin</t>
  </si>
  <si>
    <t>Christmas</t>
  </si>
  <si>
    <t>Kristnasko</t>
  </si>
  <si>
    <t>Navidad</t>
  </si>
  <si>
    <t>Kristo + -din</t>
  </si>
  <si>
    <t>Kliperton</t>
  </si>
  <si>
    <t>Clipperton</t>
  </si>
  <si>
    <t>Klipertono</t>
  </si>
  <si>
    <t>Clipperton (_isla, bucanero_)</t>
  </si>
  <si>
    <t>Fransesa (Clipperton)</t>
  </si>
  <si>
    <t>Kokokilin</t>
  </si>
  <si>
    <t>Cocos(-Keeling) Islands</t>
  </si>
  <si>
    <t>Kokosinsuloj</t>
  </si>
  <si>
    <t>(islas) Cocos (_del Índico_), (islas) Keeling</t>
  </si>
  <si>
    <t>Englisa (Cocos Keeling), Kokokilinli Malaysisa (Kokos Keeling)</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</si>
  <si>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</si>
  <si>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</si>
  <si>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</si>
  <si>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</si>
  <si>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</si>
  <si>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xalaf</t>
  </si>
  <si>
    <t>whore, slut</t>
  </si>
  <si>
    <t>whore, slut, thot, harlot, ho</t>
  </si>
  <si>
    <t>puto, putino, ĉiesulo, ĉiesulino</t>
  </si>
  <si>
    <t>puta, trola, zorra, perra, furcia, guarra, ramera</t>
  </si>
  <si>
    <t>Rusisa (шалава “xalava”, шалав “xalaf”), Parsisa (شلف “xalf”), Arabisa (شلافة “xalafa”)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</si>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</sst>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170767036"/>
        <c:axId val="765234913"/>
      </c:barChart>
      <c:catAx>
        <c:axId val="11707670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65234913"/>
      </c:catAx>
      <c:valAx>
        <c:axId val="7652349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076703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8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5" t="s">
        <v>14671</v>
      </c>
      <c r="B2913" s="8" t="s">
        <v>440</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5"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5"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1"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1"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610</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610</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5" t="s">
        <v>32952</v>
      </c>
      <c r="I6642" s="5" t="s">
        <v>32953</v>
      </c>
      <c r="J6642" s="1"/>
      <c r="K6642" s="1"/>
      <c r="L6642" s="1"/>
      <c r="M6642" s="1"/>
      <c r="N6642" s="1"/>
      <c r="O6642" s="1"/>
      <c r="P6642" s="1"/>
      <c r="Q6642" s="5" t="s">
        <v>32954</v>
      </c>
      <c r="R6642" s="1"/>
      <c r="S6642" s="1"/>
      <c r="T6642" s="1"/>
      <c r="U6642" s="1"/>
      <c r="V6642" s="1"/>
      <c r="W6642" s="1"/>
      <c r="X6642" s="1"/>
      <c r="Y6642" s="1"/>
      <c r="Z6642" s="1"/>
      <c r="AA6642" s="1"/>
      <c r="AB6642" s="1"/>
      <c r="AC6642" s="1"/>
      <c r="AD6642" s="1"/>
      <c r="AE6642" s="1"/>
      <c r="AF6642" s="1"/>
    </row>
    <row r="6643">
      <c r="A6643" s="5" t="s">
        <v>32955</v>
      </c>
      <c r="B6643" s="8" t="s">
        <v>610</v>
      </c>
      <c r="C6643" s="5" t="s">
        <v>611</v>
      </c>
      <c r="D6643" s="7"/>
      <c r="E6643" s="12" t="b">
        <v>0</v>
      </c>
      <c r="F6643" s="5" t="s">
        <v>32956</v>
      </c>
      <c r="G6643" s="1"/>
      <c r="H6643" s="5" t="s">
        <v>32957</v>
      </c>
      <c r="I6643" s="5" t="s">
        <v>32958</v>
      </c>
      <c r="J6643" s="1"/>
      <c r="K6643" s="1"/>
      <c r="L6643" s="1"/>
      <c r="M6643" s="1"/>
      <c r="N6643" s="1"/>
      <c r="O6643" s="1"/>
      <c r="P6643" s="1"/>
      <c r="Q6643" s="5" t="s">
        <v>32959</v>
      </c>
      <c r="R6643" s="1"/>
      <c r="S6643" s="1"/>
      <c r="T6643" s="1"/>
      <c r="U6643" s="1"/>
      <c r="V6643" s="1"/>
      <c r="W6643" s="1"/>
      <c r="X6643" s="1"/>
      <c r="Y6643" s="1"/>
      <c r="Z6643" s="1"/>
      <c r="AA6643" s="1"/>
      <c r="AB6643" s="1"/>
      <c r="AC6643" s="1"/>
      <c r="AD6643" s="1"/>
      <c r="AE6643" s="1"/>
      <c r="AF6643" s="1"/>
    </row>
    <row r="6644">
      <c r="A6644" s="5" t="s">
        <v>32960</v>
      </c>
      <c r="B6644" s="8" t="s">
        <v>610</v>
      </c>
      <c r="C6644" s="5" t="s">
        <v>611</v>
      </c>
      <c r="D6644" s="6"/>
      <c r="E6644" s="12" t="b">
        <v>0</v>
      </c>
      <c r="F6644" s="5" t="s">
        <v>32961</v>
      </c>
      <c r="G6644" s="1"/>
      <c r="H6644" s="5" t="s">
        <v>32962</v>
      </c>
      <c r="I6644" s="5" t="s">
        <v>32963</v>
      </c>
      <c r="J6644" s="1"/>
      <c r="K6644" s="1"/>
      <c r="L6644" s="1"/>
      <c r="M6644" s="1"/>
      <c r="N6644" s="1"/>
      <c r="O6644" s="1"/>
      <c r="P6644" s="1"/>
      <c r="Q6644" s="5" t="s">
        <v>32964</v>
      </c>
      <c r="R6644" s="1"/>
      <c r="S6644" s="1"/>
      <c r="T6644" s="1"/>
      <c r="U6644" s="1"/>
      <c r="V6644" s="1"/>
      <c r="W6644" s="1"/>
      <c r="X6644" s="1"/>
      <c r="Y6644" s="1"/>
      <c r="Z6644" s="1"/>
      <c r="AA6644" s="1"/>
      <c r="AB6644" s="1"/>
      <c r="AC6644" s="1"/>
      <c r="AD6644" s="1"/>
      <c r="AE6644" s="1"/>
      <c r="AF6644" s="1"/>
    </row>
    <row r="6645">
      <c r="A6645" s="5" t="s">
        <v>32965</v>
      </c>
      <c r="B6645" s="8" t="s">
        <v>610</v>
      </c>
      <c r="C6645" s="5" t="s">
        <v>611</v>
      </c>
      <c r="D6645" s="7"/>
      <c r="E6645" s="12" t="b">
        <v>0</v>
      </c>
      <c r="F6645" s="5" t="s">
        <v>32965</v>
      </c>
      <c r="G6645" s="1"/>
      <c r="H6645" s="5" t="s">
        <v>32966</v>
      </c>
      <c r="I6645" s="5" t="s">
        <v>32967</v>
      </c>
      <c r="J6645" s="1"/>
      <c r="K6645" s="1"/>
      <c r="L6645" s="1"/>
      <c r="M6645" s="1"/>
      <c r="N6645" s="1"/>
      <c r="O6645" s="1"/>
      <c r="P6645" s="1"/>
      <c r="Q6645" s="5" t="s">
        <v>32968</v>
      </c>
      <c r="R6645" s="1"/>
      <c r="S6645" s="1"/>
      <c r="T6645" s="1"/>
      <c r="U6645" s="1"/>
      <c r="V6645" s="1"/>
      <c r="W6645" s="1"/>
      <c r="X6645" s="1"/>
      <c r="Y6645" s="1"/>
      <c r="Z6645" s="1"/>
      <c r="AA6645" s="1"/>
      <c r="AB6645" s="1"/>
      <c r="AC6645" s="1"/>
      <c r="AD6645" s="1"/>
      <c r="AE6645" s="1"/>
      <c r="AF6645" s="1"/>
    </row>
    <row r="6646">
      <c r="A6646" s="5" t="s">
        <v>32969</v>
      </c>
      <c r="B6646" s="8" t="s">
        <v>610</v>
      </c>
      <c r="C6646" s="5" t="s">
        <v>611</v>
      </c>
      <c r="D6646" s="6"/>
      <c r="E6646" s="12" t="b">
        <v>0</v>
      </c>
      <c r="F6646" s="5" t="s">
        <v>32969</v>
      </c>
      <c r="G6646" s="1"/>
      <c r="H6646" s="5" t="s">
        <v>32970</v>
      </c>
      <c r="I6646" s="5" t="s">
        <v>32971</v>
      </c>
      <c r="J6646" s="1"/>
      <c r="K6646" s="1"/>
      <c r="L6646" s="1"/>
      <c r="M6646" s="1"/>
      <c r="N6646" s="1"/>
      <c r="O6646" s="1"/>
      <c r="P6646" s="1"/>
      <c r="Q6646" s="5" t="s">
        <v>32972</v>
      </c>
      <c r="R6646" s="1"/>
      <c r="S6646" s="1"/>
      <c r="T6646" s="1"/>
      <c r="U6646" s="1"/>
      <c r="V6646" s="1"/>
      <c r="W6646" s="1"/>
      <c r="X6646" s="1"/>
      <c r="Y6646" s="1"/>
      <c r="Z6646" s="1"/>
      <c r="AA6646" s="1"/>
      <c r="AB6646" s="1"/>
      <c r="AC6646" s="1"/>
      <c r="AD6646" s="1"/>
      <c r="AE6646" s="1"/>
      <c r="AF6646" s="1"/>
    </row>
    <row r="6647">
      <c r="A6647" s="5" t="s">
        <v>32973</v>
      </c>
      <c r="B6647" s="8" t="s">
        <v>610</v>
      </c>
      <c r="C6647" s="5" t="s">
        <v>611</v>
      </c>
      <c r="D6647" s="7"/>
      <c r="E6647" s="12" t="b">
        <v>0</v>
      </c>
      <c r="F6647" s="5" t="s">
        <v>32974</v>
      </c>
      <c r="G6647" s="1"/>
      <c r="H6647" s="5" t="s">
        <v>32975</v>
      </c>
      <c r="I6647" s="5" t="s">
        <v>32976</v>
      </c>
      <c r="J6647" s="1"/>
      <c r="K6647" s="1"/>
      <c r="L6647" s="1"/>
      <c r="M6647" s="1"/>
      <c r="N6647" s="1"/>
      <c r="O6647" s="1"/>
      <c r="P6647" s="1"/>
      <c r="Q6647" s="5" t="s">
        <v>32977</v>
      </c>
      <c r="R6647" s="1"/>
      <c r="S6647" s="1"/>
      <c r="T6647" s="1"/>
      <c r="U6647" s="1"/>
      <c r="V6647" s="1"/>
      <c r="W6647" s="1"/>
      <c r="X6647" s="1"/>
      <c r="Y6647" s="1"/>
      <c r="Z6647" s="1"/>
      <c r="AA6647" s="1"/>
      <c r="AB6647" s="1"/>
      <c r="AC6647" s="1"/>
      <c r="AD6647" s="1"/>
      <c r="AE6647" s="1"/>
      <c r="AF6647" s="1"/>
    </row>
    <row r="6648">
      <c r="A6648" s="5" t="s">
        <v>32978</v>
      </c>
      <c r="B6648" s="8" t="s">
        <v>610</v>
      </c>
      <c r="C6648" s="5" t="s">
        <v>611</v>
      </c>
      <c r="D6648" s="6"/>
      <c r="E6648" s="12" t="b">
        <v>0</v>
      </c>
      <c r="F6648" s="5" t="s">
        <v>32979</v>
      </c>
      <c r="G6648" s="1"/>
      <c r="H6648" s="5" t="s">
        <v>32980</v>
      </c>
      <c r="I6648" s="5" t="s">
        <v>32981</v>
      </c>
      <c r="J6648" s="1"/>
      <c r="K6648" s="1"/>
      <c r="L6648" s="1"/>
      <c r="M6648" s="1"/>
      <c r="N6648" s="1"/>
      <c r="O6648" s="1"/>
      <c r="P6648" s="1"/>
      <c r="Q6648" s="5" t="s">
        <v>32982</v>
      </c>
      <c r="R6648" s="1"/>
      <c r="S6648" s="1"/>
      <c r="T6648" s="1"/>
      <c r="U6648" s="1"/>
      <c r="V6648" s="1"/>
      <c r="W6648" s="1"/>
      <c r="X6648" s="1"/>
      <c r="Y6648" s="1"/>
      <c r="Z6648" s="1"/>
      <c r="AA6648" s="1"/>
      <c r="AB6648" s="1"/>
      <c r="AC6648" s="1"/>
      <c r="AD6648" s="1"/>
      <c r="AE6648" s="1"/>
      <c r="AF6648" s="1"/>
    </row>
    <row r="6649">
      <c r="A6649" s="5" t="s">
        <v>32983</v>
      </c>
      <c r="B6649" s="8" t="s">
        <v>610</v>
      </c>
      <c r="C6649" s="5" t="s">
        <v>611</v>
      </c>
      <c r="D6649" s="7"/>
      <c r="E6649" s="12" t="b">
        <v>0</v>
      </c>
      <c r="F6649" s="5" t="s">
        <v>32984</v>
      </c>
      <c r="G6649" s="1"/>
      <c r="H6649" s="5" t="s">
        <v>32985</v>
      </c>
      <c r="I6649" s="5" t="s">
        <v>32986</v>
      </c>
      <c r="J6649" s="1"/>
      <c r="K6649" s="1"/>
      <c r="L6649" s="1"/>
      <c r="M6649" s="1"/>
      <c r="N6649" s="1"/>
      <c r="O6649" s="1"/>
      <c r="P6649" s="1"/>
      <c r="Q6649" s="5" t="s">
        <v>32987</v>
      </c>
      <c r="R6649" s="1"/>
      <c r="S6649" s="1"/>
      <c r="T6649" s="1"/>
      <c r="U6649" s="1"/>
      <c r="V6649" s="1"/>
      <c r="W6649" s="1"/>
      <c r="X6649" s="1"/>
      <c r="Y6649" s="1"/>
      <c r="Z6649" s="1"/>
      <c r="AA6649" s="1"/>
      <c r="AB6649" s="1"/>
      <c r="AC6649" s="1"/>
      <c r="AD6649" s="1"/>
      <c r="AE6649" s="1"/>
      <c r="AF6649" s="1"/>
    </row>
    <row r="6650">
      <c r="A6650" s="5" t="s">
        <v>32988</v>
      </c>
      <c r="B6650" s="8" t="s">
        <v>610</v>
      </c>
      <c r="C6650" s="5" t="s">
        <v>611</v>
      </c>
      <c r="D6650" s="6"/>
      <c r="E6650" s="12" t="b">
        <v>0</v>
      </c>
      <c r="F6650" s="5" t="s">
        <v>32989</v>
      </c>
      <c r="G6650" s="1"/>
      <c r="H6650" s="5" t="s">
        <v>32990</v>
      </c>
      <c r="I6650" s="5" t="s">
        <v>32991</v>
      </c>
      <c r="J6650" s="1"/>
      <c r="K6650" s="1"/>
      <c r="L6650" s="1"/>
      <c r="M6650" s="1"/>
      <c r="N6650" s="1"/>
      <c r="O6650" s="1"/>
      <c r="P6650" s="1"/>
      <c r="Q6650" s="5" t="s">
        <v>32992</v>
      </c>
      <c r="R6650" s="1"/>
      <c r="S6650" s="1"/>
      <c r="T6650" s="1"/>
      <c r="U6650" s="1"/>
      <c r="V6650" s="1"/>
      <c r="W6650" s="1"/>
      <c r="X6650" s="1"/>
      <c r="Y6650" s="1"/>
      <c r="Z6650" s="1"/>
      <c r="AA6650" s="1"/>
      <c r="AB6650" s="1"/>
      <c r="AC6650" s="1"/>
      <c r="AD6650" s="1"/>
      <c r="AE6650" s="1"/>
      <c r="AF6650" s="1"/>
    </row>
    <row r="6651">
      <c r="A6651" s="5" t="s">
        <v>32993</v>
      </c>
      <c r="B6651" s="8" t="s">
        <v>610</v>
      </c>
      <c r="C6651" s="5" t="s">
        <v>611</v>
      </c>
      <c r="D6651" s="7"/>
      <c r="E6651" s="12" t="b">
        <v>0</v>
      </c>
      <c r="F6651" s="5" t="s">
        <v>32993</v>
      </c>
      <c r="G6651" s="1"/>
      <c r="H6651" s="5" t="s">
        <v>32994</v>
      </c>
      <c r="I6651" s="5" t="s">
        <v>32995</v>
      </c>
      <c r="J6651" s="1"/>
      <c r="K6651" s="1"/>
      <c r="L6651" s="1"/>
      <c r="M6651" s="1"/>
      <c r="N6651" s="1"/>
      <c r="O6651" s="1"/>
      <c r="P6651" s="1"/>
      <c r="Q6651" s="5" t="s">
        <v>32996</v>
      </c>
      <c r="R6651" s="1"/>
      <c r="S6651" s="1"/>
      <c r="T6651" s="1"/>
      <c r="U6651" s="1"/>
      <c r="V6651" s="1"/>
      <c r="W6651" s="1"/>
      <c r="X6651" s="1"/>
      <c r="Y6651" s="1"/>
      <c r="Z6651" s="1"/>
      <c r="AA6651" s="1"/>
      <c r="AB6651" s="1"/>
      <c r="AC6651" s="1"/>
      <c r="AD6651" s="1"/>
      <c r="AE6651" s="1"/>
      <c r="AF6651" s="1"/>
    </row>
    <row r="6652">
      <c r="A6652" s="5" t="s">
        <v>32997</v>
      </c>
      <c r="B6652" s="8" t="s">
        <v>610</v>
      </c>
      <c r="C6652" s="5" t="s">
        <v>611</v>
      </c>
      <c r="D6652" s="6"/>
      <c r="E6652" s="12" t="b">
        <v>0</v>
      </c>
      <c r="F6652" s="5" t="s">
        <v>32997</v>
      </c>
      <c r="G6652" s="1"/>
      <c r="H6652" s="5" t="s">
        <v>32998</v>
      </c>
      <c r="I6652" s="5" t="s">
        <v>32999</v>
      </c>
      <c r="J6652" s="1"/>
      <c r="K6652" s="1"/>
      <c r="L6652" s="1"/>
      <c r="M6652" s="1"/>
      <c r="N6652" s="1"/>
      <c r="O6652" s="1"/>
      <c r="P6652" s="1"/>
      <c r="Q6652" s="5" t="s">
        <v>33000</v>
      </c>
      <c r="R6652" s="1"/>
      <c r="S6652" s="1"/>
      <c r="T6652" s="1"/>
      <c r="U6652" s="1"/>
      <c r="V6652" s="1"/>
      <c r="W6652" s="1"/>
      <c r="X6652" s="1"/>
      <c r="Y6652" s="1"/>
      <c r="Z6652" s="1"/>
      <c r="AA6652" s="1"/>
      <c r="AB6652" s="1"/>
      <c r="AC6652" s="1"/>
      <c r="AD6652" s="1"/>
      <c r="AE6652" s="1"/>
      <c r="AF6652" s="1"/>
    </row>
    <row r="6653">
      <c r="A6653" s="5" t="s">
        <v>33001</v>
      </c>
      <c r="B6653" s="8" t="s">
        <v>610</v>
      </c>
      <c r="C6653" s="5" t="s">
        <v>611</v>
      </c>
      <c r="D6653" s="7"/>
      <c r="E6653" s="12" t="b">
        <v>0</v>
      </c>
      <c r="F6653" s="5" t="s">
        <v>33002</v>
      </c>
      <c r="G6653" s="1"/>
      <c r="H6653" s="5" t="s">
        <v>33003</v>
      </c>
      <c r="I6653" s="5" t="s">
        <v>33004</v>
      </c>
      <c r="J6653" s="1"/>
      <c r="K6653" s="1"/>
      <c r="L6653" s="1"/>
      <c r="M6653" s="1"/>
      <c r="N6653" s="1"/>
      <c r="O6653" s="1"/>
      <c r="P6653" s="1"/>
      <c r="Q6653" s="5" t="s">
        <v>33005</v>
      </c>
      <c r="R6653" s="1"/>
      <c r="S6653" s="1"/>
      <c r="T6653" s="1"/>
      <c r="U6653" s="1"/>
      <c r="V6653" s="1"/>
      <c r="W6653" s="1"/>
      <c r="X6653" s="1"/>
      <c r="Y6653" s="1"/>
      <c r="Z6653" s="1"/>
      <c r="AA6653" s="1"/>
      <c r="AB6653" s="1"/>
      <c r="AC6653" s="1"/>
      <c r="AD6653" s="1"/>
      <c r="AE6653" s="1"/>
      <c r="AF6653" s="1"/>
    </row>
    <row r="6654">
      <c r="A6654" s="5" t="s">
        <v>33006</v>
      </c>
      <c r="B6654" s="8" t="s">
        <v>610</v>
      </c>
      <c r="C6654" s="5" t="s">
        <v>611</v>
      </c>
      <c r="D6654" s="6"/>
      <c r="E6654" s="12" t="b">
        <v>0</v>
      </c>
      <c r="F6654" s="5" t="s">
        <v>33007</v>
      </c>
      <c r="G6654" s="1"/>
      <c r="H6654" s="5" t="s">
        <v>33007</v>
      </c>
      <c r="I6654" s="5" t="s">
        <v>33008</v>
      </c>
      <c r="J6654" s="1"/>
      <c r="K6654" s="1"/>
      <c r="L6654" s="1"/>
      <c r="M6654" s="1"/>
      <c r="N6654" s="1"/>
      <c r="O6654" s="1"/>
      <c r="P6654" s="1"/>
      <c r="Q6654" s="5" t="s">
        <v>33009</v>
      </c>
      <c r="R6654" s="1"/>
      <c r="S6654" s="1"/>
      <c r="T6654" s="1"/>
      <c r="U6654" s="1"/>
      <c r="V6654" s="1"/>
      <c r="W6654" s="1"/>
      <c r="X6654" s="1"/>
      <c r="Y6654" s="1"/>
      <c r="Z6654" s="1"/>
      <c r="AA6654" s="1"/>
      <c r="AB6654" s="1"/>
      <c r="AC6654" s="1"/>
      <c r="AD6654" s="1"/>
      <c r="AE6654" s="1"/>
      <c r="AF6654" s="1"/>
    </row>
    <row r="6655">
      <c r="A6655" s="5" t="s">
        <v>33010</v>
      </c>
      <c r="B6655" s="8" t="s">
        <v>610</v>
      </c>
      <c r="C6655" s="5" t="s">
        <v>611</v>
      </c>
      <c r="D6655" s="7"/>
      <c r="E6655" s="12" t="b">
        <v>0</v>
      </c>
      <c r="F6655" s="5" t="s">
        <v>33011</v>
      </c>
      <c r="G6655" s="1"/>
      <c r="H6655" s="5" t="s">
        <v>33012</v>
      </c>
      <c r="I6655" s="5" t="s">
        <v>33013</v>
      </c>
      <c r="J6655" s="1"/>
      <c r="K6655" s="1"/>
      <c r="L6655" s="1"/>
      <c r="M6655" s="1"/>
      <c r="N6655" s="1"/>
      <c r="O6655" s="1"/>
      <c r="P6655" s="1"/>
      <c r="Q6655" s="5" t="s">
        <v>33014</v>
      </c>
      <c r="R6655" s="1"/>
      <c r="S6655" s="1"/>
      <c r="T6655" s="1"/>
      <c r="U6655" s="1"/>
      <c r="V6655" s="1"/>
      <c r="W6655" s="1"/>
      <c r="X6655" s="1"/>
      <c r="Y6655" s="1"/>
      <c r="Z6655" s="1"/>
      <c r="AA6655" s="1"/>
      <c r="AB6655" s="1"/>
      <c r="AC6655" s="1"/>
      <c r="AD6655" s="1"/>
      <c r="AE6655" s="1"/>
      <c r="AF6655" s="1"/>
    </row>
    <row r="6656">
      <c r="A6656" s="5" t="s">
        <v>33015</v>
      </c>
      <c r="B6656" s="8" t="s">
        <v>610</v>
      </c>
      <c r="C6656" s="5" t="s">
        <v>611</v>
      </c>
      <c r="D6656" s="6"/>
      <c r="E6656" s="12" t="b">
        <v>0</v>
      </c>
      <c r="F6656" s="5" t="s">
        <v>33015</v>
      </c>
      <c r="G6656" s="1"/>
      <c r="H6656" s="5" t="s">
        <v>33016</v>
      </c>
      <c r="I6656" s="5" t="s">
        <v>33017</v>
      </c>
      <c r="J6656" s="1"/>
      <c r="K6656" s="1"/>
      <c r="L6656" s="1"/>
      <c r="M6656" s="1"/>
      <c r="N6656" s="1"/>
      <c r="O6656" s="1"/>
      <c r="P6656" s="1"/>
      <c r="Q6656" s="5" t="s">
        <v>33018</v>
      </c>
      <c r="R6656" s="1"/>
      <c r="S6656" s="1"/>
      <c r="T6656" s="1"/>
      <c r="U6656" s="1"/>
      <c r="V6656" s="1"/>
      <c r="W6656" s="1"/>
      <c r="X6656" s="1"/>
      <c r="Y6656" s="1"/>
      <c r="Z6656" s="1"/>
      <c r="AA6656" s="1"/>
      <c r="AB6656" s="1"/>
      <c r="AC6656" s="1"/>
      <c r="AD6656" s="1"/>
      <c r="AE6656" s="1"/>
      <c r="AF6656" s="1"/>
    </row>
    <row r="6657">
      <c r="A6657" s="5" t="s">
        <v>33019</v>
      </c>
      <c r="B6657" s="8" t="s">
        <v>610</v>
      </c>
      <c r="C6657" s="5" t="s">
        <v>611</v>
      </c>
      <c r="D6657" s="7"/>
      <c r="E6657" s="12" t="b">
        <v>0</v>
      </c>
      <c r="F6657" s="5" t="s">
        <v>33019</v>
      </c>
      <c r="G6657" s="1"/>
      <c r="H6657" s="5" t="s">
        <v>33020</v>
      </c>
      <c r="I6657" s="5" t="s">
        <v>33021</v>
      </c>
      <c r="J6657" s="1"/>
      <c r="K6657" s="1"/>
      <c r="L6657" s="1"/>
      <c r="M6657" s="1"/>
      <c r="N6657" s="1"/>
      <c r="O6657" s="1"/>
      <c r="P6657" s="1"/>
      <c r="Q6657" s="5" t="s">
        <v>33022</v>
      </c>
      <c r="R6657" s="1"/>
      <c r="S6657" s="1"/>
      <c r="T6657" s="1"/>
      <c r="U6657" s="1"/>
      <c r="V6657" s="1"/>
      <c r="W6657" s="1"/>
      <c r="X6657" s="1"/>
      <c r="Y6657" s="1"/>
      <c r="Z6657" s="1"/>
      <c r="AA6657" s="1"/>
      <c r="AB6657" s="1"/>
      <c r="AC6657" s="1"/>
      <c r="AD6657" s="1"/>
      <c r="AE6657" s="1"/>
      <c r="AF6657" s="1"/>
    </row>
    <row r="6658">
      <c r="A6658" s="5" t="s">
        <v>33023</v>
      </c>
      <c r="B6658" s="8" t="s">
        <v>610</v>
      </c>
      <c r="C6658" s="5" t="s">
        <v>611</v>
      </c>
      <c r="D6658" s="6"/>
      <c r="E6658" s="12" t="b">
        <v>0</v>
      </c>
      <c r="F6658" s="5" t="s">
        <v>33023</v>
      </c>
      <c r="G6658" s="1"/>
      <c r="H6658" s="5" t="s">
        <v>33024</v>
      </c>
      <c r="I6658" s="5" t="s">
        <v>33025</v>
      </c>
      <c r="J6658" s="1"/>
      <c r="K6658" s="1"/>
      <c r="L6658" s="1"/>
      <c r="M6658" s="1"/>
      <c r="N6658" s="1"/>
      <c r="O6658" s="1"/>
      <c r="P6658" s="1"/>
      <c r="Q6658" s="5" t="s">
        <v>33026</v>
      </c>
      <c r="R6658" s="1"/>
      <c r="S6658" s="1"/>
      <c r="T6658" s="1"/>
      <c r="U6658" s="1"/>
      <c r="V6658" s="1"/>
      <c r="W6658" s="1"/>
      <c r="X6658" s="1"/>
      <c r="Y6658" s="1"/>
      <c r="Z6658" s="1"/>
      <c r="AA6658" s="1"/>
      <c r="AB6658" s="1"/>
      <c r="AC6658" s="1"/>
      <c r="AD6658" s="1"/>
      <c r="AE6658" s="1"/>
      <c r="AF6658" s="1"/>
    </row>
    <row r="6659">
      <c r="A6659" s="5" t="s">
        <v>33027</v>
      </c>
      <c r="B6659" s="8" t="s">
        <v>610</v>
      </c>
      <c r="C6659" s="5" t="s">
        <v>611</v>
      </c>
      <c r="D6659" s="7"/>
      <c r="E6659" s="12" t="b">
        <v>0</v>
      </c>
      <c r="F6659" s="5" t="s">
        <v>33027</v>
      </c>
      <c r="G6659" s="1"/>
      <c r="H6659" s="5" t="s">
        <v>33028</v>
      </c>
      <c r="I6659" s="5" t="s">
        <v>33029</v>
      </c>
      <c r="J6659" s="1"/>
      <c r="K6659" s="1"/>
      <c r="L6659" s="1"/>
      <c r="M6659" s="1"/>
      <c r="N6659" s="1"/>
      <c r="O6659" s="1"/>
      <c r="P6659" s="1"/>
      <c r="Q6659" s="5" t="s">
        <v>33030</v>
      </c>
      <c r="R6659" s="1"/>
      <c r="S6659" s="1"/>
      <c r="T6659" s="1"/>
      <c r="U6659" s="1"/>
      <c r="V6659" s="1"/>
      <c r="W6659" s="1"/>
      <c r="X6659" s="1"/>
      <c r="Y6659" s="1"/>
      <c r="Z6659" s="1"/>
      <c r="AA6659" s="1"/>
      <c r="AB6659" s="1"/>
      <c r="AC6659" s="1"/>
      <c r="AD6659" s="1"/>
      <c r="AE6659" s="1"/>
      <c r="AF6659" s="1"/>
    </row>
    <row r="6660">
      <c r="A6660" s="5" t="s">
        <v>33031</v>
      </c>
      <c r="B6660" s="8" t="s">
        <v>610</v>
      </c>
      <c r="C6660" s="5" t="s">
        <v>611</v>
      </c>
      <c r="D6660" s="6"/>
      <c r="E6660" s="12" t="b">
        <v>0</v>
      </c>
      <c r="F6660" s="5" t="s">
        <v>33032</v>
      </c>
      <c r="G6660" s="1"/>
      <c r="H6660" s="5" t="s">
        <v>33033</v>
      </c>
      <c r="I6660" s="5" t="s">
        <v>33034</v>
      </c>
      <c r="J6660" s="1"/>
      <c r="K6660" s="1"/>
      <c r="L6660" s="1"/>
      <c r="M6660" s="1"/>
      <c r="N6660" s="1"/>
      <c r="O6660" s="1"/>
      <c r="P6660" s="1"/>
      <c r="Q6660" s="5" t="s">
        <v>33035</v>
      </c>
      <c r="R6660" s="1"/>
      <c r="S6660" s="1"/>
      <c r="T6660" s="1"/>
      <c r="U6660" s="1"/>
      <c r="V6660" s="1"/>
      <c r="W6660" s="1"/>
      <c r="X6660" s="1"/>
      <c r="Y6660" s="1"/>
      <c r="Z6660" s="1"/>
      <c r="AA6660" s="1"/>
      <c r="AB6660" s="1"/>
      <c r="AC6660" s="1"/>
      <c r="AD6660" s="1"/>
      <c r="AE6660" s="1"/>
      <c r="AF6660" s="1"/>
    </row>
    <row r="6661">
      <c r="A6661" s="5" t="s">
        <v>33036</v>
      </c>
      <c r="B6661" s="8" t="s">
        <v>610</v>
      </c>
      <c r="C6661" s="5" t="s">
        <v>611</v>
      </c>
      <c r="D6661" s="7"/>
      <c r="E6661" s="12" t="b">
        <v>0</v>
      </c>
      <c r="F6661" s="5" t="s">
        <v>33036</v>
      </c>
      <c r="G6661" s="1"/>
      <c r="H6661" s="5" t="s">
        <v>33037</v>
      </c>
      <c r="I6661" s="5" t="s">
        <v>33038</v>
      </c>
      <c r="J6661" s="1"/>
      <c r="K6661" s="1"/>
      <c r="L6661" s="1"/>
      <c r="M6661" s="1"/>
      <c r="N6661" s="1"/>
      <c r="O6661" s="1"/>
      <c r="P6661" s="1"/>
      <c r="Q6661" s="5" t="s">
        <v>33039</v>
      </c>
      <c r="R6661" s="1"/>
      <c r="S6661" s="1"/>
      <c r="T6661" s="1"/>
      <c r="U6661" s="1"/>
      <c r="V6661" s="1"/>
      <c r="W6661" s="1"/>
      <c r="X6661" s="1"/>
      <c r="Y6661" s="1"/>
      <c r="Z6661" s="1"/>
      <c r="AA6661" s="1"/>
      <c r="AB6661" s="1"/>
      <c r="AC6661" s="1"/>
      <c r="AD6661" s="1"/>
      <c r="AE6661" s="1"/>
      <c r="AF6661" s="1"/>
    </row>
    <row r="6662">
      <c r="A6662" s="5" t="s">
        <v>33040</v>
      </c>
      <c r="B6662" s="8" t="s">
        <v>610</v>
      </c>
      <c r="C6662" s="5" t="s">
        <v>611</v>
      </c>
      <c r="D6662" s="6"/>
      <c r="E6662" s="12" t="b">
        <v>0</v>
      </c>
      <c r="F6662" s="5" t="s">
        <v>33040</v>
      </c>
      <c r="G6662" s="1"/>
      <c r="H6662" s="5" t="s">
        <v>33041</v>
      </c>
      <c r="I6662" s="5" t="s">
        <v>33042</v>
      </c>
      <c r="J6662" s="1"/>
      <c r="K6662" s="1"/>
      <c r="L6662" s="1"/>
      <c r="M6662" s="1"/>
      <c r="N6662" s="1"/>
      <c r="O6662" s="1"/>
      <c r="P6662" s="1"/>
      <c r="Q6662" s="5" t="s">
        <v>33043</v>
      </c>
      <c r="R6662" s="1"/>
      <c r="S6662" s="1"/>
      <c r="T6662" s="1"/>
      <c r="U6662" s="1"/>
      <c r="V6662" s="1"/>
      <c r="W6662" s="1"/>
      <c r="X6662" s="1"/>
      <c r="Y6662" s="1"/>
      <c r="Z6662" s="1"/>
      <c r="AA6662" s="1"/>
      <c r="AB6662" s="1"/>
      <c r="AC6662" s="1"/>
      <c r="AD6662" s="1"/>
      <c r="AE6662" s="1"/>
      <c r="AF6662" s="1"/>
    </row>
    <row r="6663">
      <c r="A6663" s="5" t="s">
        <v>33044</v>
      </c>
      <c r="B6663" s="8" t="s">
        <v>610</v>
      </c>
      <c r="C6663" s="5" t="s">
        <v>611</v>
      </c>
      <c r="D6663" s="7"/>
      <c r="E6663" s="12" t="b">
        <v>0</v>
      </c>
      <c r="F6663" s="5" t="s">
        <v>33045</v>
      </c>
      <c r="G6663" s="1"/>
      <c r="H6663" s="5" t="s">
        <v>33044</v>
      </c>
      <c r="I6663" s="5" t="s">
        <v>33046</v>
      </c>
      <c r="J6663" s="1"/>
      <c r="K6663" s="1"/>
      <c r="L6663" s="1"/>
      <c r="M6663" s="1"/>
      <c r="N6663" s="1"/>
      <c r="O6663" s="1"/>
      <c r="P6663" s="1"/>
      <c r="Q6663" s="5" t="s">
        <v>33047</v>
      </c>
      <c r="R6663" s="1"/>
      <c r="S6663" s="1"/>
      <c r="T6663" s="1"/>
      <c r="U6663" s="1"/>
      <c r="V6663" s="1"/>
      <c r="W6663" s="1"/>
      <c r="X6663" s="1"/>
      <c r="Y6663" s="1"/>
      <c r="Z6663" s="1"/>
      <c r="AA6663" s="1"/>
      <c r="AB6663" s="1"/>
      <c r="AC6663" s="1"/>
      <c r="AD6663" s="1"/>
      <c r="AE6663" s="1"/>
      <c r="AF6663" s="1"/>
    </row>
    <row r="6664">
      <c r="A6664" s="5" t="s">
        <v>33048</v>
      </c>
      <c r="B6664" s="8" t="s">
        <v>610</v>
      </c>
      <c r="C6664" s="5" t="s">
        <v>611</v>
      </c>
      <c r="D6664" s="6"/>
      <c r="E6664" s="12" t="b">
        <v>0</v>
      </c>
      <c r="F6664" s="5" t="s">
        <v>33048</v>
      </c>
      <c r="G6664" s="1"/>
      <c r="H6664" s="5" t="s">
        <v>33049</v>
      </c>
      <c r="I6664" s="5" t="s">
        <v>33050</v>
      </c>
      <c r="J6664" s="1"/>
      <c r="K6664" s="1"/>
      <c r="L6664" s="1"/>
      <c r="M6664" s="1"/>
      <c r="N6664" s="1"/>
      <c r="O6664" s="1"/>
      <c r="P6664" s="1"/>
      <c r="Q6664" s="5" t="s">
        <v>33051</v>
      </c>
      <c r="R6664" s="1"/>
      <c r="S6664" s="1"/>
      <c r="T6664" s="1"/>
      <c r="U6664" s="1"/>
      <c r="V6664" s="1"/>
      <c r="W6664" s="1"/>
      <c r="X6664" s="1"/>
      <c r="Y6664" s="1"/>
      <c r="Z6664" s="1"/>
      <c r="AA6664" s="1"/>
      <c r="AB6664" s="1"/>
      <c r="AC6664" s="1"/>
      <c r="AD6664" s="1"/>
      <c r="AE6664" s="1"/>
      <c r="AF6664" s="1"/>
    </row>
    <row r="6665">
      <c r="A6665" s="28" t="s">
        <v>33052</v>
      </c>
      <c r="B6665" s="8" t="s">
        <v>610</v>
      </c>
      <c r="C6665" s="5" t="s">
        <v>611</v>
      </c>
      <c r="D6665" s="7"/>
      <c r="E6665" s="12" t="b">
        <v>0</v>
      </c>
      <c r="F6665" s="5" t="s">
        <v>33053</v>
      </c>
      <c r="G6665" s="1"/>
      <c r="H6665" s="5" t="s">
        <v>33054</v>
      </c>
      <c r="I6665" s="5" t="s">
        <v>33055</v>
      </c>
      <c r="J6665" s="1"/>
      <c r="K6665" s="1"/>
      <c r="L6665" s="1"/>
      <c r="M6665" s="1"/>
      <c r="N6665" s="1"/>
      <c r="O6665" s="1"/>
      <c r="P6665" s="1"/>
      <c r="Q6665" s="5" t="s">
        <v>33056</v>
      </c>
      <c r="R6665" s="1"/>
      <c r="S6665" s="1"/>
      <c r="T6665" s="1"/>
      <c r="U6665" s="1"/>
      <c r="V6665" s="1"/>
      <c r="W6665" s="1"/>
      <c r="X6665" s="1"/>
      <c r="Y6665" s="1"/>
      <c r="Z6665" s="1"/>
      <c r="AA6665" s="1"/>
      <c r="AB6665" s="1"/>
      <c r="AC6665" s="1"/>
      <c r="AD6665" s="1"/>
      <c r="AE6665" s="1"/>
      <c r="AF6665" s="1"/>
    </row>
    <row r="6666">
      <c r="A6666" s="5" t="s">
        <v>33057</v>
      </c>
      <c r="B6666" s="8" t="s">
        <v>610</v>
      </c>
      <c r="C6666" s="5" t="s">
        <v>611</v>
      </c>
      <c r="D6666" s="6"/>
      <c r="E6666" s="12" t="b">
        <v>0</v>
      </c>
      <c r="F6666" s="5" t="s">
        <v>33058</v>
      </c>
      <c r="G6666" s="1"/>
      <c r="H6666" s="5" t="s">
        <v>33057</v>
      </c>
      <c r="I6666" s="5" t="s">
        <v>33059</v>
      </c>
      <c r="J6666" s="1"/>
      <c r="K6666" s="1"/>
      <c r="L6666" s="1"/>
      <c r="M6666" s="1"/>
      <c r="N6666" s="1"/>
      <c r="O6666" s="1"/>
      <c r="P6666" s="1"/>
      <c r="Q6666" s="5" t="s">
        <v>33060</v>
      </c>
      <c r="R6666" s="1"/>
      <c r="S6666" s="1"/>
      <c r="T6666" s="1"/>
      <c r="U6666" s="1"/>
      <c r="V6666" s="1"/>
      <c r="W6666" s="1"/>
      <c r="X6666" s="1"/>
      <c r="Y6666" s="1"/>
      <c r="Z6666" s="1"/>
      <c r="AA6666" s="1"/>
      <c r="AB6666" s="1"/>
      <c r="AC6666" s="1"/>
      <c r="AD6666" s="1"/>
      <c r="AE6666" s="1"/>
      <c r="AF6666" s="1"/>
    </row>
    <row r="6667">
      <c r="A6667" s="5" t="s">
        <v>33061</v>
      </c>
      <c r="B6667" s="8" t="s">
        <v>610</v>
      </c>
      <c r="C6667" s="5" t="s">
        <v>611</v>
      </c>
      <c r="D6667" s="7"/>
      <c r="E6667" s="12" t="b">
        <v>0</v>
      </c>
      <c r="F6667" s="5" t="s">
        <v>33062</v>
      </c>
      <c r="G6667" s="1"/>
      <c r="H6667" s="5" t="s">
        <v>33063</v>
      </c>
      <c r="I6667" s="5" t="s">
        <v>33064</v>
      </c>
      <c r="J6667" s="1"/>
      <c r="K6667" s="1"/>
      <c r="L6667" s="1"/>
      <c r="M6667" s="1"/>
      <c r="N6667" s="1"/>
      <c r="O6667" s="1"/>
      <c r="P6667" s="1"/>
      <c r="Q6667" s="5" t="s">
        <v>33065</v>
      </c>
      <c r="R6667" s="1"/>
      <c r="S6667" s="1"/>
      <c r="T6667" s="1"/>
      <c r="U6667" s="1"/>
      <c r="V6667" s="1"/>
      <c r="W6667" s="1"/>
      <c r="X6667" s="1"/>
      <c r="Y6667" s="1"/>
      <c r="Z6667" s="1"/>
      <c r="AA6667" s="1"/>
      <c r="AB6667" s="1"/>
      <c r="AC6667" s="1"/>
      <c r="AD6667" s="1"/>
      <c r="AE6667" s="1"/>
      <c r="AF6667" s="1"/>
    </row>
    <row r="6668">
      <c r="A6668" s="5" t="s">
        <v>33066</v>
      </c>
      <c r="B6668" s="8" t="s">
        <v>610</v>
      </c>
      <c r="C6668" s="5" t="s">
        <v>611</v>
      </c>
      <c r="D6668" s="6"/>
      <c r="E6668" s="12" t="b">
        <v>0</v>
      </c>
      <c r="F6668" s="5" t="s">
        <v>33067</v>
      </c>
      <c r="G6668" s="1"/>
      <c r="H6668" s="5" t="s">
        <v>33068</v>
      </c>
      <c r="I6668" s="5" t="s">
        <v>33069</v>
      </c>
      <c r="J6668" s="1"/>
      <c r="K6668" s="1"/>
      <c r="L6668" s="1"/>
      <c r="M6668" s="1"/>
      <c r="N6668" s="1"/>
      <c r="O6668" s="1"/>
      <c r="P6668" s="1"/>
      <c r="Q6668" s="5" t="s">
        <v>33070</v>
      </c>
      <c r="R6668" s="1"/>
      <c r="S6668" s="1"/>
      <c r="T6668" s="1"/>
      <c r="U6668" s="1"/>
      <c r="V6668" s="1"/>
      <c r="W6668" s="1"/>
      <c r="X6668" s="1"/>
      <c r="Y6668" s="1"/>
      <c r="Z6668" s="1"/>
      <c r="AA6668" s="1"/>
      <c r="AB6668" s="1"/>
      <c r="AC6668" s="1"/>
      <c r="AD6668" s="1"/>
      <c r="AE6668" s="1"/>
      <c r="AF6668" s="1"/>
    </row>
    <row r="6669">
      <c r="A6669" s="5" t="s">
        <v>33071</v>
      </c>
      <c r="B6669" s="8" t="s">
        <v>610</v>
      </c>
      <c r="C6669" s="5" t="s">
        <v>611</v>
      </c>
      <c r="D6669" s="7"/>
      <c r="E6669" s="12" t="b">
        <v>0</v>
      </c>
      <c r="F6669" s="5" t="s">
        <v>33071</v>
      </c>
      <c r="G6669" s="1"/>
      <c r="H6669" s="5" t="s">
        <v>33072</v>
      </c>
      <c r="I6669" s="5" t="s">
        <v>33073</v>
      </c>
      <c r="J6669" s="1"/>
      <c r="K6669" s="1"/>
      <c r="L6669" s="1"/>
      <c r="M6669" s="1"/>
      <c r="N6669" s="1"/>
      <c r="O6669" s="1"/>
      <c r="P6669" s="1"/>
      <c r="Q6669" s="5" t="s">
        <v>33074</v>
      </c>
      <c r="R6669" s="1"/>
      <c r="S6669" s="1"/>
      <c r="T6669" s="1"/>
      <c r="U6669" s="1"/>
      <c r="V6669" s="1"/>
      <c r="W6669" s="1"/>
      <c r="X6669" s="1"/>
      <c r="Y6669" s="1"/>
      <c r="Z6669" s="1"/>
      <c r="AA6669" s="1"/>
      <c r="AB6669" s="1"/>
      <c r="AC6669" s="1"/>
      <c r="AD6669" s="1"/>
      <c r="AE6669" s="1"/>
      <c r="AF6669" s="1"/>
    </row>
    <row r="6670">
      <c r="A6670" s="5" t="s">
        <v>33075</v>
      </c>
      <c r="B6670" s="8" t="s">
        <v>610</v>
      </c>
      <c r="C6670" s="5" t="s">
        <v>611</v>
      </c>
      <c r="D6670" s="6"/>
      <c r="E6670" s="12" t="b">
        <v>0</v>
      </c>
      <c r="F6670" s="5" t="s">
        <v>33076</v>
      </c>
      <c r="G6670" s="1"/>
      <c r="H6670" s="5" t="s">
        <v>33077</v>
      </c>
      <c r="I6670" s="5" t="s">
        <v>33078</v>
      </c>
      <c r="J6670" s="1"/>
      <c r="K6670" s="1"/>
      <c r="L6670" s="1"/>
      <c r="M6670" s="1"/>
      <c r="N6670" s="1"/>
      <c r="O6670" s="1"/>
      <c r="P6670" s="1"/>
      <c r="Q6670" s="5" t="s">
        <v>33079</v>
      </c>
      <c r="R6670" s="1"/>
      <c r="S6670" s="1"/>
      <c r="T6670" s="1"/>
      <c r="U6670" s="1"/>
      <c r="V6670" s="1"/>
      <c r="W6670" s="1"/>
      <c r="X6670" s="1"/>
      <c r="Y6670" s="1"/>
      <c r="Z6670" s="1"/>
      <c r="AA6670" s="1"/>
      <c r="AB6670" s="1"/>
      <c r="AC6670" s="1"/>
      <c r="AD6670" s="1"/>
      <c r="AE6670" s="1"/>
      <c r="AF6670" s="1"/>
    </row>
    <row r="6671">
      <c r="A6671" s="5" t="s">
        <v>33080</v>
      </c>
      <c r="B6671" s="8" t="s">
        <v>610</v>
      </c>
      <c r="C6671" s="5" t="s">
        <v>611</v>
      </c>
      <c r="D6671" s="7"/>
      <c r="E6671" s="12" t="b">
        <v>0</v>
      </c>
      <c r="F6671" s="5" t="s">
        <v>33080</v>
      </c>
      <c r="G6671" s="1"/>
      <c r="H6671" s="5" t="s">
        <v>33081</v>
      </c>
      <c r="I6671" s="5" t="s">
        <v>33082</v>
      </c>
      <c r="J6671" s="1"/>
      <c r="K6671" s="1"/>
      <c r="L6671" s="1"/>
      <c r="M6671" s="1"/>
      <c r="N6671" s="1"/>
      <c r="O6671" s="1"/>
      <c r="P6671" s="1"/>
      <c r="Q6671" s="5" t="s">
        <v>33083</v>
      </c>
      <c r="R6671" s="1"/>
      <c r="S6671" s="1"/>
      <c r="T6671" s="1"/>
      <c r="U6671" s="1"/>
      <c r="V6671" s="1"/>
      <c r="W6671" s="1"/>
      <c r="X6671" s="1"/>
      <c r="Y6671" s="1"/>
      <c r="Z6671" s="1"/>
      <c r="AA6671" s="1"/>
      <c r="AB6671" s="1"/>
      <c r="AC6671" s="1"/>
      <c r="AD6671" s="1"/>
      <c r="AE6671" s="1"/>
      <c r="AF6671" s="1"/>
    </row>
    <row r="6672">
      <c r="A6672" s="5" t="s">
        <v>33084</v>
      </c>
      <c r="B6672" s="8" t="s">
        <v>610</v>
      </c>
      <c r="C6672" s="5" t="s">
        <v>611</v>
      </c>
      <c r="D6672" s="6"/>
      <c r="E6672" s="12" t="b">
        <v>0</v>
      </c>
      <c r="F6672" s="5" t="s">
        <v>33084</v>
      </c>
      <c r="G6672" s="1"/>
      <c r="H6672" s="5" t="s">
        <v>33085</v>
      </c>
      <c r="I6672" s="5" t="s">
        <v>33086</v>
      </c>
      <c r="J6672" s="1"/>
      <c r="K6672" s="1"/>
      <c r="L6672" s="1"/>
      <c r="M6672" s="1"/>
      <c r="N6672" s="1"/>
      <c r="O6672" s="1"/>
      <c r="P6672" s="1"/>
      <c r="Q6672" s="5" t="s">
        <v>33087</v>
      </c>
      <c r="R6672" s="1"/>
      <c r="S6672" s="1"/>
      <c r="T6672" s="1"/>
      <c r="U6672" s="1"/>
      <c r="V6672" s="1"/>
      <c r="W6672" s="1"/>
      <c r="X6672" s="1"/>
      <c r="Y6672" s="1"/>
      <c r="Z6672" s="1"/>
      <c r="AA6672" s="1"/>
      <c r="AB6672" s="1"/>
      <c r="AC6672" s="1"/>
      <c r="AD6672" s="1"/>
      <c r="AE6672" s="1"/>
      <c r="AF6672" s="1"/>
    </row>
    <row r="6673">
      <c r="A6673" s="5" t="s">
        <v>33088</v>
      </c>
      <c r="B6673" s="8" t="s">
        <v>610</v>
      </c>
      <c r="C6673" s="5" t="s">
        <v>611</v>
      </c>
      <c r="D6673" s="7"/>
      <c r="E6673" s="12" t="b">
        <v>0</v>
      </c>
      <c r="F6673" s="5" t="s">
        <v>33089</v>
      </c>
      <c r="G6673" s="1"/>
      <c r="H6673" s="5" t="s">
        <v>33090</v>
      </c>
      <c r="I6673" s="5" t="s">
        <v>33091</v>
      </c>
      <c r="J6673" s="1"/>
      <c r="K6673" s="1"/>
      <c r="L6673" s="1"/>
      <c r="M6673" s="1"/>
      <c r="N6673" s="1"/>
      <c r="O6673" s="1"/>
      <c r="P6673" s="1"/>
      <c r="Q6673" s="5" t="s">
        <v>33092</v>
      </c>
      <c r="R6673" s="1"/>
      <c r="S6673" s="1"/>
      <c r="T6673" s="1"/>
      <c r="U6673" s="1"/>
      <c r="V6673" s="1"/>
      <c r="W6673" s="1"/>
      <c r="X6673" s="1"/>
      <c r="Y6673" s="1"/>
      <c r="Z6673" s="1"/>
      <c r="AA6673" s="1"/>
      <c r="AB6673" s="1"/>
      <c r="AC6673" s="1"/>
      <c r="AD6673" s="1"/>
      <c r="AE6673" s="1"/>
      <c r="AF6673" s="1"/>
    </row>
    <row r="6674">
      <c r="A6674" s="5" t="s">
        <v>33093</v>
      </c>
      <c r="B6674" s="8" t="s">
        <v>610</v>
      </c>
      <c r="C6674" s="5" t="s">
        <v>611</v>
      </c>
      <c r="D6674" s="6"/>
      <c r="E6674" s="12" t="b">
        <v>0</v>
      </c>
      <c r="F6674" s="5" t="s">
        <v>33094</v>
      </c>
      <c r="G6674" s="1"/>
      <c r="H6674" s="5" t="s">
        <v>33095</v>
      </c>
      <c r="I6674" s="5" t="s">
        <v>33096</v>
      </c>
      <c r="J6674" s="1"/>
      <c r="K6674" s="1"/>
      <c r="L6674" s="1"/>
      <c r="M6674" s="1"/>
      <c r="N6674" s="1"/>
      <c r="O6674" s="1"/>
      <c r="P6674" s="1"/>
      <c r="Q6674" s="5" t="s">
        <v>33097</v>
      </c>
      <c r="R6674" s="1"/>
      <c r="S6674" s="1"/>
      <c r="T6674" s="1"/>
      <c r="U6674" s="1"/>
      <c r="V6674" s="1"/>
      <c r="W6674" s="1"/>
      <c r="X6674" s="1"/>
      <c r="Y6674" s="1"/>
      <c r="Z6674" s="1"/>
      <c r="AA6674" s="1"/>
      <c r="AB6674" s="1"/>
      <c r="AC6674" s="1"/>
      <c r="AD6674" s="1"/>
      <c r="AE6674" s="1"/>
      <c r="AF6674" s="1"/>
    </row>
    <row r="6675">
      <c r="A6675" s="5" t="s">
        <v>33098</v>
      </c>
      <c r="B6675" s="8" t="s">
        <v>610</v>
      </c>
      <c r="C6675" s="5" t="s">
        <v>611</v>
      </c>
      <c r="D6675" s="7"/>
      <c r="E6675" s="12" t="b">
        <v>0</v>
      </c>
      <c r="F6675" s="5" t="s">
        <v>33099</v>
      </c>
      <c r="G6675" s="1"/>
      <c r="H6675" s="5" t="s">
        <v>33100</v>
      </c>
      <c r="I6675" s="5" t="s">
        <v>33101</v>
      </c>
      <c r="J6675" s="1"/>
      <c r="K6675" s="1"/>
      <c r="L6675" s="1"/>
      <c r="M6675" s="1"/>
      <c r="N6675" s="1"/>
      <c r="O6675" s="1"/>
      <c r="P6675" s="1"/>
      <c r="Q6675" s="5" t="s">
        <v>33102</v>
      </c>
      <c r="R6675" s="1"/>
      <c r="S6675" s="1"/>
      <c r="T6675" s="1"/>
      <c r="U6675" s="1"/>
      <c r="V6675" s="1"/>
      <c r="W6675" s="1"/>
      <c r="X6675" s="1"/>
      <c r="Y6675" s="1"/>
      <c r="Z6675" s="1"/>
      <c r="AA6675" s="1"/>
      <c r="AB6675" s="1"/>
      <c r="AC6675" s="1"/>
      <c r="AD6675" s="1"/>
      <c r="AE6675" s="1"/>
      <c r="AF6675" s="1"/>
    </row>
    <row r="6676">
      <c r="A6676" s="5" t="s">
        <v>33103</v>
      </c>
      <c r="B6676" s="8" t="s">
        <v>610</v>
      </c>
      <c r="C6676" s="5" t="s">
        <v>611</v>
      </c>
      <c r="D6676" s="6"/>
      <c r="E6676" s="12" t="b">
        <v>0</v>
      </c>
      <c r="F6676" s="5" t="s">
        <v>33103</v>
      </c>
      <c r="G6676" s="1"/>
      <c r="H6676" s="5" t="s">
        <v>33104</v>
      </c>
      <c r="I6676" s="5" t="s">
        <v>33105</v>
      </c>
      <c r="J6676" s="1"/>
      <c r="K6676" s="1"/>
      <c r="L6676" s="1"/>
      <c r="M6676" s="1"/>
      <c r="N6676" s="1"/>
      <c r="O6676" s="1"/>
      <c r="P6676" s="1"/>
      <c r="Q6676" s="5" t="s">
        <v>33106</v>
      </c>
      <c r="R6676" s="1"/>
      <c r="S6676" s="1"/>
      <c r="T6676" s="1"/>
      <c r="U6676" s="1"/>
      <c r="V6676" s="1"/>
      <c r="W6676" s="1"/>
      <c r="X6676" s="1"/>
      <c r="Y6676" s="1"/>
      <c r="Z6676" s="1"/>
      <c r="AA6676" s="1"/>
      <c r="AB6676" s="1"/>
      <c r="AC6676" s="1"/>
      <c r="AD6676" s="1"/>
      <c r="AE6676" s="1"/>
      <c r="AF6676" s="1"/>
    </row>
    <row r="6677">
      <c r="A6677" s="5" t="s">
        <v>33107</v>
      </c>
      <c r="B6677" s="8" t="s">
        <v>610</v>
      </c>
      <c r="C6677" s="5" t="s">
        <v>611</v>
      </c>
      <c r="D6677" s="7"/>
      <c r="E6677" s="12" t="b">
        <v>0</v>
      </c>
      <c r="F6677" s="5" t="s">
        <v>33108</v>
      </c>
      <c r="G6677" s="1"/>
      <c r="H6677" s="5" t="s">
        <v>33109</v>
      </c>
      <c r="I6677" s="5" t="s">
        <v>33110</v>
      </c>
      <c r="J6677" s="1"/>
      <c r="K6677" s="1"/>
      <c r="L6677" s="1"/>
      <c r="M6677" s="1"/>
      <c r="N6677" s="1"/>
      <c r="O6677" s="1"/>
      <c r="P6677" s="1"/>
      <c r="Q6677" s="5" t="s">
        <v>33111</v>
      </c>
      <c r="R6677" s="1"/>
      <c r="S6677" s="1"/>
      <c r="T6677" s="1"/>
      <c r="U6677" s="1"/>
      <c r="V6677" s="1"/>
      <c r="W6677" s="1"/>
      <c r="X6677" s="1"/>
      <c r="Y6677" s="1"/>
      <c r="Z6677" s="1"/>
      <c r="AA6677" s="1"/>
      <c r="AB6677" s="1"/>
      <c r="AC6677" s="1"/>
      <c r="AD6677" s="1"/>
      <c r="AE6677" s="1"/>
      <c r="AF6677" s="1"/>
    </row>
    <row r="6678">
      <c r="A6678" s="5" t="s">
        <v>33112</v>
      </c>
      <c r="B6678" s="8" t="s">
        <v>610</v>
      </c>
      <c r="C6678" s="5" t="s">
        <v>611</v>
      </c>
      <c r="D6678" s="6"/>
      <c r="E6678" s="12" t="b">
        <v>0</v>
      </c>
      <c r="F6678" s="5" t="s">
        <v>33112</v>
      </c>
      <c r="G6678" s="1"/>
      <c r="H6678" s="5" t="s">
        <v>33113</v>
      </c>
      <c r="I6678" s="5" t="s">
        <v>33114</v>
      </c>
      <c r="J6678" s="1"/>
      <c r="K6678" s="1"/>
      <c r="L6678" s="1"/>
      <c r="M6678" s="1"/>
      <c r="N6678" s="1"/>
      <c r="O6678" s="1"/>
      <c r="P6678" s="1"/>
      <c r="Q6678" s="5" t="s">
        <v>33115</v>
      </c>
      <c r="R6678" s="1"/>
      <c r="S6678" s="1"/>
      <c r="T6678" s="1"/>
      <c r="U6678" s="1"/>
      <c r="V6678" s="1"/>
      <c r="W6678" s="1"/>
      <c r="X6678" s="1"/>
      <c r="Y6678" s="1"/>
      <c r="Z6678" s="1"/>
      <c r="AA6678" s="1"/>
      <c r="AB6678" s="1"/>
      <c r="AC6678" s="1"/>
      <c r="AD6678" s="1"/>
      <c r="AE6678" s="1"/>
      <c r="AF6678" s="1"/>
    </row>
    <row r="6679">
      <c r="A6679" s="5" t="s">
        <v>33116</v>
      </c>
      <c r="B6679" s="8" t="s">
        <v>610</v>
      </c>
      <c r="C6679" s="5" t="s">
        <v>611</v>
      </c>
      <c r="D6679" s="7"/>
      <c r="E6679" s="12" t="b">
        <v>0</v>
      </c>
      <c r="F6679" s="5" t="s">
        <v>33117</v>
      </c>
      <c r="G6679" s="1"/>
      <c r="H6679" s="5" t="s">
        <v>33118</v>
      </c>
      <c r="I6679" s="5" t="s">
        <v>33119</v>
      </c>
      <c r="J6679" s="1"/>
      <c r="K6679" s="1"/>
      <c r="L6679" s="1"/>
      <c r="M6679" s="1"/>
      <c r="N6679" s="1"/>
      <c r="O6679" s="1"/>
      <c r="P6679" s="1"/>
      <c r="Q6679" s="5" t="s">
        <v>33120</v>
      </c>
      <c r="R6679" s="1"/>
      <c r="S6679" s="1"/>
      <c r="T6679" s="1"/>
      <c r="U6679" s="1"/>
      <c r="V6679" s="1"/>
      <c r="W6679" s="1"/>
      <c r="X6679" s="1"/>
      <c r="Y6679" s="1"/>
      <c r="Z6679" s="1"/>
      <c r="AA6679" s="1"/>
      <c r="AB6679" s="1"/>
      <c r="AC6679" s="1"/>
      <c r="AD6679" s="1"/>
      <c r="AE6679" s="1"/>
      <c r="AF6679" s="1"/>
    </row>
    <row r="6680">
      <c r="A6680" s="5" t="s">
        <v>33121</v>
      </c>
      <c r="B6680" s="8" t="s">
        <v>610</v>
      </c>
      <c r="C6680" s="5" t="s">
        <v>611</v>
      </c>
      <c r="D6680" s="6"/>
      <c r="E6680" s="12" t="b">
        <v>0</v>
      </c>
      <c r="F6680" s="5" t="s">
        <v>33122</v>
      </c>
      <c r="G6680" s="1"/>
      <c r="H6680" s="5" t="s">
        <v>33123</v>
      </c>
      <c r="I6680" s="5" t="s">
        <v>33124</v>
      </c>
      <c r="J6680" s="1"/>
      <c r="K6680" s="1"/>
      <c r="L6680" s="1"/>
      <c r="M6680" s="1"/>
      <c r="N6680" s="1"/>
      <c r="O6680" s="1"/>
      <c r="P6680" s="1"/>
      <c r="Q6680" s="5" t="s">
        <v>33125</v>
      </c>
      <c r="R6680" s="1"/>
      <c r="S6680" s="1"/>
      <c r="T6680" s="1"/>
      <c r="U6680" s="1"/>
      <c r="V6680" s="1"/>
      <c r="W6680" s="1"/>
      <c r="X6680" s="1"/>
      <c r="Y6680" s="1"/>
      <c r="Z6680" s="1"/>
      <c r="AA6680" s="1"/>
      <c r="AB6680" s="1"/>
      <c r="AC6680" s="1"/>
      <c r="AD6680" s="1"/>
      <c r="AE6680" s="1"/>
      <c r="AF6680" s="1"/>
    </row>
    <row r="6681">
      <c r="A6681" s="5" t="s">
        <v>33126</v>
      </c>
      <c r="B6681" s="8" t="s">
        <v>610</v>
      </c>
      <c r="C6681" s="5" t="s">
        <v>611</v>
      </c>
      <c r="D6681" s="7"/>
      <c r="E6681" s="12" t="b">
        <v>0</v>
      </c>
      <c r="F6681" s="5" t="s">
        <v>33127</v>
      </c>
      <c r="G6681" s="1"/>
      <c r="H6681" s="5" t="s">
        <v>33128</v>
      </c>
      <c r="I6681" s="5" t="s">
        <v>33129</v>
      </c>
      <c r="J6681" s="1"/>
      <c r="K6681" s="1"/>
      <c r="L6681" s="1"/>
      <c r="M6681" s="1"/>
      <c r="N6681" s="1"/>
      <c r="O6681" s="1"/>
      <c r="P6681" s="1"/>
      <c r="Q6681" s="5" t="s">
        <v>33130</v>
      </c>
      <c r="R6681" s="1"/>
      <c r="S6681" s="1"/>
      <c r="T6681" s="1"/>
      <c r="U6681" s="1"/>
      <c r="V6681" s="1"/>
      <c r="W6681" s="1"/>
      <c r="X6681" s="1"/>
      <c r="Y6681" s="1"/>
      <c r="Z6681" s="1"/>
      <c r="AA6681" s="1"/>
      <c r="AB6681" s="1"/>
      <c r="AC6681" s="1"/>
      <c r="AD6681" s="1"/>
      <c r="AE6681" s="1"/>
      <c r="AF6681" s="1"/>
    </row>
    <row r="6682">
      <c r="A6682" s="5" t="s">
        <v>33131</v>
      </c>
      <c r="B6682" s="8" t="s">
        <v>610</v>
      </c>
      <c r="C6682" s="5" t="s">
        <v>611</v>
      </c>
      <c r="D6682" s="6"/>
      <c r="E6682" s="12" t="b">
        <v>0</v>
      </c>
      <c r="F6682" s="5" t="s">
        <v>33132</v>
      </c>
      <c r="G6682" s="1"/>
      <c r="H6682" s="5" t="s">
        <v>33133</v>
      </c>
      <c r="I6682" s="5" t="s">
        <v>33134</v>
      </c>
      <c r="J6682" s="1"/>
      <c r="K6682" s="1"/>
      <c r="L6682" s="1"/>
      <c r="M6682" s="1"/>
      <c r="N6682" s="1"/>
      <c r="O6682" s="1"/>
      <c r="P6682" s="1"/>
      <c r="Q6682" s="5" t="s">
        <v>33135</v>
      </c>
      <c r="R6682" s="1"/>
      <c r="S6682" s="1"/>
      <c r="T6682" s="1"/>
      <c r="U6682" s="1"/>
      <c r="V6682" s="1"/>
      <c r="W6682" s="1"/>
      <c r="X6682" s="1"/>
      <c r="Y6682" s="1"/>
      <c r="Z6682" s="1"/>
      <c r="AA6682" s="1"/>
      <c r="AB6682" s="1"/>
      <c r="AC6682" s="1"/>
      <c r="AD6682" s="1"/>
      <c r="AE6682" s="1"/>
      <c r="AF6682" s="1"/>
    </row>
    <row r="6683">
      <c r="A6683" s="5" t="s">
        <v>33136</v>
      </c>
      <c r="B6683" s="8" t="s">
        <v>610</v>
      </c>
      <c r="C6683" s="5" t="s">
        <v>611</v>
      </c>
      <c r="D6683" s="7"/>
      <c r="E6683" s="12" t="b">
        <v>0</v>
      </c>
      <c r="F6683" s="5" t="s">
        <v>33137</v>
      </c>
      <c r="G6683" s="1"/>
      <c r="H6683" s="5" t="s">
        <v>33138</v>
      </c>
      <c r="I6683" s="5" t="s">
        <v>33139</v>
      </c>
      <c r="J6683" s="1"/>
      <c r="K6683" s="1"/>
      <c r="L6683" s="1"/>
      <c r="M6683" s="1"/>
      <c r="N6683" s="1"/>
      <c r="O6683" s="1"/>
      <c r="P6683" s="1"/>
      <c r="Q6683" s="5" t="s">
        <v>33140</v>
      </c>
      <c r="R6683" s="1"/>
      <c r="S6683" s="1"/>
      <c r="T6683" s="1"/>
      <c r="U6683" s="1"/>
      <c r="V6683" s="1"/>
      <c r="W6683" s="1"/>
      <c r="X6683" s="1"/>
      <c r="Y6683" s="1"/>
      <c r="Z6683" s="1"/>
      <c r="AA6683" s="1"/>
      <c r="AB6683" s="1"/>
      <c r="AC6683" s="1"/>
      <c r="AD6683" s="1"/>
      <c r="AE6683" s="1"/>
      <c r="AF6683" s="1"/>
    </row>
    <row r="6684">
      <c r="A6684" s="5" t="s">
        <v>33141</v>
      </c>
      <c r="B6684" s="8" t="s">
        <v>610</v>
      </c>
      <c r="C6684" s="5" t="s">
        <v>611</v>
      </c>
      <c r="D6684" s="6"/>
      <c r="E6684" s="12" t="b">
        <v>0</v>
      </c>
      <c r="F6684" s="5" t="s">
        <v>33141</v>
      </c>
      <c r="G6684" s="1"/>
      <c r="H6684" s="5" t="s">
        <v>33142</v>
      </c>
      <c r="I6684" s="5" t="s">
        <v>33143</v>
      </c>
      <c r="J6684" s="1"/>
      <c r="K6684" s="1"/>
      <c r="L6684" s="1"/>
      <c r="M6684" s="1"/>
      <c r="N6684" s="1"/>
      <c r="O6684" s="1"/>
      <c r="P6684" s="1"/>
      <c r="Q6684" s="5" t="s">
        <v>33144</v>
      </c>
      <c r="R6684" s="1"/>
      <c r="S6684" s="1"/>
      <c r="T6684" s="1"/>
      <c r="U6684" s="1"/>
      <c r="V6684" s="1"/>
      <c r="W6684" s="1"/>
      <c r="X6684" s="1"/>
      <c r="Y6684" s="1"/>
      <c r="Z6684" s="1"/>
      <c r="AA6684" s="1"/>
      <c r="AB6684" s="1"/>
      <c r="AC6684" s="1"/>
      <c r="AD6684" s="1"/>
      <c r="AE6684" s="1"/>
      <c r="AF6684" s="1"/>
    </row>
    <row r="6685">
      <c r="A6685" s="5" t="s">
        <v>33145</v>
      </c>
      <c r="B6685" s="8" t="s">
        <v>610</v>
      </c>
      <c r="C6685" s="5" t="s">
        <v>611</v>
      </c>
      <c r="D6685" s="7"/>
      <c r="E6685" s="12" t="b">
        <v>0</v>
      </c>
      <c r="F6685" s="5" t="s">
        <v>33145</v>
      </c>
      <c r="G6685" s="1"/>
      <c r="H6685" s="5" t="s">
        <v>33146</v>
      </c>
      <c r="I6685" s="5" t="s">
        <v>33147</v>
      </c>
      <c r="J6685" s="1"/>
      <c r="K6685" s="1"/>
      <c r="L6685" s="1"/>
      <c r="M6685" s="1"/>
      <c r="N6685" s="1"/>
      <c r="O6685" s="1"/>
      <c r="P6685" s="1"/>
      <c r="Q6685" s="5" t="s">
        <v>33148</v>
      </c>
      <c r="R6685" s="1"/>
      <c r="S6685" s="1"/>
      <c r="T6685" s="1"/>
      <c r="U6685" s="1"/>
      <c r="V6685" s="1"/>
      <c r="W6685" s="1"/>
      <c r="X6685" s="1"/>
      <c r="Y6685" s="1"/>
      <c r="Z6685" s="1"/>
      <c r="AA6685" s="1"/>
      <c r="AB6685" s="1"/>
      <c r="AC6685" s="1"/>
      <c r="AD6685" s="1"/>
      <c r="AE6685" s="1"/>
      <c r="AF6685" s="1"/>
    </row>
    <row r="6686">
      <c r="A6686" s="5" t="s">
        <v>33149</v>
      </c>
      <c r="B6686" s="8" t="s">
        <v>610</v>
      </c>
      <c r="C6686" s="5" t="s">
        <v>611</v>
      </c>
      <c r="D6686" s="6"/>
      <c r="E6686" s="12" t="b">
        <v>0</v>
      </c>
      <c r="F6686" s="5" t="s">
        <v>33150</v>
      </c>
      <c r="G6686" s="1"/>
      <c r="H6686" s="5" t="s">
        <v>33151</v>
      </c>
      <c r="I6686" s="5" t="s">
        <v>33152</v>
      </c>
      <c r="J6686" s="1"/>
      <c r="K6686" s="1"/>
      <c r="L6686" s="1"/>
      <c r="M6686" s="1"/>
      <c r="N6686" s="1"/>
      <c r="O6686" s="1"/>
      <c r="P6686" s="1"/>
      <c r="Q6686" s="5" t="s">
        <v>33153</v>
      </c>
      <c r="R6686" s="1"/>
      <c r="S6686" s="1"/>
      <c r="T6686" s="1"/>
      <c r="U6686" s="1"/>
      <c r="V6686" s="1"/>
      <c r="W6686" s="1"/>
      <c r="X6686" s="1"/>
      <c r="Y6686" s="1"/>
      <c r="Z6686" s="1"/>
      <c r="AA6686" s="1"/>
      <c r="AB6686" s="1"/>
      <c r="AC6686" s="1"/>
      <c r="AD6686" s="1"/>
      <c r="AE6686" s="1"/>
      <c r="AF6686" s="1"/>
    </row>
    <row r="6687">
      <c r="A6687" s="5" t="s">
        <v>33154</v>
      </c>
      <c r="B6687" s="8" t="s">
        <v>610</v>
      </c>
      <c r="C6687" s="5" t="s">
        <v>611</v>
      </c>
      <c r="D6687" s="7"/>
      <c r="E6687" s="12" t="b">
        <v>0</v>
      </c>
      <c r="F6687" s="5" t="s">
        <v>33155</v>
      </c>
      <c r="G6687" s="1"/>
      <c r="H6687" s="5" t="s">
        <v>33156</v>
      </c>
      <c r="I6687" s="5" t="s">
        <v>33157</v>
      </c>
      <c r="J6687" s="1"/>
      <c r="K6687" s="1"/>
      <c r="L6687" s="1"/>
      <c r="M6687" s="1"/>
      <c r="N6687" s="1"/>
      <c r="O6687" s="1"/>
      <c r="P6687" s="1"/>
      <c r="Q6687" s="5" t="s">
        <v>33158</v>
      </c>
      <c r="R6687" s="1"/>
      <c r="S6687" s="1"/>
      <c r="T6687" s="1"/>
      <c r="U6687" s="1"/>
      <c r="V6687" s="1"/>
      <c r="W6687" s="1"/>
      <c r="X6687" s="1"/>
      <c r="Y6687" s="1"/>
      <c r="Z6687" s="1"/>
      <c r="AA6687" s="1"/>
      <c r="AB6687" s="1"/>
      <c r="AC6687" s="1"/>
      <c r="AD6687" s="1"/>
      <c r="AE6687" s="1"/>
      <c r="AF6687" s="1"/>
    </row>
    <row r="6688">
      <c r="A6688" s="5" t="s">
        <v>33159</v>
      </c>
      <c r="B6688" s="8" t="s">
        <v>610</v>
      </c>
      <c r="C6688" s="5" t="s">
        <v>639</v>
      </c>
      <c r="D6688" s="6"/>
      <c r="E6688" s="12" t="b">
        <v>0</v>
      </c>
      <c r="F6688" s="5" t="s">
        <v>33160</v>
      </c>
      <c r="G6688" s="1"/>
      <c r="H6688" s="5" t="s">
        <v>33161</v>
      </c>
      <c r="I6688" s="5" t="s">
        <v>33162</v>
      </c>
      <c r="J6688" s="1"/>
      <c r="K6688" s="1"/>
      <c r="L6688" s="1"/>
      <c r="M6688" s="1"/>
      <c r="N6688" s="1"/>
      <c r="O6688" s="1"/>
      <c r="P6688" s="1"/>
      <c r="Q6688" s="5" t="s">
        <v>33163</v>
      </c>
      <c r="R6688" s="1"/>
      <c r="S6688" s="1"/>
      <c r="T6688" s="1"/>
      <c r="U6688" s="1"/>
      <c r="V6688" s="1"/>
      <c r="W6688" s="1"/>
      <c r="X6688" s="1"/>
      <c r="Y6688" s="1"/>
      <c r="Z6688" s="1"/>
      <c r="AA6688" s="1"/>
      <c r="AB6688" s="1"/>
      <c r="AC6688" s="1"/>
      <c r="AD6688" s="1"/>
      <c r="AE6688" s="1"/>
      <c r="AF6688" s="1"/>
    </row>
    <row r="6689">
      <c r="A6689" s="5" t="s">
        <v>33164</v>
      </c>
      <c r="B6689" s="8" t="s">
        <v>610</v>
      </c>
      <c r="C6689" s="5" t="s">
        <v>611</v>
      </c>
      <c r="D6689" s="7"/>
      <c r="E6689" s="12" t="b">
        <v>0</v>
      </c>
      <c r="F6689" s="5" t="s">
        <v>33165</v>
      </c>
      <c r="G6689" s="1"/>
      <c r="H6689" s="5" t="s">
        <v>33166</v>
      </c>
      <c r="I6689" s="5" t="s">
        <v>33167</v>
      </c>
      <c r="J6689" s="1"/>
      <c r="K6689" s="1"/>
      <c r="L6689" s="1"/>
      <c r="M6689" s="1"/>
      <c r="N6689" s="1"/>
      <c r="O6689" s="1"/>
      <c r="P6689" s="1"/>
      <c r="Q6689" s="5" t="s">
        <v>33168</v>
      </c>
      <c r="R6689" s="1"/>
      <c r="S6689" s="1"/>
      <c r="T6689" s="1"/>
      <c r="U6689" s="1"/>
      <c r="V6689" s="1"/>
      <c r="W6689" s="1"/>
      <c r="X6689" s="1"/>
      <c r="Y6689" s="1"/>
      <c r="Z6689" s="1"/>
      <c r="AA6689" s="1"/>
      <c r="AB6689" s="1"/>
      <c r="AC6689" s="1"/>
      <c r="AD6689" s="1"/>
      <c r="AE6689" s="1"/>
      <c r="AF6689" s="1"/>
    </row>
    <row r="6690">
      <c r="A6690" s="5" t="s">
        <v>33169</v>
      </c>
      <c r="B6690" s="8" t="s">
        <v>610</v>
      </c>
      <c r="C6690" s="5" t="s">
        <v>611</v>
      </c>
      <c r="D6690" s="6"/>
      <c r="E6690" s="12" t="b">
        <v>0</v>
      </c>
      <c r="F6690" s="5" t="s">
        <v>33170</v>
      </c>
      <c r="G6690" s="1"/>
      <c r="H6690" s="5" t="s">
        <v>33171</v>
      </c>
      <c r="I6690" s="5" t="s">
        <v>33172</v>
      </c>
      <c r="J6690" s="1"/>
      <c r="K6690" s="1"/>
      <c r="L6690" s="1"/>
      <c r="M6690" s="1"/>
      <c r="N6690" s="1"/>
      <c r="O6690" s="1"/>
      <c r="P6690" s="1"/>
      <c r="Q6690" s="5" t="s">
        <v>33173</v>
      </c>
      <c r="R6690" s="1"/>
      <c r="S6690" s="1"/>
      <c r="T6690" s="1"/>
      <c r="U6690" s="1"/>
      <c r="V6690" s="1"/>
      <c r="W6690" s="1"/>
      <c r="X6690" s="1"/>
      <c r="Y6690" s="1"/>
      <c r="Z6690" s="1"/>
      <c r="AA6690" s="1"/>
      <c r="AB6690" s="1"/>
      <c r="AC6690" s="1"/>
      <c r="AD6690" s="1"/>
      <c r="AE6690" s="1"/>
      <c r="AF6690" s="1"/>
    </row>
    <row r="6691">
      <c r="A6691" s="5" t="s">
        <v>33174</v>
      </c>
      <c r="B6691" s="8" t="s">
        <v>610</v>
      </c>
      <c r="C6691" s="5" t="s">
        <v>611</v>
      </c>
      <c r="D6691" s="7"/>
      <c r="E6691" s="12" t="b">
        <v>0</v>
      </c>
      <c r="F6691" s="5" t="s">
        <v>33175</v>
      </c>
      <c r="G6691" s="1"/>
      <c r="H6691" s="5" t="s">
        <v>33176</v>
      </c>
      <c r="I6691" s="5" t="s">
        <v>33177</v>
      </c>
      <c r="J6691" s="1"/>
      <c r="K6691" s="1"/>
      <c r="L6691" s="1"/>
      <c r="M6691" s="1"/>
      <c r="N6691" s="1"/>
      <c r="O6691" s="1"/>
      <c r="P6691" s="1"/>
      <c r="Q6691" s="5" t="s">
        <v>33178</v>
      </c>
      <c r="R6691" s="1"/>
      <c r="S6691" s="1"/>
      <c r="T6691" s="1"/>
      <c r="U6691" s="1"/>
      <c r="V6691" s="1"/>
      <c r="W6691" s="1"/>
      <c r="X6691" s="1"/>
      <c r="Y6691" s="1"/>
      <c r="Z6691" s="1"/>
      <c r="AA6691" s="1"/>
      <c r="AB6691" s="1"/>
      <c r="AC6691" s="1"/>
      <c r="AD6691" s="1"/>
      <c r="AE6691" s="1"/>
      <c r="AF6691" s="1"/>
    </row>
    <row r="6692">
      <c r="A6692" s="5" t="s">
        <v>33179</v>
      </c>
      <c r="B6692" s="8" t="s">
        <v>610</v>
      </c>
      <c r="C6692" s="5" t="s">
        <v>611</v>
      </c>
      <c r="D6692" s="6"/>
      <c r="E6692" s="12" t="b">
        <v>0</v>
      </c>
      <c r="F6692" s="5" t="s">
        <v>33180</v>
      </c>
      <c r="G6692" s="1"/>
      <c r="H6692" s="5" t="s">
        <v>33181</v>
      </c>
      <c r="I6692" s="5" t="s">
        <v>33182</v>
      </c>
      <c r="J6692" s="1"/>
      <c r="K6692" s="1"/>
      <c r="L6692" s="1"/>
      <c r="M6692" s="1"/>
      <c r="N6692" s="1"/>
      <c r="O6692" s="1"/>
      <c r="P6692" s="1"/>
      <c r="Q6692" s="5" t="s">
        <v>33183</v>
      </c>
      <c r="R6692" s="1"/>
      <c r="S6692" s="1"/>
      <c r="T6692" s="1"/>
      <c r="U6692" s="1"/>
      <c r="V6692" s="1"/>
      <c r="W6692" s="1"/>
      <c r="X6692" s="1"/>
      <c r="Y6692" s="1"/>
      <c r="Z6692" s="1"/>
      <c r="AA6692" s="1"/>
      <c r="AB6692" s="1"/>
      <c r="AC6692" s="1"/>
      <c r="AD6692" s="1"/>
      <c r="AE6692" s="1"/>
      <c r="AF6692" s="1"/>
    </row>
    <row r="6693">
      <c r="A6693" s="5" t="s">
        <v>33184</v>
      </c>
      <c r="B6693" s="8" t="s">
        <v>610</v>
      </c>
      <c r="C6693" s="5" t="s">
        <v>611</v>
      </c>
      <c r="D6693" s="7"/>
      <c r="E6693" s="12" t="b">
        <v>0</v>
      </c>
      <c r="F6693" s="5" t="s">
        <v>33185</v>
      </c>
      <c r="G6693" s="1"/>
      <c r="H6693" s="5" t="s">
        <v>33186</v>
      </c>
      <c r="I6693" s="5" t="s">
        <v>33187</v>
      </c>
      <c r="J6693" s="1"/>
      <c r="K6693" s="1"/>
      <c r="L6693" s="1"/>
      <c r="M6693" s="1"/>
      <c r="N6693" s="1"/>
      <c r="O6693" s="1"/>
      <c r="P6693" s="1"/>
      <c r="Q6693" s="5" t="s">
        <v>33188</v>
      </c>
      <c r="R6693" s="1"/>
      <c r="S6693" s="1"/>
      <c r="T6693" s="1"/>
      <c r="U6693" s="1"/>
      <c r="V6693" s="1"/>
      <c r="W6693" s="1"/>
      <c r="X6693" s="1"/>
      <c r="Y6693" s="1"/>
      <c r="Z6693" s="1"/>
      <c r="AA6693" s="1"/>
      <c r="AB6693" s="1"/>
      <c r="AC6693" s="1"/>
      <c r="AD6693" s="1"/>
      <c r="AE6693" s="1"/>
      <c r="AF6693" s="1"/>
    </row>
    <row r="6694">
      <c r="A6694" s="5" t="s">
        <v>33189</v>
      </c>
      <c r="B6694" s="8" t="s">
        <v>610</v>
      </c>
      <c r="C6694" s="5" t="s">
        <v>611</v>
      </c>
      <c r="D6694" s="6"/>
      <c r="E6694" s="12" t="b">
        <v>0</v>
      </c>
      <c r="F6694" s="5" t="s">
        <v>33190</v>
      </c>
      <c r="G6694" s="1"/>
      <c r="H6694" s="5" t="s">
        <v>33191</v>
      </c>
      <c r="I6694" s="5" t="s">
        <v>33192</v>
      </c>
      <c r="J6694" s="1"/>
      <c r="K6694" s="1"/>
      <c r="L6694" s="1"/>
      <c r="M6694" s="1"/>
      <c r="N6694" s="1"/>
      <c r="O6694" s="1"/>
      <c r="P6694" s="1"/>
      <c r="Q6694" s="5" t="s">
        <v>33193</v>
      </c>
      <c r="R6694" s="1"/>
      <c r="S6694" s="1"/>
      <c r="T6694" s="1"/>
      <c r="U6694" s="1"/>
      <c r="V6694" s="1"/>
      <c r="W6694" s="1"/>
      <c r="X6694" s="1"/>
      <c r="Y6694" s="1"/>
      <c r="Z6694" s="1"/>
      <c r="AA6694" s="1"/>
      <c r="AB6694" s="1"/>
      <c r="AC6694" s="1"/>
      <c r="AD6694" s="1"/>
      <c r="AE6694" s="1"/>
      <c r="AF6694" s="1"/>
    </row>
    <row r="6695">
      <c r="A6695" s="5" t="s">
        <v>33194</v>
      </c>
      <c r="B6695" s="8" t="s">
        <v>610</v>
      </c>
      <c r="C6695" s="5" t="s">
        <v>611</v>
      </c>
      <c r="D6695" s="7"/>
      <c r="E6695" s="12" t="b">
        <v>0</v>
      </c>
      <c r="F6695" s="5" t="s">
        <v>33195</v>
      </c>
      <c r="G6695" s="1"/>
      <c r="H6695" s="5" t="s">
        <v>33196</v>
      </c>
      <c r="I6695" s="5" t="s">
        <v>33197</v>
      </c>
      <c r="J6695" s="1"/>
      <c r="K6695" s="1"/>
      <c r="L6695" s="1"/>
      <c r="M6695" s="1"/>
      <c r="N6695" s="1"/>
      <c r="O6695" s="1"/>
      <c r="P6695" s="1"/>
      <c r="Q6695" s="5" t="s">
        <v>33198</v>
      </c>
      <c r="R6695" s="1"/>
      <c r="S6695" s="1"/>
      <c r="T6695" s="1"/>
      <c r="U6695" s="1"/>
      <c r="V6695" s="1"/>
      <c r="W6695" s="1"/>
      <c r="X6695" s="1"/>
      <c r="Y6695" s="1"/>
      <c r="Z6695" s="1"/>
      <c r="AA6695" s="1"/>
      <c r="AB6695" s="1"/>
      <c r="AC6695" s="1"/>
      <c r="AD6695" s="1"/>
      <c r="AE6695" s="1"/>
      <c r="AF6695" s="1"/>
    </row>
    <row r="6696">
      <c r="A6696" s="5" t="s">
        <v>33199</v>
      </c>
      <c r="B6696" s="8" t="s">
        <v>610</v>
      </c>
      <c r="C6696" s="5" t="s">
        <v>611</v>
      </c>
      <c r="D6696" s="6"/>
      <c r="E6696" s="12" t="b">
        <v>0</v>
      </c>
      <c r="F6696" s="5" t="s">
        <v>33200</v>
      </c>
      <c r="G6696" s="1"/>
      <c r="H6696" s="5" t="s">
        <v>33201</v>
      </c>
      <c r="I6696" s="5" t="s">
        <v>33202</v>
      </c>
      <c r="J6696" s="1"/>
      <c r="K6696" s="1"/>
      <c r="L6696" s="1"/>
      <c r="M6696" s="1"/>
      <c r="N6696" s="1"/>
      <c r="O6696" s="1"/>
      <c r="P6696" s="1"/>
      <c r="Q6696" s="5" t="s">
        <v>33203</v>
      </c>
      <c r="R6696" s="1"/>
      <c r="S6696" s="1"/>
      <c r="T6696" s="1"/>
      <c r="U6696" s="1"/>
      <c r="V6696" s="1"/>
      <c r="W6696" s="1"/>
      <c r="X6696" s="1"/>
      <c r="Y6696" s="1"/>
      <c r="Z6696" s="1"/>
      <c r="AA6696" s="1"/>
      <c r="AB6696" s="1"/>
      <c r="AC6696" s="1"/>
      <c r="AD6696" s="1"/>
      <c r="AE6696" s="1"/>
      <c r="AF6696" s="1"/>
    </row>
    <row r="6697">
      <c r="A6697" s="5" t="s">
        <v>33204</v>
      </c>
      <c r="B6697" s="8" t="s">
        <v>440</v>
      </c>
      <c r="C6697" s="5" t="s">
        <v>101</v>
      </c>
      <c r="D6697" s="7"/>
      <c r="E6697" s="12" t="b">
        <v>0</v>
      </c>
      <c r="F6697" s="5" t="s">
        <v>33205</v>
      </c>
      <c r="G6697" s="1"/>
      <c r="H6697" s="5" t="s">
        <v>33206</v>
      </c>
      <c r="I6697" s="5" t="s">
        <v>33207</v>
      </c>
      <c r="J6697" s="1"/>
      <c r="K6697" s="1"/>
      <c r="L6697" s="1"/>
      <c r="M6697" s="1"/>
      <c r="N6697" s="1"/>
      <c r="O6697" s="1"/>
      <c r="P6697" s="1"/>
      <c r="Q6697" s="5" t="s">
        <v>33208</v>
      </c>
      <c r="R6697" s="1"/>
      <c r="S6697" s="1"/>
      <c r="T6697" s="1"/>
      <c r="U6697" s="1"/>
      <c r="V6697" s="1"/>
      <c r="W6697" s="1"/>
      <c r="X6697" s="1"/>
      <c r="Y6697" s="1"/>
      <c r="Z6697" s="1"/>
      <c r="AA6697" s="1"/>
      <c r="AB6697" s="1"/>
      <c r="AC6697" s="1"/>
      <c r="AD6697" s="1"/>
      <c r="AE6697" s="1"/>
      <c r="AF6697" s="1"/>
    </row>
    <row r="6698">
      <c r="A6698" s="5" t="s">
        <v>33209</v>
      </c>
      <c r="B6698" s="8" t="s">
        <v>610</v>
      </c>
      <c r="C6698" s="5" t="s">
        <v>611</v>
      </c>
      <c r="D6698" s="6"/>
      <c r="E6698" s="12" t="b">
        <v>0</v>
      </c>
      <c r="F6698" s="5" t="s">
        <v>33210</v>
      </c>
      <c r="G6698" s="1"/>
      <c r="H6698" s="5" t="s">
        <v>33211</v>
      </c>
      <c r="I6698" s="5" t="s">
        <v>33212</v>
      </c>
      <c r="J6698" s="1"/>
      <c r="K6698" s="1"/>
      <c r="L6698" s="1"/>
      <c r="M6698" s="1"/>
      <c r="N6698" s="1"/>
      <c r="O6698" s="1"/>
      <c r="P6698" s="1"/>
      <c r="Q6698" s="5" t="s">
        <v>33213</v>
      </c>
      <c r="R6698" s="1"/>
      <c r="S6698" s="1"/>
      <c r="T6698" s="1"/>
      <c r="U6698" s="1"/>
      <c r="V6698" s="1"/>
      <c r="W6698" s="1"/>
      <c r="X6698" s="1"/>
      <c r="Y6698" s="1"/>
      <c r="Z6698" s="1"/>
      <c r="AA6698" s="1"/>
      <c r="AB6698" s="1"/>
      <c r="AC6698" s="1"/>
      <c r="AD6698" s="1"/>
      <c r="AE6698" s="1"/>
      <c r="AF6698" s="1"/>
    </row>
    <row r="6699">
      <c r="A6699" s="5" t="s">
        <v>33214</v>
      </c>
      <c r="B6699" s="8" t="s">
        <v>610</v>
      </c>
      <c r="C6699" s="5" t="s">
        <v>611</v>
      </c>
      <c r="D6699" s="7"/>
      <c r="E6699" s="12" t="b">
        <v>0</v>
      </c>
      <c r="F6699" s="5" t="s">
        <v>33215</v>
      </c>
      <c r="G6699" s="1"/>
      <c r="H6699" s="5" t="s">
        <v>33216</v>
      </c>
      <c r="I6699" s="5" t="s">
        <v>33217</v>
      </c>
      <c r="J6699" s="1"/>
      <c r="K6699" s="1"/>
      <c r="L6699" s="1"/>
      <c r="M6699" s="1"/>
      <c r="N6699" s="1"/>
      <c r="O6699" s="1"/>
      <c r="P6699" s="1"/>
      <c r="Q6699" s="5" t="s">
        <v>33218</v>
      </c>
      <c r="R6699" s="1"/>
      <c r="S6699" s="1"/>
      <c r="T6699" s="1"/>
      <c r="U6699" s="1"/>
      <c r="V6699" s="1"/>
      <c r="W6699" s="1"/>
      <c r="X6699" s="1"/>
      <c r="Y6699" s="1"/>
      <c r="Z6699" s="1"/>
      <c r="AA6699" s="1"/>
      <c r="AB6699" s="1"/>
      <c r="AC6699" s="1"/>
      <c r="AD6699" s="1"/>
      <c r="AE6699" s="1"/>
      <c r="AF6699" s="1"/>
    </row>
    <row r="6700">
      <c r="A6700" s="5" t="s">
        <v>33219</v>
      </c>
      <c r="B6700" s="8" t="s">
        <v>610</v>
      </c>
      <c r="C6700" s="5" t="s">
        <v>611</v>
      </c>
      <c r="D6700" s="6"/>
      <c r="E6700" s="12" t="b">
        <v>0</v>
      </c>
      <c r="F6700" s="5" t="s">
        <v>33220</v>
      </c>
      <c r="G6700" s="1"/>
      <c r="H6700" s="5" t="s">
        <v>33221</v>
      </c>
      <c r="I6700" s="5" t="s">
        <v>33222</v>
      </c>
      <c r="J6700" s="1"/>
      <c r="K6700" s="1"/>
      <c r="L6700" s="1"/>
      <c r="M6700" s="1"/>
      <c r="N6700" s="1"/>
      <c r="O6700" s="1"/>
      <c r="P6700" s="1"/>
      <c r="Q6700" s="5" t="s">
        <v>33223</v>
      </c>
      <c r="R6700" s="1"/>
      <c r="S6700" s="1"/>
      <c r="T6700" s="1"/>
      <c r="U6700" s="1"/>
      <c r="V6700" s="1"/>
      <c r="W6700" s="1"/>
      <c r="X6700" s="1"/>
      <c r="Y6700" s="1"/>
      <c r="Z6700" s="1"/>
      <c r="AA6700" s="1"/>
      <c r="AB6700" s="1"/>
      <c r="AC6700" s="1"/>
      <c r="AD6700" s="1"/>
      <c r="AE6700" s="1"/>
      <c r="AF6700" s="1"/>
    </row>
    <row r="6701">
      <c r="A6701" s="5" t="s">
        <v>33224</v>
      </c>
      <c r="B6701" s="8" t="s">
        <v>416</v>
      </c>
      <c r="C6701" s="5" t="s">
        <v>101</v>
      </c>
      <c r="D6701" s="7"/>
      <c r="E6701" s="12" t="b">
        <v>0</v>
      </c>
      <c r="F6701" s="5" t="s">
        <v>33225</v>
      </c>
      <c r="G6701" s="5" t="s">
        <v>33226</v>
      </c>
      <c r="H6701" s="5" t="s">
        <v>33227</v>
      </c>
      <c r="I6701" s="5" t="s">
        <v>33228</v>
      </c>
      <c r="J6701" s="1"/>
      <c r="K6701" s="1"/>
      <c r="L6701" s="1"/>
      <c r="M6701" s="5" t="s">
        <v>32194</v>
      </c>
      <c r="N6701" s="1"/>
      <c r="O6701" s="1"/>
      <c r="P6701" s="1"/>
      <c r="Q6701" s="5" t="s">
        <v>33229</v>
      </c>
      <c r="R6701" s="1"/>
      <c r="S6701" s="1"/>
      <c r="T6701" s="1"/>
      <c r="U6701" s="1"/>
      <c r="V6701" s="1"/>
      <c r="W6701" s="1"/>
      <c r="X6701" s="1"/>
      <c r="Y6701" s="1"/>
      <c r="Z6701" s="1"/>
      <c r="AA6701" s="1"/>
      <c r="AB6701" s="1"/>
      <c r="AC6701" s="1"/>
      <c r="AD6701" s="1"/>
      <c r="AE6701" s="1"/>
      <c r="AF6701" s="1"/>
    </row>
    <row r="6702">
      <c r="A6702" s="1"/>
      <c r="B6702" s="2"/>
      <c r="C6702" s="1"/>
      <c r="D6702" s="6"/>
      <c r="E6702" s="12" t="b">
        <v>0</v>
      </c>
      <c r="F6702" s="1"/>
      <c r="G6702" s="1"/>
      <c r="H6702" s="1"/>
      <c r="I6702" s="1"/>
      <c r="J6702" s="1"/>
      <c r="K6702" s="1"/>
      <c r="L6702" s="1"/>
      <c r="M6702" s="1"/>
      <c r="N6702" s="1"/>
      <c r="O6702" s="1"/>
      <c r="P6702" s="1"/>
      <c r="Q6702" s="1"/>
      <c r="R6702" s="1"/>
      <c r="S6702" s="1"/>
      <c r="T6702" s="1"/>
      <c r="U6702" s="1"/>
      <c r="V6702" s="1"/>
      <c r="W6702" s="1"/>
      <c r="X6702" s="1"/>
      <c r="Y6702" s="1"/>
      <c r="Z6702" s="1"/>
      <c r="AA6702" s="1"/>
      <c r="AB6702" s="1"/>
      <c r="AC6702" s="1"/>
      <c r="AD6702" s="1"/>
      <c r="AE6702" s="1"/>
      <c r="AF6702" s="1"/>
    </row>
    <row r="6703">
      <c r="A6703" s="1"/>
      <c r="B6703" s="2"/>
      <c r="C6703" s="1"/>
      <c r="D6703" s="7"/>
      <c r="E6703" s="12" t="b">
        <v>0</v>
      </c>
      <c r="F6703" s="1"/>
      <c r="G6703" s="1"/>
      <c r="H6703" s="1"/>
      <c r="I6703" s="1"/>
      <c r="J6703" s="1"/>
      <c r="K6703" s="1"/>
      <c r="L6703" s="1"/>
      <c r="M6703" s="1"/>
      <c r="N6703" s="1"/>
      <c r="O6703" s="1"/>
      <c r="P6703" s="1"/>
      <c r="Q6703" s="1"/>
      <c r="R6703" s="1"/>
      <c r="S6703" s="1"/>
      <c r="T6703" s="1"/>
      <c r="U6703" s="1"/>
      <c r="V6703" s="1"/>
      <c r="W6703" s="1"/>
      <c r="X6703" s="1"/>
      <c r="Y6703" s="1"/>
      <c r="Z6703" s="1"/>
      <c r="AA6703" s="1"/>
      <c r="AB6703" s="1"/>
      <c r="AC6703" s="1"/>
      <c r="AD6703" s="1"/>
      <c r="AE6703" s="1"/>
      <c r="AF6703" s="1"/>
    </row>
    <row r="6704">
      <c r="A6704" s="1"/>
      <c r="B6704" s="2"/>
      <c r="C6704" s="1"/>
      <c r="D6704" s="6"/>
      <c r="E6704" s="12" t="b">
        <v>0</v>
      </c>
      <c r="F6704" s="1"/>
      <c r="G6704" s="1"/>
      <c r="H6704" s="1"/>
      <c r="I6704" s="1"/>
      <c r="J6704" s="1"/>
      <c r="K6704" s="1"/>
      <c r="L6704" s="1"/>
      <c r="M6704" s="1"/>
      <c r="N6704" s="1"/>
      <c r="O6704" s="1"/>
      <c r="P6704" s="1"/>
      <c r="Q6704" s="1"/>
      <c r="R6704" s="1"/>
      <c r="S6704" s="1"/>
      <c r="T6704" s="1"/>
      <c r="U6704" s="1"/>
      <c r="V6704" s="1"/>
      <c r="W6704" s="1"/>
      <c r="X6704" s="1"/>
      <c r="Y6704" s="1"/>
      <c r="Z6704" s="1"/>
      <c r="AA6704" s="1"/>
      <c r="AB6704" s="1"/>
      <c r="AC6704" s="1"/>
      <c r="AD6704" s="1"/>
      <c r="AE6704" s="1"/>
      <c r="AF6704" s="1"/>
    </row>
    <row r="6705">
      <c r="A6705" s="1"/>
      <c r="B6705" s="2"/>
      <c r="C6705" s="1"/>
      <c r="D6705" s="7"/>
      <c r="E6705" s="12" t="b">
        <v>0</v>
      </c>
      <c r="F6705" s="1"/>
      <c r="G6705" s="1"/>
      <c r="H6705" s="1"/>
      <c r="I6705" s="1"/>
      <c r="J6705" s="1"/>
      <c r="K6705" s="1"/>
      <c r="L6705" s="1"/>
      <c r="M6705" s="1"/>
      <c r="N6705" s="1"/>
      <c r="O6705" s="1"/>
      <c r="P6705" s="1"/>
      <c r="Q6705" s="1"/>
      <c r="R6705" s="1"/>
      <c r="S6705" s="1"/>
      <c r="T6705" s="1"/>
      <c r="U6705" s="1"/>
      <c r="V6705" s="1"/>
      <c r="W6705" s="1"/>
      <c r="X6705" s="1"/>
      <c r="Y6705" s="1"/>
      <c r="Z6705" s="1"/>
      <c r="AA6705" s="1"/>
      <c r="AB6705" s="1"/>
      <c r="AC6705" s="1"/>
      <c r="AD6705" s="1"/>
      <c r="AE6705" s="1"/>
      <c r="AF6705" s="1"/>
    </row>
    <row r="6706">
      <c r="A6706" s="1"/>
      <c r="B6706" s="2"/>
      <c r="C6706" s="1"/>
      <c r="D6706" s="6"/>
      <c r="E6706" s="12" t="b">
        <v>0</v>
      </c>
      <c r="F6706" s="1"/>
      <c r="G6706" s="1"/>
      <c r="H6706" s="1"/>
      <c r="I6706" s="1"/>
      <c r="J6706" s="1"/>
      <c r="K6706" s="1"/>
      <c r="L6706" s="1"/>
      <c r="M6706" s="1"/>
      <c r="N6706" s="1"/>
      <c r="O6706" s="1"/>
      <c r="P6706" s="1"/>
      <c r="Q6706" s="1"/>
      <c r="R6706" s="1"/>
      <c r="S6706" s="1"/>
      <c r="T6706" s="1"/>
      <c r="U6706" s="1"/>
      <c r="V6706" s="1"/>
      <c r="W6706" s="1"/>
      <c r="X6706" s="1"/>
      <c r="Y6706" s="1"/>
      <c r="Z6706" s="1"/>
      <c r="AA6706" s="1"/>
      <c r="AB6706" s="1"/>
      <c r="AC6706" s="1"/>
      <c r="AD6706" s="1"/>
      <c r="AE6706" s="1"/>
      <c r="AF6706" s="1"/>
    </row>
    <row r="6707">
      <c r="A6707" s="1"/>
      <c r="B6707" s="2"/>
      <c r="C6707" s="1"/>
      <c r="D6707" s="7"/>
      <c r="E6707" s="12" t="b">
        <v>0</v>
      </c>
      <c r="F6707" s="1"/>
      <c r="G6707" s="1"/>
      <c r="H6707" s="1"/>
      <c r="I6707" s="1"/>
      <c r="J6707" s="1"/>
      <c r="K6707" s="1"/>
      <c r="L6707" s="1"/>
      <c r="M6707" s="1"/>
      <c r="N6707" s="1"/>
      <c r="O6707" s="1"/>
      <c r="P6707" s="1"/>
      <c r="Q6707" s="1"/>
      <c r="R6707" s="1"/>
      <c r="S6707" s="1"/>
      <c r="T6707" s="1"/>
      <c r="U6707" s="1"/>
      <c r="V6707" s="1"/>
      <c r="W6707" s="1"/>
      <c r="X6707" s="1"/>
      <c r="Y6707" s="1"/>
      <c r="Z6707" s="1"/>
      <c r="AA6707" s="1"/>
      <c r="AB6707" s="1"/>
      <c r="AC6707" s="1"/>
      <c r="AD6707" s="1"/>
      <c r="AE6707" s="1"/>
      <c r="AF6707" s="1"/>
    </row>
    <row r="6708">
      <c r="A6708" s="1"/>
      <c r="B6708" s="2"/>
      <c r="C6708" s="1"/>
      <c r="D6708" s="6"/>
      <c r="E6708" s="12" t="b">
        <v>0</v>
      </c>
      <c r="F6708" s="1"/>
      <c r="G6708" s="1"/>
      <c r="H6708" s="1"/>
      <c r="I6708" s="1"/>
      <c r="J6708" s="1"/>
      <c r="K6708" s="1"/>
      <c r="L6708" s="1"/>
      <c r="M6708" s="1"/>
      <c r="N6708" s="1"/>
      <c r="O6708" s="1"/>
      <c r="P6708" s="1"/>
      <c r="Q6708" s="1"/>
      <c r="R6708" s="1"/>
      <c r="S6708" s="1"/>
      <c r="T6708" s="1"/>
      <c r="U6708" s="1"/>
      <c r="V6708" s="1"/>
      <c r="W6708" s="1"/>
      <c r="X6708" s="1"/>
      <c r="Y6708" s="1"/>
      <c r="Z6708" s="1"/>
      <c r="AA6708" s="1"/>
      <c r="AB6708" s="1"/>
      <c r="AC6708" s="1"/>
      <c r="AD6708" s="1"/>
      <c r="AE6708" s="1"/>
      <c r="AF6708" s="1"/>
    </row>
    <row r="6709">
      <c r="A6709" s="1"/>
      <c r="B6709" s="2"/>
      <c r="C6709" s="1"/>
      <c r="D6709" s="7"/>
      <c r="E6709" s="12" t="b">
        <v>0</v>
      </c>
      <c r="F6709" s="1"/>
      <c r="G6709" s="1"/>
      <c r="H6709" s="1"/>
      <c r="I6709" s="1"/>
      <c r="J6709" s="1"/>
      <c r="K6709" s="1"/>
      <c r="L6709" s="1"/>
      <c r="M6709" s="1"/>
      <c r="N6709" s="1"/>
      <c r="O6709" s="1"/>
      <c r="P6709" s="1"/>
      <c r="Q6709" s="1"/>
      <c r="R6709" s="1"/>
      <c r="S6709" s="1"/>
      <c r="T6709" s="1"/>
      <c r="U6709" s="1"/>
      <c r="V6709" s="1"/>
      <c r="W6709" s="1"/>
      <c r="X6709" s="1"/>
      <c r="Y6709" s="1"/>
      <c r="Z6709" s="1"/>
      <c r="AA6709" s="1"/>
      <c r="AB6709" s="1"/>
      <c r="AC6709" s="1"/>
      <c r="AD6709" s="1"/>
      <c r="AE6709" s="1"/>
      <c r="AF6709" s="1"/>
    </row>
    <row r="6710">
      <c r="A6710" s="1"/>
      <c r="B6710" s="2"/>
      <c r="C6710" s="1"/>
      <c r="D6710" s="6"/>
      <c r="E6710" s="12" t="b">
        <v>0</v>
      </c>
      <c r="F6710" s="1"/>
      <c r="G6710" s="1"/>
      <c r="H6710" s="1"/>
      <c r="I6710" s="1"/>
      <c r="J6710" s="1"/>
      <c r="K6710" s="1"/>
      <c r="L6710" s="1"/>
      <c r="M6710" s="1"/>
      <c r="N6710" s="1"/>
      <c r="O6710" s="1"/>
      <c r="P6710" s="1"/>
      <c r="Q6710" s="1"/>
      <c r="R6710" s="1"/>
      <c r="S6710" s="1"/>
      <c r="T6710" s="1"/>
      <c r="U6710" s="1"/>
      <c r="V6710" s="1"/>
      <c r="W6710" s="1"/>
      <c r="X6710" s="1"/>
      <c r="Y6710" s="1"/>
      <c r="Z6710" s="1"/>
      <c r="AA6710" s="1"/>
      <c r="AB6710" s="1"/>
      <c r="AC6710" s="1"/>
      <c r="AD6710" s="1"/>
      <c r="AE6710" s="1"/>
      <c r="AF6710" s="1"/>
    </row>
    <row r="6711">
      <c r="A6711" s="1"/>
      <c r="B6711" s="2"/>
      <c r="C6711" s="1"/>
      <c r="D6711" s="7"/>
      <c r="E6711" s="12" t="b">
        <v>0</v>
      </c>
      <c r="F6711" s="1"/>
      <c r="G6711" s="1"/>
      <c r="H6711" s="1"/>
      <c r="I6711" s="1"/>
      <c r="J6711" s="1"/>
      <c r="K6711" s="1"/>
      <c r="L6711" s="1"/>
      <c r="M6711" s="1"/>
      <c r="N6711" s="1"/>
      <c r="O6711" s="1"/>
      <c r="P6711" s="1"/>
      <c r="Q6711" s="1"/>
      <c r="R6711" s="1"/>
      <c r="S6711" s="1"/>
      <c r="T6711" s="1"/>
      <c r="U6711" s="1"/>
      <c r="V6711" s="1"/>
      <c r="W6711" s="1"/>
      <c r="X6711" s="1"/>
      <c r="Y6711" s="1"/>
      <c r="Z6711" s="1"/>
      <c r="AA6711" s="1"/>
      <c r="AB6711" s="1"/>
      <c r="AC6711" s="1"/>
      <c r="AD6711" s="1"/>
      <c r="AE6711" s="1"/>
      <c r="AF6711" s="1"/>
    </row>
    <row r="6712">
      <c r="A6712" s="1"/>
      <c r="B6712" s="2"/>
      <c r="C6712" s="1"/>
      <c r="D6712" s="6"/>
      <c r="E6712" s="12" t="b">
        <v>0</v>
      </c>
      <c r="F6712" s="1"/>
      <c r="G6712" s="1"/>
      <c r="H6712" s="1"/>
      <c r="I6712" s="1"/>
      <c r="J6712" s="1"/>
      <c r="K6712" s="1"/>
      <c r="L6712" s="1"/>
      <c r="M6712" s="1"/>
      <c r="N6712" s="1"/>
      <c r="O6712" s="1"/>
      <c r="P6712" s="1"/>
      <c r="Q6712" s="1"/>
      <c r="R6712" s="1"/>
      <c r="S6712" s="1"/>
      <c r="T6712" s="1"/>
      <c r="U6712" s="1"/>
      <c r="V6712" s="1"/>
      <c r="W6712" s="1"/>
      <c r="X6712" s="1"/>
      <c r="Y6712" s="1"/>
      <c r="Z6712" s="1"/>
      <c r="AA6712" s="1"/>
      <c r="AB6712" s="1"/>
      <c r="AC6712" s="1"/>
      <c r="AD6712" s="1"/>
      <c r="AE6712" s="1"/>
      <c r="AF6712" s="1"/>
    </row>
    <row r="6713">
      <c r="A6713" s="1"/>
      <c r="B6713" s="2"/>
      <c r="C6713" s="1"/>
      <c r="D6713" s="7"/>
      <c r="E6713" s="12" t="b">
        <v>0</v>
      </c>
      <c r="F6713" s="1"/>
      <c r="G6713" s="1"/>
      <c r="H6713" s="1"/>
      <c r="I6713" s="1"/>
      <c r="J6713" s="1"/>
      <c r="K6713" s="1"/>
      <c r="L6713" s="1"/>
      <c r="M6713" s="1"/>
      <c r="N6713" s="1"/>
      <c r="O6713" s="1"/>
      <c r="P6713" s="1"/>
      <c r="Q6713" s="1"/>
      <c r="R6713" s="1"/>
      <c r="S6713" s="1"/>
      <c r="T6713" s="1"/>
      <c r="U6713" s="1"/>
      <c r="V6713" s="1"/>
      <c r="W6713" s="1"/>
      <c r="X6713" s="1"/>
      <c r="Y6713" s="1"/>
      <c r="Z6713" s="1"/>
      <c r="AA6713" s="1"/>
      <c r="AB6713" s="1"/>
      <c r="AC6713" s="1"/>
      <c r="AD6713" s="1"/>
      <c r="AE6713" s="1"/>
      <c r="AF6713" s="1"/>
    </row>
    <row r="6714">
      <c r="A6714" s="1"/>
      <c r="B6714" s="2"/>
      <c r="C6714" s="1"/>
      <c r="D6714" s="6"/>
      <c r="E6714" s="12" t="b">
        <v>0</v>
      </c>
      <c r="F6714" s="1"/>
      <c r="G6714" s="1"/>
      <c r="H6714" s="1"/>
      <c r="I6714" s="1"/>
      <c r="J6714" s="1"/>
      <c r="K6714" s="1"/>
      <c r="L6714" s="1"/>
      <c r="M6714" s="1"/>
      <c r="N6714" s="1"/>
      <c r="O6714" s="1"/>
      <c r="P6714" s="1"/>
      <c r="Q6714" s="1"/>
      <c r="R6714" s="1"/>
      <c r="S6714" s="1"/>
      <c r="T6714" s="1"/>
      <c r="U6714" s="1"/>
      <c r="V6714" s="1"/>
      <c r="W6714" s="1"/>
      <c r="X6714" s="1"/>
      <c r="Y6714" s="1"/>
      <c r="Z6714" s="1"/>
      <c r="AA6714" s="1"/>
      <c r="AB6714" s="1"/>
      <c r="AC6714" s="1"/>
      <c r="AD6714" s="1"/>
      <c r="AE6714" s="1"/>
      <c r="AF6714" s="1"/>
    </row>
    <row r="6715">
      <c r="A6715" s="1"/>
      <c r="B6715" s="2"/>
      <c r="C6715" s="1"/>
      <c r="D6715" s="7"/>
      <c r="E6715" s="12" t="b">
        <v>0</v>
      </c>
      <c r="F6715" s="1"/>
      <c r="G6715" s="1"/>
      <c r="H6715" s="1"/>
      <c r="I6715" s="1"/>
      <c r="J6715" s="1"/>
      <c r="K6715" s="1"/>
      <c r="L6715" s="1"/>
      <c r="M6715" s="1"/>
      <c r="N6715" s="1"/>
      <c r="O6715" s="1"/>
      <c r="P6715" s="1"/>
      <c r="Q6715" s="1"/>
      <c r="R6715" s="1"/>
      <c r="S6715" s="1"/>
      <c r="T6715" s="1"/>
      <c r="U6715" s="1"/>
      <c r="V6715" s="1"/>
      <c r="W6715" s="1"/>
      <c r="X6715" s="1"/>
      <c r="Y6715" s="1"/>
      <c r="Z6715" s="1"/>
      <c r="AA6715" s="1"/>
      <c r="AB6715" s="1"/>
      <c r="AC6715" s="1"/>
      <c r="AD6715" s="1"/>
      <c r="AE6715" s="1"/>
      <c r="AF6715" s="1"/>
    </row>
    <row r="6716">
      <c r="A6716" s="1"/>
      <c r="B6716" s="2"/>
      <c r="C6716" s="1"/>
      <c r="D6716" s="6"/>
      <c r="E6716" s="12" t="b">
        <v>0</v>
      </c>
      <c r="F6716" s="1"/>
      <c r="G6716" s="1"/>
      <c r="H6716" s="1"/>
      <c r="I6716" s="1"/>
      <c r="J6716" s="1"/>
      <c r="K6716" s="1"/>
      <c r="L6716" s="1"/>
      <c r="M6716" s="1"/>
      <c r="N6716" s="1"/>
      <c r="O6716" s="1"/>
      <c r="P6716" s="1"/>
      <c r="Q6716" s="1"/>
      <c r="R6716" s="1"/>
      <c r="S6716" s="1"/>
      <c r="T6716" s="1"/>
      <c r="U6716" s="1"/>
      <c r="V6716" s="1"/>
      <c r="W6716" s="1"/>
      <c r="X6716" s="1"/>
      <c r="Y6716" s="1"/>
      <c r="Z6716" s="1"/>
      <c r="AA6716" s="1"/>
      <c r="AB6716" s="1"/>
      <c r="AC6716" s="1"/>
      <c r="AD6716" s="1"/>
      <c r="AE6716" s="1"/>
      <c r="AF6716" s="1"/>
    </row>
    <row r="6717">
      <c r="A6717" s="1"/>
      <c r="B6717" s="2"/>
      <c r="C6717" s="1"/>
      <c r="D6717" s="7"/>
      <c r="E6717" s="12" t="b">
        <v>0</v>
      </c>
      <c r="F6717" s="1"/>
      <c r="G6717" s="1"/>
      <c r="H6717" s="1"/>
      <c r="I6717" s="1"/>
      <c r="J6717" s="1"/>
      <c r="K6717" s="1"/>
      <c r="L6717" s="1"/>
      <c r="M6717" s="1"/>
      <c r="N6717" s="1"/>
      <c r="O6717" s="1"/>
      <c r="P6717" s="1"/>
      <c r="Q6717" s="1"/>
      <c r="R6717" s="1"/>
      <c r="S6717" s="1"/>
      <c r="T6717" s="1"/>
      <c r="U6717" s="1"/>
      <c r="V6717" s="1"/>
      <c r="W6717" s="1"/>
      <c r="X6717" s="1"/>
      <c r="Y6717" s="1"/>
      <c r="Z6717" s="1"/>
      <c r="AA6717" s="1"/>
      <c r="AB6717" s="1"/>
      <c r="AC6717" s="1"/>
      <c r="AD6717" s="1"/>
      <c r="AE6717" s="1"/>
      <c r="AF6717" s="1"/>
    </row>
    <row r="6718">
      <c r="A6718" s="1"/>
      <c r="B6718" s="2"/>
      <c r="C6718" s="1"/>
      <c r="D6718" s="6"/>
      <c r="E6718" s="12" t="b">
        <v>0</v>
      </c>
      <c r="F6718" s="1"/>
      <c r="G6718" s="1"/>
      <c r="H6718" s="1"/>
      <c r="I6718" s="1"/>
      <c r="J6718" s="1"/>
      <c r="K6718" s="1"/>
      <c r="L6718" s="1"/>
      <c r="M6718" s="1"/>
      <c r="N6718" s="1"/>
      <c r="O6718" s="1"/>
      <c r="P6718" s="1"/>
      <c r="Q6718" s="1"/>
      <c r="R6718" s="1"/>
      <c r="S6718" s="1"/>
      <c r="T6718" s="1"/>
      <c r="U6718" s="1"/>
      <c r="V6718" s="1"/>
      <c r="W6718" s="1"/>
      <c r="X6718" s="1"/>
      <c r="Y6718" s="1"/>
      <c r="Z6718" s="1"/>
      <c r="AA6718" s="1"/>
      <c r="AB6718" s="1"/>
      <c r="AC6718" s="1"/>
      <c r="AD6718" s="1"/>
      <c r="AE6718" s="1"/>
      <c r="AF6718" s="1"/>
    </row>
    <row r="6719">
      <c r="A6719" s="1"/>
      <c r="B6719" s="2"/>
      <c r="C6719" s="1"/>
      <c r="D6719" s="7"/>
      <c r="E6719" s="12" t="b">
        <v>0</v>
      </c>
      <c r="F6719" s="1"/>
      <c r="G6719" s="1"/>
      <c r="H6719" s="1"/>
      <c r="I6719" s="1"/>
      <c r="J6719" s="1"/>
      <c r="K6719" s="1"/>
      <c r="L6719" s="1"/>
      <c r="M6719" s="1"/>
      <c r="N6719" s="1"/>
      <c r="O6719" s="1"/>
      <c r="P6719" s="1"/>
      <c r="Q6719" s="1"/>
      <c r="R6719" s="1"/>
      <c r="S6719" s="1"/>
      <c r="T6719" s="1"/>
      <c r="U6719" s="1"/>
      <c r="V6719" s="1"/>
      <c r="W6719" s="1"/>
      <c r="X6719" s="1"/>
      <c r="Y6719" s="1"/>
      <c r="Z6719" s="1"/>
      <c r="AA6719" s="1"/>
      <c r="AB6719" s="1"/>
      <c r="AC6719" s="1"/>
      <c r="AD6719" s="1"/>
      <c r="AE6719" s="1"/>
      <c r="AF6719" s="1"/>
    </row>
    <row r="6720">
      <c r="A6720" s="1"/>
      <c r="B6720" s="2"/>
      <c r="C6720" s="1"/>
      <c r="D6720" s="6"/>
      <c r="E6720" s="12" t="b">
        <v>0</v>
      </c>
      <c r="F6720" s="1"/>
      <c r="G6720" s="1"/>
      <c r="H6720" s="1"/>
      <c r="I6720" s="1"/>
      <c r="J6720" s="1"/>
      <c r="K6720" s="1"/>
      <c r="L6720" s="1"/>
      <c r="M6720" s="1"/>
      <c r="N6720" s="1"/>
      <c r="O6720" s="1"/>
      <c r="P6720" s="1"/>
      <c r="Q6720" s="1"/>
      <c r="R6720" s="1"/>
      <c r="S6720" s="1"/>
      <c r="T6720" s="1"/>
      <c r="U6720" s="1"/>
      <c r="V6720" s="1"/>
      <c r="W6720" s="1"/>
      <c r="X6720" s="1"/>
      <c r="Y6720" s="1"/>
      <c r="Z6720" s="1"/>
      <c r="AA6720" s="1"/>
      <c r="AB6720" s="1"/>
      <c r="AC6720" s="1"/>
      <c r="AD6720" s="1"/>
      <c r="AE6720" s="1"/>
      <c r="AF6720" s="1"/>
    </row>
    <row r="6721">
      <c r="A6721" s="1"/>
      <c r="B6721" s="2"/>
      <c r="C6721" s="1"/>
      <c r="D6721" s="7"/>
      <c r="E6721" s="12" t="b">
        <v>0</v>
      </c>
      <c r="F6721" s="1"/>
      <c r="G6721" s="1"/>
      <c r="H6721" s="1"/>
      <c r="I6721" s="1"/>
      <c r="J6721" s="1"/>
      <c r="K6721" s="1"/>
      <c r="L6721" s="1"/>
      <c r="M6721" s="1"/>
      <c r="N6721" s="1"/>
      <c r="O6721" s="1"/>
      <c r="P6721" s="1"/>
      <c r="Q6721" s="1"/>
      <c r="R6721" s="1"/>
      <c r="S6721" s="1"/>
      <c r="T6721" s="1"/>
      <c r="U6721" s="1"/>
      <c r="V6721" s="1"/>
      <c r="W6721" s="1"/>
      <c r="X6721" s="1"/>
      <c r="Y6721" s="1"/>
      <c r="Z6721" s="1"/>
      <c r="AA6721" s="1"/>
      <c r="AB6721" s="1"/>
      <c r="AC6721" s="1"/>
      <c r="AD6721" s="1"/>
      <c r="AE6721" s="1"/>
      <c r="AF6721" s="1"/>
    </row>
    <row r="6722">
      <c r="A6722" s="1"/>
      <c r="B6722" s="2"/>
      <c r="C6722" s="1"/>
      <c r="D6722" s="6"/>
      <c r="E6722" s="12" t="b">
        <v>0</v>
      </c>
      <c r="F6722" s="1"/>
      <c r="G6722" s="1"/>
      <c r="H6722" s="1"/>
      <c r="I6722" s="1"/>
      <c r="J6722" s="1"/>
      <c r="K6722" s="1"/>
      <c r="L6722" s="1"/>
      <c r="M6722" s="1"/>
      <c r="N6722" s="1"/>
      <c r="O6722" s="1"/>
      <c r="P6722" s="1"/>
      <c r="Q6722" s="1"/>
      <c r="R6722" s="1"/>
      <c r="S6722" s="1"/>
      <c r="T6722" s="1"/>
      <c r="U6722" s="1"/>
      <c r="V6722" s="1"/>
      <c r="W6722" s="1"/>
      <c r="X6722" s="1"/>
      <c r="Y6722" s="1"/>
      <c r="Z6722" s="1"/>
      <c r="AA6722" s="1"/>
      <c r="AB6722" s="1"/>
      <c r="AC6722" s="1"/>
      <c r="AD6722" s="1"/>
      <c r="AE6722" s="1"/>
      <c r="AF6722" s="1"/>
    </row>
    <row r="6723">
      <c r="A6723" s="1"/>
      <c r="B6723" s="2"/>
      <c r="C6723" s="1"/>
      <c r="D6723" s="7"/>
      <c r="E6723" s="12" t="b">
        <v>0</v>
      </c>
      <c r="F6723" s="1"/>
      <c r="G6723" s="1"/>
      <c r="H6723" s="1"/>
      <c r="I6723" s="1"/>
      <c r="J6723" s="1"/>
      <c r="K6723" s="1"/>
      <c r="L6723" s="1"/>
      <c r="M6723" s="1"/>
      <c r="N6723" s="1"/>
      <c r="O6723" s="1"/>
      <c r="P6723" s="1"/>
      <c r="Q6723" s="1"/>
      <c r="R6723" s="1"/>
      <c r="S6723" s="1"/>
      <c r="T6723" s="1"/>
      <c r="U6723" s="1"/>
      <c r="V6723" s="1"/>
      <c r="W6723" s="1"/>
      <c r="X6723" s="1"/>
      <c r="Y6723" s="1"/>
      <c r="Z6723" s="1"/>
      <c r="AA6723" s="1"/>
      <c r="AB6723" s="1"/>
      <c r="AC6723" s="1"/>
      <c r="AD6723" s="1"/>
      <c r="AE6723" s="1"/>
      <c r="AF6723" s="1"/>
    </row>
    <row r="6724">
      <c r="A6724" s="1"/>
      <c r="B6724" s="2"/>
      <c r="C6724" s="1"/>
      <c r="D6724" s="6"/>
      <c r="E6724" s="12" t="b">
        <v>0</v>
      </c>
      <c r="F6724" s="1"/>
      <c r="G6724" s="1"/>
      <c r="H6724" s="1"/>
      <c r="I6724" s="1"/>
      <c r="J6724" s="1"/>
      <c r="K6724" s="1"/>
      <c r="L6724" s="1"/>
      <c r="M6724" s="1"/>
      <c r="N6724" s="1"/>
      <c r="O6724" s="1"/>
      <c r="P6724" s="1"/>
      <c r="Q6724" s="1"/>
      <c r="R6724" s="1"/>
      <c r="S6724" s="1"/>
      <c r="T6724" s="1"/>
      <c r="U6724" s="1"/>
      <c r="V6724" s="1"/>
      <c r="W6724" s="1"/>
      <c r="X6724" s="1"/>
      <c r="Y6724" s="1"/>
      <c r="Z6724" s="1"/>
      <c r="AA6724" s="1"/>
      <c r="AB6724" s="1"/>
      <c r="AC6724" s="1"/>
      <c r="AD6724" s="1"/>
      <c r="AE6724" s="1"/>
      <c r="AF6724" s="1"/>
    </row>
    <row r="6725">
      <c r="A6725" s="1"/>
      <c r="B6725" s="2"/>
      <c r="C6725" s="1"/>
      <c r="D6725" s="7"/>
      <c r="E6725" s="12" t="b">
        <v>0</v>
      </c>
      <c r="F6725" s="1"/>
      <c r="G6725" s="1"/>
      <c r="H6725" s="1"/>
      <c r="I6725" s="1"/>
      <c r="J6725" s="1"/>
      <c r="K6725" s="1"/>
      <c r="L6725" s="1"/>
      <c r="M6725" s="1"/>
      <c r="N6725" s="1"/>
      <c r="O6725" s="1"/>
      <c r="P6725" s="1"/>
      <c r="Q6725" s="1"/>
      <c r="R6725" s="1"/>
      <c r="S6725" s="1"/>
      <c r="T6725" s="1"/>
      <c r="U6725" s="1"/>
      <c r="V6725" s="1"/>
      <c r="W6725" s="1"/>
      <c r="X6725" s="1"/>
      <c r="Y6725" s="1"/>
      <c r="Z6725" s="1"/>
      <c r="AA6725" s="1"/>
      <c r="AB6725" s="1"/>
      <c r="AC6725" s="1"/>
      <c r="AD6725" s="1"/>
      <c r="AE6725" s="1"/>
      <c r="AF6725" s="1"/>
    </row>
    <row r="6726">
      <c r="A6726" s="1"/>
      <c r="B6726" s="2"/>
      <c r="C6726" s="1"/>
      <c r="D6726" s="6"/>
      <c r="E6726" s="12" t="b">
        <v>0</v>
      </c>
      <c r="F6726" s="1"/>
      <c r="G6726" s="1"/>
      <c r="H6726" s="1"/>
      <c r="I6726" s="1"/>
      <c r="J6726" s="1"/>
      <c r="K6726" s="1"/>
      <c r="L6726" s="1"/>
      <c r="M6726" s="1"/>
      <c r="N6726" s="1"/>
      <c r="O6726" s="1"/>
      <c r="P6726" s="1"/>
      <c r="Q6726" s="1"/>
      <c r="R6726" s="1"/>
      <c r="S6726" s="1"/>
      <c r="T6726" s="1"/>
      <c r="U6726" s="1"/>
      <c r="V6726" s="1"/>
      <c r="W6726" s="1"/>
      <c r="X6726" s="1"/>
      <c r="Y6726" s="1"/>
      <c r="Z6726" s="1"/>
      <c r="AA6726" s="1"/>
      <c r="AB6726" s="1"/>
      <c r="AC6726" s="1"/>
      <c r="AD6726" s="1"/>
      <c r="AE6726" s="1"/>
      <c r="AF6726" s="1"/>
    </row>
    <row r="6727">
      <c r="A6727" s="1"/>
      <c r="B6727" s="2"/>
      <c r="C6727" s="1"/>
      <c r="D6727" s="7"/>
      <c r="E6727" s="12" t="b">
        <v>0</v>
      </c>
      <c r="F6727" s="1"/>
      <c r="G6727" s="1"/>
      <c r="H6727" s="1"/>
      <c r="I6727" s="1"/>
      <c r="J6727" s="1"/>
      <c r="K6727" s="1"/>
      <c r="L6727" s="1"/>
      <c r="M6727" s="1"/>
      <c r="N6727" s="1"/>
      <c r="O6727" s="1"/>
      <c r="P6727" s="1"/>
      <c r="Q6727" s="1"/>
      <c r="R6727" s="1"/>
      <c r="S6727" s="1"/>
      <c r="T6727" s="1"/>
      <c r="U6727" s="1"/>
      <c r="V6727" s="1"/>
      <c r="W6727" s="1"/>
      <c r="X6727" s="1"/>
      <c r="Y6727" s="1"/>
      <c r="Z6727" s="1"/>
      <c r="AA6727" s="1"/>
      <c r="AB6727" s="1"/>
      <c r="AC6727" s="1"/>
      <c r="AD6727" s="1"/>
      <c r="AE6727" s="1"/>
      <c r="AF6727" s="1"/>
    </row>
    <row r="6728">
      <c r="A6728" s="1"/>
      <c r="B6728" s="2"/>
      <c r="C6728" s="1"/>
      <c r="D6728" s="6"/>
      <c r="E6728" s="12" t="b">
        <v>0</v>
      </c>
      <c r="F6728" s="1"/>
      <c r="G6728" s="1"/>
      <c r="H6728" s="1"/>
      <c r="I6728" s="1"/>
      <c r="J6728" s="1"/>
      <c r="K6728" s="1"/>
      <c r="L6728" s="1"/>
      <c r="M6728" s="1"/>
      <c r="N6728" s="1"/>
      <c r="O6728" s="1"/>
      <c r="P6728" s="1"/>
      <c r="Q6728" s="1"/>
      <c r="R6728" s="1"/>
      <c r="S6728" s="1"/>
      <c r="T6728" s="1"/>
      <c r="U6728" s="1"/>
      <c r="V6728" s="1"/>
      <c r="W6728" s="1"/>
      <c r="X6728" s="1"/>
      <c r="Y6728" s="1"/>
      <c r="Z6728" s="1"/>
      <c r="AA6728" s="1"/>
      <c r="AB6728" s="1"/>
      <c r="AC6728" s="1"/>
      <c r="AD6728" s="1"/>
      <c r="AE6728" s="1"/>
      <c r="AF6728" s="1"/>
    </row>
    <row r="6729">
      <c r="A6729" s="1"/>
      <c r="B6729" s="2"/>
      <c r="C6729" s="1"/>
      <c r="D6729" s="7"/>
      <c r="E6729" s="12" t="b">
        <v>0</v>
      </c>
      <c r="F6729" s="1"/>
      <c r="G6729" s="1"/>
      <c r="H6729" s="1"/>
      <c r="I6729" s="1"/>
      <c r="J6729" s="1"/>
      <c r="K6729" s="1"/>
      <c r="L6729" s="1"/>
      <c r="M6729" s="1"/>
      <c r="N6729" s="1"/>
      <c r="O6729" s="1"/>
      <c r="P6729" s="1"/>
      <c r="Q6729" s="1"/>
      <c r="R6729" s="1"/>
      <c r="S6729" s="1"/>
      <c r="T6729" s="1"/>
      <c r="U6729" s="1"/>
      <c r="V6729" s="1"/>
      <c r="W6729" s="1"/>
      <c r="X6729" s="1"/>
      <c r="Y6729" s="1"/>
      <c r="Z6729" s="1"/>
      <c r="AA6729" s="1"/>
      <c r="AB6729" s="1"/>
      <c r="AC6729" s="1"/>
      <c r="AD6729" s="1"/>
      <c r="AE6729" s="1"/>
      <c r="AF6729" s="1"/>
    </row>
    <row r="6730">
      <c r="A6730" s="1"/>
      <c r="B6730" s="2"/>
      <c r="C6730" s="1"/>
      <c r="D6730" s="6"/>
      <c r="E6730" s="12" t="b">
        <v>0</v>
      </c>
      <c r="F6730" s="1"/>
      <c r="G6730" s="1"/>
      <c r="H6730" s="1"/>
      <c r="I6730" s="1"/>
      <c r="J6730" s="1"/>
      <c r="K6730" s="1"/>
      <c r="L6730" s="1"/>
      <c r="M6730" s="1"/>
      <c r="N6730" s="1"/>
      <c r="O6730" s="1"/>
      <c r="P6730" s="1"/>
      <c r="Q6730" s="1"/>
      <c r="R6730" s="1"/>
      <c r="S6730" s="1"/>
      <c r="T6730" s="1"/>
      <c r="U6730" s="1"/>
      <c r="V6730" s="1"/>
      <c r="W6730" s="1"/>
      <c r="X6730" s="1"/>
      <c r="Y6730" s="1"/>
      <c r="Z6730" s="1"/>
      <c r="AA6730" s="1"/>
      <c r="AB6730" s="1"/>
      <c r="AC6730" s="1"/>
      <c r="AD6730" s="1"/>
      <c r="AE6730" s="1"/>
      <c r="AF6730" s="1"/>
    </row>
    <row r="6731">
      <c r="A6731" s="1"/>
      <c r="B6731" s="2"/>
      <c r="C6731" s="1"/>
      <c r="D6731" s="7"/>
      <c r="E6731" s="12" t="b">
        <v>0</v>
      </c>
      <c r="F6731" s="1"/>
      <c r="G6731" s="1"/>
      <c r="H6731" s="1"/>
      <c r="I6731" s="1"/>
      <c r="J6731" s="1"/>
      <c r="K6731" s="1"/>
      <c r="L6731" s="1"/>
      <c r="M6731" s="1"/>
      <c r="N6731" s="1"/>
      <c r="O6731" s="1"/>
      <c r="P6731" s="1"/>
      <c r="Q6731" s="1"/>
      <c r="R6731" s="1"/>
      <c r="S6731" s="1"/>
      <c r="T6731" s="1"/>
      <c r="U6731" s="1"/>
      <c r="V6731" s="1"/>
      <c r="W6731" s="1"/>
      <c r="X6731" s="1"/>
      <c r="Y6731" s="1"/>
      <c r="Z6731" s="1"/>
      <c r="AA6731" s="1"/>
      <c r="AB6731" s="1"/>
      <c r="AC6731" s="1"/>
      <c r="AD6731" s="1"/>
      <c r="AE6731" s="1"/>
      <c r="AF6731" s="1"/>
    </row>
    <row r="6732">
      <c r="A6732" s="1"/>
      <c r="B6732" s="2"/>
      <c r="C6732" s="1"/>
      <c r="D6732" s="6"/>
      <c r="E6732" s="12" t="b">
        <v>0</v>
      </c>
      <c r="F6732" s="1"/>
      <c r="G6732" s="1"/>
      <c r="H6732" s="1"/>
      <c r="I6732" s="1"/>
      <c r="J6732" s="1"/>
      <c r="K6732" s="1"/>
      <c r="L6732" s="1"/>
      <c r="M6732" s="1"/>
      <c r="N6732" s="1"/>
      <c r="O6732" s="1"/>
      <c r="P6732" s="1"/>
      <c r="Q6732" s="1"/>
      <c r="R6732" s="1"/>
      <c r="S6732" s="1"/>
      <c r="T6732" s="1"/>
      <c r="U6732" s="1"/>
      <c r="V6732" s="1"/>
      <c r="W6732" s="1"/>
      <c r="X6732" s="1"/>
      <c r="Y6732" s="1"/>
      <c r="Z6732" s="1"/>
      <c r="AA6732" s="1"/>
      <c r="AB6732" s="1"/>
      <c r="AC6732" s="1"/>
      <c r="AD6732" s="1"/>
      <c r="AE6732" s="1"/>
      <c r="AF6732" s="1"/>
    </row>
    <row r="6733">
      <c r="A6733" s="1"/>
      <c r="B6733" s="2"/>
      <c r="C6733" s="1"/>
      <c r="D6733" s="7"/>
      <c r="E6733" s="12" t="b">
        <v>0</v>
      </c>
      <c r="F6733" s="1"/>
      <c r="G6733" s="1"/>
      <c r="H6733" s="1"/>
      <c r="I6733" s="1"/>
      <c r="J6733" s="1"/>
      <c r="K6733" s="1"/>
      <c r="L6733" s="1"/>
      <c r="M6733" s="1"/>
      <c r="N6733" s="1"/>
      <c r="O6733" s="1"/>
      <c r="P6733" s="1"/>
      <c r="Q6733" s="1"/>
      <c r="R6733" s="1"/>
      <c r="S6733" s="1"/>
      <c r="T6733" s="1"/>
      <c r="U6733" s="1"/>
      <c r="V6733" s="1"/>
      <c r="W6733" s="1"/>
      <c r="X6733" s="1"/>
      <c r="Y6733" s="1"/>
      <c r="Z6733" s="1"/>
      <c r="AA6733" s="1"/>
      <c r="AB6733" s="1"/>
      <c r="AC6733" s="1"/>
      <c r="AD6733" s="1"/>
      <c r="AE6733" s="1"/>
      <c r="AF6733" s="1"/>
    </row>
    <row r="6734">
      <c r="A6734" s="1"/>
      <c r="B6734" s="2"/>
      <c r="C6734" s="1"/>
      <c r="D6734" s="6"/>
      <c r="E6734" s="12" t="b">
        <v>0</v>
      </c>
      <c r="F6734" s="1"/>
      <c r="G6734" s="1"/>
      <c r="H6734" s="1"/>
      <c r="I6734" s="1"/>
      <c r="J6734" s="1"/>
      <c r="K6734" s="1"/>
      <c r="L6734" s="1"/>
      <c r="M6734" s="1"/>
      <c r="N6734" s="1"/>
      <c r="O6734" s="1"/>
      <c r="P6734" s="1"/>
      <c r="Q6734" s="1"/>
      <c r="R6734" s="1"/>
      <c r="S6734" s="1"/>
      <c r="T6734" s="1"/>
      <c r="U6734" s="1"/>
      <c r="V6734" s="1"/>
      <c r="W6734" s="1"/>
      <c r="X6734" s="1"/>
      <c r="Y6734" s="1"/>
      <c r="Z6734" s="1"/>
      <c r="AA6734" s="1"/>
      <c r="AB6734" s="1"/>
      <c r="AC6734" s="1"/>
      <c r="AD6734" s="1"/>
      <c r="AE6734" s="1"/>
      <c r="AF6734" s="1"/>
    </row>
    <row r="6735">
      <c r="A6735" s="1"/>
      <c r="B6735" s="2"/>
      <c r="C6735" s="1"/>
      <c r="D6735" s="7"/>
      <c r="E6735" s="12" t="b">
        <v>0</v>
      </c>
      <c r="F6735" s="1"/>
      <c r="G6735" s="1"/>
      <c r="H6735" s="1"/>
      <c r="I6735" s="1"/>
      <c r="J6735" s="1"/>
      <c r="K6735" s="1"/>
      <c r="L6735" s="1"/>
      <c r="M6735" s="1"/>
      <c r="N6735" s="1"/>
      <c r="O6735" s="1"/>
      <c r="P6735" s="1"/>
      <c r="Q6735" s="1"/>
      <c r="R6735" s="1"/>
      <c r="S6735" s="1"/>
      <c r="T6735" s="1"/>
      <c r="U6735" s="1"/>
      <c r="V6735" s="1"/>
      <c r="W6735" s="1"/>
      <c r="X6735" s="1"/>
      <c r="Y6735" s="1"/>
      <c r="Z6735" s="1"/>
      <c r="AA6735" s="1"/>
      <c r="AB6735" s="1"/>
      <c r="AC6735" s="1"/>
      <c r="AD6735" s="1"/>
      <c r="AE6735" s="1"/>
      <c r="AF6735" s="1"/>
    </row>
    <row r="6736">
      <c r="A6736" s="1"/>
      <c r="B6736" s="2"/>
      <c r="C6736" s="1"/>
      <c r="D6736" s="6"/>
      <c r="E6736" s="12" t="b">
        <v>0</v>
      </c>
      <c r="F6736" s="1"/>
      <c r="G6736" s="1"/>
      <c r="H6736" s="1"/>
      <c r="I6736" s="1"/>
      <c r="J6736" s="1"/>
      <c r="K6736" s="1"/>
      <c r="L6736" s="1"/>
      <c r="M6736" s="1"/>
      <c r="N6736" s="1"/>
      <c r="O6736" s="1"/>
      <c r="P6736" s="1"/>
      <c r="Q6736" s="1"/>
      <c r="R6736" s="1"/>
      <c r="S6736" s="1"/>
      <c r="T6736" s="1"/>
      <c r="U6736" s="1"/>
      <c r="V6736" s="1"/>
      <c r="W6736" s="1"/>
      <c r="X6736" s="1"/>
      <c r="Y6736" s="1"/>
      <c r="Z6736" s="1"/>
      <c r="AA6736" s="1"/>
      <c r="AB6736" s="1"/>
      <c r="AC6736" s="1"/>
      <c r="AD6736" s="1"/>
      <c r="AE6736" s="1"/>
      <c r="AF6736" s="1"/>
    </row>
    <row r="6737">
      <c r="A6737" s="1"/>
      <c r="B6737" s="2"/>
      <c r="C6737" s="1"/>
      <c r="D6737" s="7"/>
      <c r="E6737" s="12" t="b">
        <v>0</v>
      </c>
      <c r="F6737" s="1"/>
      <c r="G6737" s="1"/>
      <c r="H6737" s="1"/>
      <c r="I6737" s="1"/>
      <c r="J6737" s="1"/>
      <c r="K6737" s="1"/>
      <c r="L6737" s="1"/>
      <c r="M6737" s="1"/>
      <c r="N6737" s="1"/>
      <c r="O6737" s="1"/>
      <c r="P6737" s="1"/>
      <c r="Q6737" s="1"/>
      <c r="R6737" s="1"/>
      <c r="S6737" s="1"/>
      <c r="T6737" s="1"/>
      <c r="U6737" s="1"/>
      <c r="V6737" s="1"/>
      <c r="W6737" s="1"/>
      <c r="X6737" s="1"/>
      <c r="Y6737" s="1"/>
      <c r="Z6737" s="1"/>
      <c r="AA6737" s="1"/>
      <c r="AB6737" s="1"/>
      <c r="AC6737" s="1"/>
      <c r="AD6737" s="1"/>
      <c r="AE6737" s="1"/>
      <c r="AF6737" s="1"/>
    </row>
    <row r="6738">
      <c r="A6738" s="1"/>
      <c r="B6738" s="2"/>
      <c r="C6738" s="1"/>
      <c r="D6738" s="6"/>
      <c r="E6738" s="12" t="b">
        <v>0</v>
      </c>
      <c r="F6738" s="1"/>
      <c r="G6738" s="1"/>
      <c r="H6738" s="1"/>
      <c r="I6738" s="1"/>
      <c r="J6738" s="1"/>
      <c r="K6738" s="1"/>
      <c r="L6738" s="1"/>
      <c r="M6738" s="1"/>
      <c r="N6738" s="1"/>
      <c r="O6738" s="1"/>
      <c r="P6738" s="1"/>
      <c r="Q6738" s="1"/>
      <c r="R6738" s="1"/>
      <c r="S6738" s="1"/>
      <c r="T6738" s="1"/>
      <c r="U6738" s="1"/>
      <c r="V6738" s="1"/>
      <c r="W6738" s="1"/>
      <c r="X6738" s="1"/>
      <c r="Y6738" s="1"/>
      <c r="Z6738" s="1"/>
      <c r="AA6738" s="1"/>
      <c r="AB6738" s="1"/>
      <c r="AC6738" s="1"/>
      <c r="AD6738" s="1"/>
      <c r="AE6738" s="1"/>
      <c r="AF6738" s="1"/>
    </row>
    <row r="6739">
      <c r="A6739" s="1"/>
      <c r="B6739" s="2"/>
      <c r="C6739" s="1"/>
      <c r="D6739" s="7"/>
      <c r="E6739" s="12" t="b">
        <v>0</v>
      </c>
      <c r="F6739" s="1"/>
      <c r="G6739" s="1"/>
      <c r="H6739" s="1"/>
      <c r="I6739" s="1"/>
      <c r="J6739" s="1"/>
      <c r="K6739" s="1"/>
      <c r="L6739" s="1"/>
      <c r="M6739" s="1"/>
      <c r="N6739" s="1"/>
      <c r="O6739" s="1"/>
      <c r="P6739" s="1"/>
      <c r="Q6739" s="1"/>
      <c r="R6739" s="1"/>
      <c r="S6739" s="1"/>
      <c r="T6739" s="1"/>
      <c r="U6739" s="1"/>
      <c r="V6739" s="1"/>
      <c r="W6739" s="1"/>
      <c r="X6739" s="1"/>
      <c r="Y6739" s="1"/>
      <c r="Z6739" s="1"/>
      <c r="AA6739" s="1"/>
      <c r="AB6739" s="1"/>
      <c r="AC6739" s="1"/>
      <c r="AD6739" s="1"/>
      <c r="AE6739" s="1"/>
      <c r="AF6739" s="1"/>
    </row>
    <row r="6740">
      <c r="A6740" s="1"/>
      <c r="B6740" s="2"/>
      <c r="C6740" s="1"/>
      <c r="D6740" s="6"/>
      <c r="E6740" s="12" t="b">
        <v>0</v>
      </c>
      <c r="F6740" s="1"/>
      <c r="G6740" s="1"/>
      <c r="H6740" s="1"/>
      <c r="I6740" s="1"/>
      <c r="J6740" s="1"/>
      <c r="K6740" s="1"/>
      <c r="L6740" s="1"/>
      <c r="M6740" s="1"/>
      <c r="N6740" s="1"/>
      <c r="O6740" s="1"/>
      <c r="P6740" s="1"/>
      <c r="Q6740" s="1"/>
      <c r="R6740" s="1"/>
      <c r="S6740" s="1"/>
      <c r="T6740" s="1"/>
      <c r="U6740" s="1"/>
      <c r="V6740" s="1"/>
      <c r="W6740" s="1"/>
      <c r="X6740" s="1"/>
      <c r="Y6740" s="1"/>
      <c r="Z6740" s="1"/>
      <c r="AA6740" s="1"/>
      <c r="AB6740" s="1"/>
      <c r="AC6740" s="1"/>
      <c r="AD6740" s="1"/>
      <c r="AE6740" s="1"/>
      <c r="AF6740" s="1"/>
    </row>
    <row r="6741">
      <c r="A6741" s="1"/>
      <c r="B6741" s="2"/>
      <c r="C6741" s="1"/>
      <c r="D6741" s="7"/>
      <c r="E6741" s="12" t="b">
        <v>0</v>
      </c>
      <c r="F6741" s="1"/>
      <c r="G6741" s="1"/>
      <c r="H6741" s="1"/>
      <c r="I6741" s="1"/>
      <c r="J6741" s="1"/>
      <c r="K6741" s="1"/>
      <c r="L6741" s="1"/>
      <c r="M6741" s="1"/>
      <c r="N6741" s="1"/>
      <c r="O6741" s="1"/>
      <c r="P6741" s="1"/>
      <c r="Q6741" s="1"/>
      <c r="R6741" s="1"/>
      <c r="S6741" s="1"/>
      <c r="T6741" s="1"/>
      <c r="U6741" s="1"/>
      <c r="V6741" s="1"/>
      <c r="W6741" s="1"/>
      <c r="X6741" s="1"/>
      <c r="Y6741" s="1"/>
      <c r="Z6741" s="1"/>
      <c r="AA6741" s="1"/>
      <c r="AB6741" s="1"/>
      <c r="AC6741" s="1"/>
      <c r="AD6741" s="1"/>
      <c r="AE6741" s="1"/>
      <c r="AF6741" s="1"/>
    </row>
    <row r="6742">
      <c r="A6742" s="1"/>
      <c r="B6742" s="2"/>
      <c r="C6742" s="1"/>
      <c r="D6742" s="6"/>
      <c r="E6742" s="12" t="b">
        <v>0</v>
      </c>
      <c r="F6742" s="1"/>
      <c r="G6742" s="1"/>
      <c r="H6742" s="1"/>
      <c r="I6742" s="1"/>
      <c r="J6742" s="1"/>
      <c r="K6742" s="1"/>
      <c r="L6742" s="1"/>
      <c r="M6742" s="1"/>
      <c r="N6742" s="1"/>
      <c r="O6742" s="1"/>
      <c r="P6742" s="1"/>
      <c r="Q6742" s="1"/>
      <c r="R6742" s="1"/>
      <c r="S6742" s="1"/>
      <c r="T6742" s="1"/>
      <c r="U6742" s="1"/>
      <c r="V6742" s="1"/>
      <c r="W6742" s="1"/>
      <c r="X6742" s="1"/>
      <c r="Y6742" s="1"/>
      <c r="Z6742" s="1"/>
      <c r="AA6742" s="1"/>
      <c r="AB6742" s="1"/>
      <c r="AC6742" s="1"/>
      <c r="AD6742" s="1"/>
      <c r="AE6742" s="1"/>
      <c r="AF6742" s="1"/>
    </row>
    <row r="6743">
      <c r="A6743" s="1"/>
      <c r="B6743" s="2"/>
      <c r="C6743" s="1"/>
      <c r="D6743" s="7"/>
      <c r="E6743" s="12" t="b">
        <v>0</v>
      </c>
      <c r="F6743" s="1"/>
      <c r="G6743" s="1"/>
      <c r="H6743" s="1"/>
      <c r="I6743" s="1"/>
      <c r="J6743" s="1"/>
      <c r="K6743" s="1"/>
      <c r="L6743" s="1"/>
      <c r="M6743" s="1"/>
      <c r="N6743" s="1"/>
      <c r="O6743" s="1"/>
      <c r="P6743" s="1"/>
      <c r="Q6743" s="1"/>
      <c r="R6743" s="1"/>
      <c r="S6743" s="1"/>
      <c r="T6743" s="1"/>
      <c r="U6743" s="1"/>
      <c r="V6743" s="1"/>
      <c r="W6743" s="1"/>
      <c r="X6743" s="1"/>
      <c r="Y6743" s="1"/>
      <c r="Z6743" s="1"/>
      <c r="AA6743" s="1"/>
      <c r="AB6743" s="1"/>
      <c r="AC6743" s="1"/>
      <c r="AD6743" s="1"/>
      <c r="AE6743" s="1"/>
      <c r="AF6743" s="1"/>
    </row>
    <row r="6744">
      <c r="A6744" s="1"/>
      <c r="B6744" s="2"/>
      <c r="C6744" s="1"/>
      <c r="D6744" s="6"/>
      <c r="E6744" s="12" t="b">
        <v>0</v>
      </c>
      <c r="F6744" s="1"/>
      <c r="G6744" s="1"/>
      <c r="H6744" s="1"/>
      <c r="I6744" s="1"/>
      <c r="J6744" s="1"/>
      <c r="K6744" s="1"/>
      <c r="L6744" s="1"/>
      <c r="M6744" s="1"/>
      <c r="N6744" s="1"/>
      <c r="O6744" s="1"/>
      <c r="P6744" s="1"/>
      <c r="Q6744" s="1"/>
      <c r="R6744" s="1"/>
      <c r="S6744" s="1"/>
      <c r="T6744" s="1"/>
      <c r="U6744" s="1"/>
      <c r="V6744" s="1"/>
      <c r="W6744" s="1"/>
      <c r="X6744" s="1"/>
      <c r="Y6744" s="1"/>
      <c r="Z6744" s="1"/>
      <c r="AA6744" s="1"/>
      <c r="AB6744" s="1"/>
      <c r="AC6744" s="1"/>
      <c r="AD6744" s="1"/>
      <c r="AE6744" s="1"/>
      <c r="AF6744" s="1"/>
    </row>
    <row r="6745">
      <c r="A6745" s="1"/>
      <c r="B6745" s="2"/>
      <c r="C6745" s="1"/>
      <c r="D6745" s="7"/>
      <c r="E6745" s="12" t="b">
        <v>0</v>
      </c>
      <c r="F6745" s="1"/>
      <c r="G6745" s="1"/>
      <c r="H6745" s="1"/>
      <c r="I6745" s="1"/>
      <c r="J6745" s="1"/>
      <c r="K6745" s="1"/>
      <c r="L6745" s="1"/>
      <c r="M6745" s="1"/>
      <c r="N6745" s="1"/>
      <c r="O6745" s="1"/>
      <c r="P6745" s="1"/>
      <c r="Q6745" s="1"/>
      <c r="R6745" s="1"/>
      <c r="S6745" s="1"/>
      <c r="T6745" s="1"/>
      <c r="U6745" s="1"/>
      <c r="V6745" s="1"/>
      <c r="W6745" s="1"/>
      <c r="X6745" s="1"/>
      <c r="Y6745" s="1"/>
      <c r="Z6745" s="1"/>
      <c r="AA6745" s="1"/>
      <c r="AB6745" s="1"/>
      <c r="AC6745" s="1"/>
      <c r="AD6745" s="1"/>
      <c r="AE6745" s="1"/>
      <c r="AF6745" s="1"/>
    </row>
    <row r="6746">
      <c r="A6746" s="1"/>
      <c r="B6746" s="2"/>
      <c r="C6746" s="1"/>
      <c r="D6746" s="6"/>
      <c r="E6746" s="12" t="b">
        <v>0</v>
      </c>
      <c r="F6746" s="1"/>
      <c r="G6746" s="1"/>
      <c r="H6746" s="1"/>
      <c r="I6746" s="1"/>
      <c r="J6746" s="1"/>
      <c r="K6746" s="1"/>
      <c r="L6746" s="1"/>
      <c r="M6746" s="1"/>
      <c r="N6746" s="1"/>
      <c r="O6746" s="1"/>
      <c r="P6746" s="1"/>
      <c r="Q6746" s="1"/>
      <c r="R6746" s="1"/>
      <c r="S6746" s="1"/>
      <c r="T6746" s="1"/>
      <c r="U6746" s="1"/>
      <c r="V6746" s="1"/>
      <c r="W6746" s="1"/>
      <c r="X6746" s="1"/>
      <c r="Y6746" s="1"/>
      <c r="Z6746" s="1"/>
      <c r="AA6746" s="1"/>
      <c r="AB6746" s="1"/>
      <c r="AC6746" s="1"/>
      <c r="AD6746" s="1"/>
      <c r="AE6746" s="1"/>
      <c r="AF6746" s="1"/>
    </row>
    <row r="6747">
      <c r="A6747" s="1"/>
      <c r="B6747" s="2"/>
      <c r="C6747" s="1"/>
      <c r="D6747" s="7"/>
      <c r="E6747" s="12" t="b">
        <v>0</v>
      </c>
      <c r="F6747" s="1"/>
      <c r="G6747" s="1"/>
      <c r="H6747" s="1"/>
      <c r="I6747" s="1"/>
      <c r="J6747" s="1"/>
      <c r="K6747" s="1"/>
      <c r="L6747" s="1"/>
      <c r="M6747" s="1"/>
      <c r="N6747" s="1"/>
      <c r="O6747" s="1"/>
      <c r="P6747" s="1"/>
      <c r="Q6747" s="1"/>
      <c r="R6747" s="1"/>
      <c r="S6747" s="1"/>
      <c r="T6747" s="1"/>
      <c r="U6747" s="1"/>
      <c r="V6747" s="1"/>
      <c r="W6747" s="1"/>
      <c r="X6747" s="1"/>
      <c r="Y6747" s="1"/>
      <c r="Z6747" s="1"/>
      <c r="AA6747" s="1"/>
      <c r="AB6747" s="1"/>
      <c r="AC6747" s="1"/>
      <c r="AD6747" s="1"/>
      <c r="AE6747" s="1"/>
      <c r="AF6747" s="1"/>
    </row>
    <row r="6748">
      <c r="A6748" s="1"/>
      <c r="B6748" s="2"/>
      <c r="C6748" s="1"/>
      <c r="D6748" s="6"/>
      <c r="E6748" s="12" t="b">
        <v>0</v>
      </c>
      <c r="F6748" s="1"/>
      <c r="G6748" s="1"/>
      <c r="H6748" s="1"/>
      <c r="I6748" s="1"/>
      <c r="J6748" s="1"/>
      <c r="K6748" s="1"/>
      <c r="L6748" s="1"/>
      <c r="M6748" s="1"/>
      <c r="N6748" s="1"/>
      <c r="O6748" s="1"/>
      <c r="P6748" s="1"/>
      <c r="Q6748" s="1"/>
      <c r="R6748" s="1"/>
      <c r="S6748" s="1"/>
      <c r="T6748" s="1"/>
      <c r="U6748" s="1"/>
      <c r="V6748" s="1"/>
      <c r="W6748" s="1"/>
      <c r="X6748" s="1"/>
      <c r="Y6748" s="1"/>
      <c r="Z6748" s="1"/>
      <c r="AA6748" s="1"/>
      <c r="AB6748" s="1"/>
      <c r="AC6748" s="1"/>
      <c r="AD6748" s="1"/>
      <c r="AE6748" s="1"/>
      <c r="AF6748" s="1"/>
    </row>
    <row r="6749">
      <c r="A6749" s="1"/>
      <c r="B6749" s="2"/>
      <c r="C6749" s="1"/>
      <c r="D6749" s="7"/>
      <c r="E6749" s="12" t="b">
        <v>0</v>
      </c>
      <c r="F6749" s="1"/>
      <c r="G6749" s="1"/>
      <c r="H6749" s="1"/>
      <c r="I6749" s="1"/>
      <c r="J6749" s="1"/>
      <c r="K6749" s="1"/>
      <c r="L6749" s="1"/>
      <c r="M6749" s="1"/>
      <c r="N6749" s="1"/>
      <c r="O6749" s="1"/>
      <c r="P6749" s="1"/>
      <c r="Q6749" s="1"/>
      <c r="R6749" s="1"/>
      <c r="S6749" s="1"/>
      <c r="T6749" s="1"/>
      <c r="U6749" s="1"/>
      <c r="V6749" s="1"/>
      <c r="W6749" s="1"/>
      <c r="X6749" s="1"/>
      <c r="Y6749" s="1"/>
      <c r="Z6749" s="1"/>
      <c r="AA6749" s="1"/>
      <c r="AB6749" s="1"/>
      <c r="AC6749" s="1"/>
      <c r="AD6749" s="1"/>
      <c r="AE6749" s="1"/>
      <c r="AF6749" s="1"/>
    </row>
    <row r="6750">
      <c r="A6750" s="1"/>
      <c r="B6750" s="2"/>
      <c r="C6750" s="1"/>
      <c r="D6750" s="6"/>
      <c r="E6750" s="12" t="b">
        <v>0</v>
      </c>
      <c r="F6750" s="1"/>
      <c r="G6750" s="1"/>
      <c r="H6750" s="1"/>
      <c r="I6750" s="1"/>
      <c r="J6750" s="1"/>
      <c r="K6750" s="1"/>
      <c r="L6750" s="1"/>
      <c r="M6750" s="1"/>
      <c r="N6750" s="1"/>
      <c r="O6750" s="1"/>
      <c r="P6750" s="1"/>
      <c r="Q6750" s="1"/>
      <c r="R6750" s="1"/>
      <c r="S6750" s="1"/>
      <c r="T6750" s="1"/>
      <c r="U6750" s="1"/>
      <c r="V6750" s="1"/>
      <c r="W6750" s="1"/>
      <c r="X6750" s="1"/>
      <c r="Y6750" s="1"/>
      <c r="Z6750" s="1"/>
      <c r="AA6750" s="1"/>
      <c r="AB6750" s="1"/>
      <c r="AC6750" s="1"/>
      <c r="AD6750" s="1"/>
      <c r="AE6750" s="1"/>
      <c r="AF6750" s="1"/>
    </row>
    <row r="6751">
      <c r="A6751" s="1"/>
      <c r="B6751" s="2"/>
      <c r="C6751" s="1"/>
      <c r="D6751" s="7"/>
      <c r="E6751" s="12" t="b">
        <v>0</v>
      </c>
      <c r="F6751" s="1"/>
      <c r="G6751" s="1"/>
      <c r="H6751" s="1"/>
      <c r="I6751" s="1"/>
      <c r="J6751" s="1"/>
      <c r="K6751" s="1"/>
      <c r="L6751" s="1"/>
      <c r="M6751" s="1"/>
      <c r="N6751" s="1"/>
      <c r="O6751" s="1"/>
      <c r="P6751" s="1"/>
      <c r="Q6751" s="1"/>
      <c r="R6751" s="1"/>
      <c r="S6751" s="1"/>
      <c r="T6751" s="1"/>
      <c r="U6751" s="1"/>
      <c r="V6751" s="1"/>
      <c r="W6751" s="1"/>
      <c r="X6751" s="1"/>
      <c r="Y6751" s="1"/>
      <c r="Z6751" s="1"/>
      <c r="AA6751" s="1"/>
      <c r="AB6751" s="1"/>
      <c r="AC6751" s="1"/>
      <c r="AD6751" s="1"/>
      <c r="AE6751" s="1"/>
      <c r="AF6751" s="1"/>
    </row>
    <row r="6752">
      <c r="A6752" s="1"/>
      <c r="B6752" s="2"/>
      <c r="C6752" s="1"/>
      <c r="D6752" s="6"/>
      <c r="E6752" s="12" t="b">
        <v>0</v>
      </c>
      <c r="F6752" s="1"/>
      <c r="G6752" s="1"/>
      <c r="H6752" s="1"/>
      <c r="I6752" s="1"/>
      <c r="J6752" s="1"/>
      <c r="K6752" s="1"/>
      <c r="L6752" s="1"/>
      <c r="M6752" s="1"/>
      <c r="N6752" s="1"/>
      <c r="O6752" s="1"/>
      <c r="P6752" s="1"/>
      <c r="Q6752" s="1"/>
      <c r="R6752" s="1"/>
      <c r="S6752" s="1"/>
      <c r="T6752" s="1"/>
      <c r="U6752" s="1"/>
      <c r="V6752" s="1"/>
      <c r="W6752" s="1"/>
      <c r="X6752" s="1"/>
      <c r="Y6752" s="1"/>
      <c r="Z6752" s="1"/>
      <c r="AA6752" s="1"/>
      <c r="AB6752" s="1"/>
      <c r="AC6752" s="1"/>
      <c r="AD6752" s="1"/>
      <c r="AE6752" s="1"/>
      <c r="AF6752" s="1"/>
    </row>
    <row r="6753">
      <c r="A6753" s="1"/>
      <c r="B6753" s="2"/>
      <c r="C6753" s="1"/>
      <c r="D6753" s="7"/>
      <c r="E6753" s="12" t="b">
        <v>0</v>
      </c>
      <c r="F6753" s="1"/>
      <c r="G6753" s="1"/>
      <c r="H6753" s="1"/>
      <c r="I6753" s="1"/>
      <c r="J6753" s="1"/>
      <c r="K6753" s="1"/>
      <c r="L6753" s="1"/>
      <c r="M6753" s="1"/>
      <c r="N6753" s="1"/>
      <c r="O6753" s="1"/>
      <c r="P6753" s="1"/>
      <c r="Q6753" s="1"/>
      <c r="R6753" s="1"/>
      <c r="S6753" s="1"/>
      <c r="T6753" s="1"/>
      <c r="U6753" s="1"/>
      <c r="V6753" s="1"/>
      <c r="W6753" s="1"/>
      <c r="X6753" s="1"/>
      <c r="Y6753" s="1"/>
      <c r="Z6753" s="1"/>
      <c r="AA6753" s="1"/>
      <c r="AB6753" s="1"/>
      <c r="AC6753" s="1"/>
      <c r="AD6753" s="1"/>
      <c r="AE6753" s="1"/>
      <c r="AF6753" s="1"/>
    </row>
    <row r="6754">
      <c r="A6754" s="1"/>
      <c r="B6754" s="2"/>
      <c r="C6754" s="1"/>
      <c r="D6754" s="6"/>
      <c r="E6754" s="12" t="b">
        <v>0</v>
      </c>
      <c r="F6754" s="1"/>
      <c r="G6754" s="1"/>
      <c r="H6754" s="1"/>
      <c r="I6754" s="1"/>
      <c r="J6754" s="1"/>
      <c r="K6754" s="1"/>
      <c r="L6754" s="1"/>
      <c r="M6754" s="1"/>
      <c r="N6754" s="1"/>
      <c r="O6754" s="1"/>
      <c r="P6754" s="1"/>
      <c r="Q6754" s="1"/>
      <c r="R6754" s="1"/>
      <c r="S6754" s="1"/>
      <c r="T6754" s="1"/>
      <c r="U6754" s="1"/>
      <c r="V6754" s="1"/>
      <c r="W6754" s="1"/>
      <c r="X6754" s="1"/>
      <c r="Y6754" s="1"/>
      <c r="Z6754" s="1"/>
      <c r="AA6754" s="1"/>
      <c r="AB6754" s="1"/>
      <c r="AC6754" s="1"/>
      <c r="AD6754" s="1"/>
      <c r="AE6754" s="1"/>
      <c r="AF6754" s="1"/>
    </row>
    <row r="6755">
      <c r="A6755" s="1"/>
      <c r="B6755" s="2"/>
      <c r="C6755" s="1"/>
      <c r="D6755" s="7"/>
      <c r="E6755" s="12" t="b">
        <v>0</v>
      </c>
      <c r="F6755" s="1"/>
      <c r="G6755" s="1"/>
      <c r="H6755" s="1"/>
      <c r="I6755" s="1"/>
      <c r="J6755" s="1"/>
      <c r="K6755" s="1"/>
      <c r="L6755" s="1"/>
      <c r="M6755" s="1"/>
      <c r="N6755" s="1"/>
      <c r="O6755" s="1"/>
      <c r="P6755" s="1"/>
      <c r="Q6755" s="1"/>
      <c r="R6755" s="1"/>
      <c r="S6755" s="1"/>
      <c r="T6755" s="1"/>
      <c r="U6755" s="1"/>
      <c r="V6755" s="1"/>
      <c r="W6755" s="1"/>
      <c r="X6755" s="1"/>
      <c r="Y6755" s="1"/>
      <c r="Z6755" s="1"/>
      <c r="AA6755" s="1"/>
      <c r="AB6755" s="1"/>
      <c r="AC6755" s="1"/>
      <c r="AD6755" s="1"/>
      <c r="AE6755" s="1"/>
      <c r="AF6755" s="1"/>
    </row>
    <row r="6756">
      <c r="A6756" s="1"/>
      <c r="B6756" s="2"/>
      <c r="C6756" s="1"/>
      <c r="D6756" s="6"/>
      <c r="E6756" s="12" t="b">
        <v>0</v>
      </c>
      <c r="F6756" s="1"/>
      <c r="G6756" s="1"/>
      <c r="H6756" s="1"/>
      <c r="I6756" s="1"/>
      <c r="J6756" s="1"/>
      <c r="K6756" s="1"/>
      <c r="L6756" s="1"/>
      <c r="M6756" s="1"/>
      <c r="N6756" s="1"/>
      <c r="O6756" s="1"/>
      <c r="P6756" s="1"/>
      <c r="Q6756" s="1"/>
      <c r="R6756" s="1"/>
      <c r="S6756" s="1"/>
      <c r="T6756" s="1"/>
      <c r="U6756" s="1"/>
      <c r="V6756" s="1"/>
      <c r="W6756" s="1"/>
      <c r="X6756" s="1"/>
      <c r="Y6756" s="1"/>
      <c r="Z6756" s="1"/>
      <c r="AA6756" s="1"/>
      <c r="AB6756" s="1"/>
      <c r="AC6756" s="1"/>
      <c r="AD6756" s="1"/>
      <c r="AE6756" s="1"/>
      <c r="AF6756" s="1"/>
    </row>
    <row r="6757">
      <c r="A6757" s="1"/>
      <c r="B6757" s="2"/>
      <c r="C6757" s="1"/>
      <c r="D6757" s="7"/>
      <c r="E6757" s="12" t="b">
        <v>0</v>
      </c>
      <c r="F6757" s="1"/>
      <c r="G6757" s="1"/>
      <c r="H6757" s="1"/>
      <c r="I6757" s="1"/>
      <c r="J6757" s="1"/>
      <c r="K6757" s="1"/>
      <c r="L6757" s="1"/>
      <c r="M6757" s="1"/>
      <c r="N6757" s="1"/>
      <c r="O6757" s="1"/>
      <c r="P6757" s="1"/>
      <c r="Q6757" s="1"/>
      <c r="R6757" s="1"/>
      <c r="S6757" s="1"/>
      <c r="T6757" s="1"/>
      <c r="U6757" s="1"/>
      <c r="V6757" s="1"/>
      <c r="W6757" s="1"/>
      <c r="X6757" s="1"/>
      <c r="Y6757" s="1"/>
      <c r="Z6757" s="1"/>
      <c r="AA6757" s="1"/>
      <c r="AB6757" s="1"/>
      <c r="AC6757" s="1"/>
      <c r="AD6757" s="1"/>
      <c r="AE6757" s="1"/>
      <c r="AF6757" s="1"/>
    </row>
    <row r="6758">
      <c r="A6758" s="1"/>
      <c r="B6758" s="2"/>
      <c r="C6758" s="1"/>
      <c r="D6758" s="6"/>
      <c r="E6758" s="12" t="b">
        <v>0</v>
      </c>
      <c r="F6758" s="1"/>
      <c r="G6758" s="1"/>
      <c r="H6758" s="1"/>
      <c r="I6758" s="1"/>
      <c r="J6758" s="1"/>
      <c r="K6758" s="1"/>
      <c r="L6758" s="1"/>
      <c r="M6758" s="1"/>
      <c r="N6758" s="1"/>
      <c r="O6758" s="1"/>
      <c r="P6758" s="1"/>
      <c r="Q6758" s="1"/>
      <c r="R6758" s="1"/>
      <c r="S6758" s="1"/>
      <c r="T6758" s="1"/>
      <c r="U6758" s="1"/>
      <c r="V6758" s="1"/>
      <c r="W6758" s="1"/>
      <c r="X6758" s="1"/>
      <c r="Y6758" s="1"/>
      <c r="Z6758" s="1"/>
      <c r="AA6758" s="1"/>
      <c r="AB6758" s="1"/>
      <c r="AC6758" s="1"/>
      <c r="AD6758" s="1"/>
      <c r="AE6758" s="1"/>
      <c r="AF6758" s="1"/>
    </row>
    <row r="6759">
      <c r="A6759" s="1"/>
      <c r="B6759" s="2"/>
      <c r="C6759" s="1"/>
      <c r="D6759" s="7"/>
      <c r="E6759" s="12" t="b">
        <v>0</v>
      </c>
      <c r="F6759" s="1"/>
      <c r="G6759" s="1"/>
      <c r="H6759" s="1"/>
      <c r="I6759" s="1"/>
      <c r="J6759" s="1"/>
      <c r="K6759" s="1"/>
      <c r="L6759" s="1"/>
      <c r="M6759" s="1"/>
      <c r="N6759" s="1"/>
      <c r="O6759" s="1"/>
      <c r="P6759" s="1"/>
      <c r="Q6759" s="1"/>
      <c r="R6759" s="1"/>
      <c r="S6759" s="1"/>
      <c r="T6759" s="1"/>
      <c r="U6759" s="1"/>
      <c r="V6759" s="1"/>
      <c r="W6759" s="1"/>
      <c r="X6759" s="1"/>
      <c r="Y6759" s="1"/>
      <c r="Z6759" s="1"/>
      <c r="AA6759" s="1"/>
      <c r="AB6759" s="1"/>
      <c r="AC6759" s="1"/>
      <c r="AD6759" s="1"/>
      <c r="AE6759" s="1"/>
      <c r="AF6759" s="1"/>
    </row>
    <row r="6760">
      <c r="A6760" s="1"/>
      <c r="B6760" s="2"/>
      <c r="C6760" s="1"/>
      <c r="D6760" s="6"/>
      <c r="E6760" s="12" t="b">
        <v>0</v>
      </c>
      <c r="F6760" s="1"/>
      <c r="G6760" s="1"/>
      <c r="H6760" s="1"/>
      <c r="I6760" s="1"/>
      <c r="J6760" s="1"/>
      <c r="K6760" s="1"/>
      <c r="L6760" s="1"/>
      <c r="M6760" s="1"/>
      <c r="N6760" s="1"/>
      <c r="O6760" s="1"/>
      <c r="P6760" s="1"/>
      <c r="Q6760" s="1"/>
      <c r="R6760" s="1"/>
      <c r="S6760" s="1"/>
      <c r="T6760" s="1"/>
      <c r="U6760" s="1"/>
      <c r="V6760" s="1"/>
      <c r="W6760" s="1"/>
      <c r="X6760" s="1"/>
      <c r="Y6760" s="1"/>
      <c r="Z6760" s="1"/>
      <c r="AA6760" s="1"/>
      <c r="AB6760" s="1"/>
      <c r="AC6760" s="1"/>
      <c r="AD6760" s="1"/>
      <c r="AE6760" s="1"/>
      <c r="AF6760" s="1"/>
    </row>
    <row r="6761">
      <c r="A6761" s="1"/>
      <c r="B6761" s="2"/>
      <c r="C6761" s="1"/>
      <c r="D6761" s="7"/>
      <c r="E6761" s="12" t="b">
        <v>0</v>
      </c>
      <c r="F6761" s="1"/>
      <c r="G6761" s="1"/>
      <c r="H6761" s="1"/>
      <c r="I6761" s="1"/>
      <c r="J6761" s="1"/>
      <c r="K6761" s="1"/>
      <c r="L6761" s="1"/>
      <c r="M6761" s="1"/>
      <c r="N6761" s="1"/>
      <c r="O6761" s="1"/>
      <c r="P6761" s="1"/>
      <c r="Q6761" s="1"/>
      <c r="R6761" s="1"/>
      <c r="S6761" s="1"/>
      <c r="T6761" s="1"/>
      <c r="U6761" s="1"/>
      <c r="V6761" s="1"/>
      <c r="W6761" s="1"/>
      <c r="X6761" s="1"/>
      <c r="Y6761" s="1"/>
      <c r="Z6761" s="1"/>
      <c r="AA6761" s="1"/>
      <c r="AB6761" s="1"/>
      <c r="AC6761" s="1"/>
      <c r="AD6761" s="1"/>
      <c r="AE6761" s="1"/>
      <c r="AF6761" s="1"/>
    </row>
    <row r="6762">
      <c r="A6762" s="1"/>
      <c r="B6762" s="2"/>
      <c r="C6762" s="1"/>
      <c r="D6762" s="6"/>
      <c r="E6762" s="12" t="b">
        <v>0</v>
      </c>
      <c r="F6762" s="1"/>
      <c r="G6762" s="1"/>
      <c r="H6762" s="1"/>
      <c r="I6762" s="1"/>
      <c r="J6762" s="1"/>
      <c r="K6762" s="1"/>
      <c r="L6762" s="1"/>
      <c r="M6762" s="1"/>
      <c r="N6762" s="1"/>
      <c r="O6762" s="1"/>
      <c r="P6762" s="1"/>
      <c r="Q6762" s="1"/>
      <c r="R6762" s="1"/>
      <c r="S6762" s="1"/>
      <c r="T6762" s="1"/>
      <c r="U6762" s="1"/>
      <c r="V6762" s="1"/>
      <c r="W6762" s="1"/>
      <c r="X6762" s="1"/>
      <c r="Y6762" s="1"/>
      <c r="Z6762" s="1"/>
      <c r="AA6762" s="1"/>
      <c r="AB6762" s="1"/>
      <c r="AC6762" s="1"/>
      <c r="AD6762" s="1"/>
      <c r="AE6762" s="1"/>
      <c r="AF6762" s="1"/>
    </row>
    <row r="6763">
      <c r="A6763" s="1"/>
      <c r="B6763" s="2"/>
      <c r="C6763" s="1"/>
      <c r="D6763" s="7"/>
      <c r="E6763" s="12" t="b">
        <v>0</v>
      </c>
      <c r="F6763" s="1"/>
      <c r="G6763" s="1"/>
      <c r="H6763" s="1"/>
      <c r="I6763" s="1"/>
      <c r="J6763" s="1"/>
      <c r="K6763" s="1"/>
      <c r="L6763" s="1"/>
      <c r="M6763" s="1"/>
      <c r="N6763" s="1"/>
      <c r="O6763" s="1"/>
      <c r="P6763" s="1"/>
      <c r="Q6763" s="1"/>
      <c r="R6763" s="1"/>
      <c r="S6763" s="1"/>
      <c r="T6763" s="1"/>
      <c r="U6763" s="1"/>
      <c r="V6763" s="1"/>
      <c r="W6763" s="1"/>
      <c r="X6763" s="1"/>
      <c r="Y6763" s="1"/>
      <c r="Z6763" s="1"/>
      <c r="AA6763" s="1"/>
      <c r="AB6763" s="1"/>
      <c r="AC6763" s="1"/>
      <c r="AD6763" s="1"/>
      <c r="AE6763" s="1"/>
      <c r="AF6763" s="1"/>
    </row>
    <row r="6764">
      <c r="A6764" s="1"/>
      <c r="B6764" s="2"/>
      <c r="C6764" s="1"/>
      <c r="D6764" s="6"/>
      <c r="E6764" s="12" t="b">
        <v>0</v>
      </c>
      <c r="F6764" s="1"/>
      <c r="G6764" s="1"/>
      <c r="H6764" s="1"/>
      <c r="I6764" s="1"/>
      <c r="J6764" s="1"/>
      <c r="K6764" s="1"/>
      <c r="L6764" s="1"/>
      <c r="M6764" s="1"/>
      <c r="N6764" s="1"/>
      <c r="O6764" s="1"/>
      <c r="P6764" s="1"/>
      <c r="Q6764" s="1"/>
      <c r="R6764" s="1"/>
      <c r="S6764" s="1"/>
      <c r="T6764" s="1"/>
      <c r="U6764" s="1"/>
      <c r="V6764" s="1"/>
      <c r="W6764" s="1"/>
      <c r="X6764" s="1"/>
      <c r="Y6764" s="1"/>
      <c r="Z6764" s="1"/>
      <c r="AA6764" s="1"/>
      <c r="AB6764" s="1"/>
      <c r="AC6764" s="1"/>
      <c r="AD6764" s="1"/>
      <c r="AE6764" s="1"/>
      <c r="AF6764" s="1"/>
    </row>
    <row r="6765">
      <c r="A6765" s="1"/>
      <c r="B6765" s="2"/>
      <c r="C6765" s="1"/>
      <c r="D6765" s="7"/>
      <c r="E6765" s="12" t="b">
        <v>0</v>
      </c>
      <c r="F6765" s="1"/>
      <c r="G6765" s="1"/>
      <c r="H6765" s="1"/>
      <c r="I6765" s="1"/>
      <c r="J6765" s="1"/>
      <c r="K6765" s="1"/>
      <c r="L6765" s="1"/>
      <c r="M6765" s="1"/>
      <c r="N6765" s="1"/>
      <c r="O6765" s="1"/>
      <c r="P6765" s="1"/>
      <c r="Q6765" s="1"/>
      <c r="R6765" s="1"/>
      <c r="S6765" s="1"/>
      <c r="T6765" s="1"/>
      <c r="U6765" s="1"/>
      <c r="V6765" s="1"/>
      <c r="W6765" s="1"/>
      <c r="X6765" s="1"/>
      <c r="Y6765" s="1"/>
      <c r="Z6765" s="1"/>
      <c r="AA6765" s="1"/>
      <c r="AB6765" s="1"/>
      <c r="AC6765" s="1"/>
      <c r="AD6765" s="1"/>
      <c r="AE6765" s="1"/>
      <c r="AF6765" s="1"/>
    </row>
    <row r="6766">
      <c r="A6766" s="1"/>
      <c r="B6766" s="2"/>
      <c r="C6766" s="1"/>
      <c r="D6766" s="6"/>
      <c r="E6766" s="12" t="b">
        <v>0</v>
      </c>
      <c r="F6766" s="1"/>
      <c r="G6766" s="1"/>
      <c r="H6766" s="1"/>
      <c r="I6766" s="1"/>
      <c r="J6766" s="1"/>
      <c r="K6766" s="1"/>
      <c r="L6766" s="1"/>
      <c r="M6766" s="1"/>
      <c r="N6766" s="1"/>
      <c r="O6766" s="1"/>
      <c r="P6766" s="1"/>
      <c r="Q6766" s="1"/>
      <c r="R6766" s="1"/>
      <c r="S6766" s="1"/>
      <c r="T6766" s="1"/>
      <c r="U6766" s="1"/>
      <c r="V6766" s="1"/>
      <c r="W6766" s="1"/>
      <c r="X6766" s="1"/>
      <c r="Y6766" s="1"/>
      <c r="Z6766" s="1"/>
      <c r="AA6766" s="1"/>
      <c r="AB6766" s="1"/>
      <c r="AC6766" s="1"/>
      <c r="AD6766" s="1"/>
      <c r="AE6766" s="1"/>
      <c r="AF6766" s="1"/>
    </row>
    <row r="6767">
      <c r="A6767" s="1"/>
      <c r="B6767" s="2"/>
      <c r="C6767" s="1"/>
      <c r="D6767" s="7"/>
      <c r="E6767" s="12" t="b">
        <v>0</v>
      </c>
      <c r="F6767" s="1"/>
      <c r="G6767" s="1"/>
      <c r="H6767" s="1"/>
      <c r="I6767" s="1"/>
      <c r="J6767" s="1"/>
      <c r="K6767" s="1"/>
      <c r="L6767" s="1"/>
      <c r="M6767" s="1"/>
      <c r="N6767" s="1"/>
      <c r="O6767" s="1"/>
      <c r="P6767" s="1"/>
      <c r="Q6767" s="1"/>
      <c r="R6767" s="1"/>
      <c r="S6767" s="1"/>
      <c r="T6767" s="1"/>
      <c r="U6767" s="1"/>
      <c r="V6767" s="1"/>
      <c r="W6767" s="1"/>
      <c r="X6767" s="1"/>
      <c r="Y6767" s="1"/>
      <c r="Z6767" s="1"/>
      <c r="AA6767" s="1"/>
      <c r="AB6767" s="1"/>
      <c r="AC6767" s="1"/>
      <c r="AD6767" s="1"/>
      <c r="AE6767" s="1"/>
      <c r="AF6767" s="1"/>
    </row>
    <row r="6768">
      <c r="A6768" s="1"/>
      <c r="B6768" s="2"/>
      <c r="C6768" s="1"/>
      <c r="D6768" s="6"/>
      <c r="E6768" s="12" t="b">
        <v>0</v>
      </c>
      <c r="F6768" s="1"/>
      <c r="G6768" s="1"/>
      <c r="H6768" s="1"/>
      <c r="I6768" s="1"/>
      <c r="J6768" s="1"/>
      <c r="K6768" s="1"/>
      <c r="L6768" s="1"/>
      <c r="M6768" s="1"/>
      <c r="N6768" s="1"/>
      <c r="O6768" s="1"/>
      <c r="P6768" s="1"/>
      <c r="Q6768" s="1"/>
      <c r="R6768" s="1"/>
      <c r="S6768" s="1"/>
      <c r="T6768" s="1"/>
      <c r="U6768" s="1"/>
      <c r="V6768" s="1"/>
      <c r="W6768" s="1"/>
      <c r="X6768" s="1"/>
      <c r="Y6768" s="1"/>
      <c r="Z6768" s="1"/>
      <c r="AA6768" s="1"/>
      <c r="AB6768" s="1"/>
      <c r="AC6768" s="1"/>
      <c r="AD6768" s="1"/>
      <c r="AE6768" s="1"/>
      <c r="AF6768" s="1"/>
    </row>
    <row r="6769">
      <c r="A6769" s="1"/>
      <c r="B6769" s="2"/>
      <c r="C6769" s="1"/>
      <c r="D6769" s="7"/>
      <c r="E6769" s="12" t="b">
        <v>0</v>
      </c>
      <c r="F6769" s="1"/>
      <c r="G6769" s="1"/>
      <c r="H6769" s="1"/>
      <c r="I6769" s="1"/>
      <c r="J6769" s="1"/>
      <c r="K6769" s="1"/>
      <c r="L6769" s="1"/>
      <c r="M6769" s="1"/>
      <c r="N6769" s="1"/>
      <c r="O6769" s="1"/>
      <c r="P6769" s="1"/>
      <c r="Q6769" s="1"/>
      <c r="R6769" s="1"/>
      <c r="S6769" s="1"/>
      <c r="T6769" s="1"/>
      <c r="U6769" s="1"/>
      <c r="V6769" s="1"/>
      <c r="W6769" s="1"/>
      <c r="X6769" s="1"/>
      <c r="Y6769" s="1"/>
      <c r="Z6769" s="1"/>
      <c r="AA6769" s="1"/>
      <c r="AB6769" s="1"/>
      <c r="AC6769" s="1"/>
      <c r="AD6769" s="1"/>
      <c r="AE6769" s="1"/>
      <c r="AF6769" s="1"/>
    </row>
    <row r="6770">
      <c r="A6770" s="1"/>
      <c r="B6770" s="2"/>
      <c r="C6770" s="1"/>
      <c r="D6770" s="6"/>
      <c r="E6770" s="12" t="b">
        <v>0</v>
      </c>
      <c r="F6770" s="1"/>
      <c r="G6770" s="1"/>
      <c r="H6770" s="1"/>
      <c r="I6770" s="1"/>
      <c r="J6770" s="1"/>
      <c r="K6770" s="1"/>
      <c r="L6770" s="1"/>
      <c r="M6770" s="1"/>
      <c r="N6770" s="1"/>
      <c r="O6770" s="1"/>
      <c r="P6770" s="1"/>
      <c r="Q6770" s="1"/>
      <c r="R6770" s="1"/>
      <c r="S6770" s="1"/>
      <c r="T6770" s="1"/>
      <c r="U6770" s="1"/>
      <c r="V6770" s="1"/>
      <c r="W6770" s="1"/>
      <c r="X6770" s="1"/>
      <c r="Y6770" s="1"/>
      <c r="Z6770" s="1"/>
      <c r="AA6770" s="1"/>
      <c r="AB6770" s="1"/>
      <c r="AC6770" s="1"/>
      <c r="AD6770" s="1"/>
      <c r="AE6770" s="1"/>
      <c r="AF6770" s="1"/>
    </row>
    <row r="6771">
      <c r="A6771" s="1"/>
      <c r="B6771" s="2"/>
      <c r="C6771" s="1"/>
      <c r="D6771" s="7"/>
      <c r="E6771" s="12" t="b">
        <v>0</v>
      </c>
      <c r="F6771" s="1"/>
      <c r="G6771" s="1"/>
      <c r="H6771" s="1"/>
      <c r="I6771" s="1"/>
      <c r="J6771" s="1"/>
      <c r="K6771" s="1"/>
      <c r="L6771" s="1"/>
      <c r="M6771" s="1"/>
      <c r="N6771" s="1"/>
      <c r="O6771" s="1"/>
      <c r="P6771" s="1"/>
      <c r="Q6771" s="1"/>
      <c r="R6771" s="1"/>
      <c r="S6771" s="1"/>
      <c r="T6771" s="1"/>
      <c r="U6771" s="1"/>
      <c r="V6771" s="1"/>
      <c r="W6771" s="1"/>
      <c r="X6771" s="1"/>
      <c r="Y6771" s="1"/>
      <c r="Z6771" s="1"/>
      <c r="AA6771" s="1"/>
      <c r="AB6771" s="1"/>
      <c r="AC6771" s="1"/>
      <c r="AD6771" s="1"/>
      <c r="AE6771" s="1"/>
      <c r="AF6771" s="1"/>
    </row>
    <row r="6772">
      <c r="A6772" s="1"/>
      <c r="B6772" s="2"/>
      <c r="C6772" s="1"/>
      <c r="D6772" s="6"/>
      <c r="E6772" s="12" t="b">
        <v>0</v>
      </c>
      <c r="F6772" s="1"/>
      <c r="G6772" s="1"/>
      <c r="H6772" s="1"/>
      <c r="I6772" s="1"/>
      <c r="J6772" s="1"/>
      <c r="K6772" s="1"/>
      <c r="L6772" s="1"/>
      <c r="M6772" s="1"/>
      <c r="N6772" s="1"/>
      <c r="O6772" s="1"/>
      <c r="P6772" s="1"/>
      <c r="Q6772" s="1"/>
      <c r="R6772" s="1"/>
      <c r="S6772" s="1"/>
      <c r="T6772" s="1"/>
      <c r="U6772" s="1"/>
      <c r="V6772" s="1"/>
      <c r="W6772" s="1"/>
      <c r="X6772" s="1"/>
      <c r="Y6772" s="1"/>
      <c r="Z6772" s="1"/>
      <c r="AA6772" s="1"/>
      <c r="AB6772" s="1"/>
      <c r="AC6772" s="1"/>
      <c r="AD6772" s="1"/>
      <c r="AE6772" s="1"/>
      <c r="AF6772" s="1"/>
    </row>
    <row r="6773">
      <c r="A6773" s="1"/>
      <c r="B6773" s="2"/>
      <c r="C6773" s="1"/>
      <c r="D6773" s="7"/>
      <c r="E6773" s="12" t="b">
        <v>0</v>
      </c>
      <c r="F6773" s="1"/>
      <c r="G6773" s="1"/>
      <c r="H6773" s="1"/>
      <c r="I6773" s="1"/>
      <c r="J6773" s="1"/>
      <c r="K6773" s="1"/>
      <c r="L6773" s="1"/>
      <c r="M6773" s="1"/>
      <c r="N6773" s="1"/>
      <c r="O6773" s="1"/>
      <c r="P6773" s="1"/>
      <c r="Q6773" s="1"/>
      <c r="R6773" s="1"/>
      <c r="S6773" s="1"/>
      <c r="T6773" s="1"/>
      <c r="U6773" s="1"/>
      <c r="V6773" s="1"/>
      <c r="W6773" s="1"/>
      <c r="X6773" s="1"/>
      <c r="Y6773" s="1"/>
      <c r="Z6773" s="1"/>
      <c r="AA6773" s="1"/>
      <c r="AB6773" s="1"/>
      <c r="AC6773" s="1"/>
      <c r="AD6773" s="1"/>
      <c r="AE6773" s="1"/>
      <c r="AF6773" s="1"/>
    </row>
    <row r="6774">
      <c r="A6774" s="1"/>
      <c r="B6774" s="2"/>
      <c r="C6774" s="1"/>
      <c r="D6774" s="6"/>
      <c r="E6774" s="12" t="b">
        <v>0</v>
      </c>
      <c r="F6774" s="1"/>
      <c r="G6774" s="1"/>
      <c r="H6774" s="1"/>
      <c r="I6774" s="1"/>
      <c r="J6774" s="1"/>
      <c r="K6774" s="1"/>
      <c r="L6774" s="1"/>
      <c r="M6774" s="1"/>
      <c r="N6774" s="1"/>
      <c r="O6774" s="1"/>
      <c r="P6774" s="1"/>
      <c r="Q6774" s="1"/>
      <c r="R6774" s="1"/>
      <c r="S6774" s="1"/>
      <c r="T6774" s="1"/>
      <c r="U6774" s="1"/>
      <c r="V6774" s="1"/>
      <c r="W6774" s="1"/>
      <c r="X6774" s="1"/>
      <c r="Y6774" s="1"/>
      <c r="Z6774" s="1"/>
      <c r="AA6774" s="1"/>
      <c r="AB6774" s="1"/>
      <c r="AC6774" s="1"/>
      <c r="AD6774" s="1"/>
      <c r="AE6774" s="1"/>
      <c r="AF6774" s="1"/>
    </row>
    <row r="6775">
      <c r="A6775" s="1"/>
      <c r="B6775" s="2"/>
      <c r="C6775" s="1"/>
      <c r="D6775" s="7"/>
      <c r="E6775" s="12" t="b">
        <v>0</v>
      </c>
      <c r="F6775" s="1"/>
      <c r="G6775" s="1"/>
      <c r="H6775" s="1"/>
      <c r="I6775" s="1"/>
      <c r="J6775" s="1"/>
      <c r="K6775" s="1"/>
      <c r="L6775" s="1"/>
      <c r="M6775" s="1"/>
      <c r="N6775" s="1"/>
      <c r="O6775" s="1"/>
      <c r="P6775" s="1"/>
      <c r="Q6775" s="1"/>
      <c r="R6775" s="1"/>
      <c r="S6775" s="1"/>
      <c r="T6775" s="1"/>
      <c r="U6775" s="1"/>
      <c r="V6775" s="1"/>
      <c r="W6775" s="1"/>
      <c r="X6775" s="1"/>
      <c r="Y6775" s="1"/>
      <c r="Z6775" s="1"/>
      <c r="AA6775" s="1"/>
      <c r="AB6775" s="1"/>
      <c r="AC6775" s="1"/>
      <c r="AD6775" s="1"/>
      <c r="AE6775" s="1"/>
      <c r="AF6775" s="1"/>
    </row>
    <row r="6776">
      <c r="A6776" s="1"/>
      <c r="B6776" s="2"/>
      <c r="C6776" s="1"/>
      <c r="D6776" s="6"/>
      <c r="E6776" s="12" t="b">
        <v>0</v>
      </c>
      <c r="F6776" s="1"/>
      <c r="G6776" s="1"/>
      <c r="H6776" s="1"/>
      <c r="I6776" s="1"/>
      <c r="J6776" s="1"/>
      <c r="K6776" s="1"/>
      <c r="L6776" s="1"/>
      <c r="M6776" s="1"/>
      <c r="N6776" s="1"/>
      <c r="O6776" s="1"/>
      <c r="P6776" s="1"/>
      <c r="Q6776" s="1"/>
      <c r="R6776" s="1"/>
      <c r="S6776" s="1"/>
      <c r="T6776" s="1"/>
      <c r="U6776" s="1"/>
      <c r="V6776" s="1"/>
      <c r="W6776" s="1"/>
      <c r="X6776" s="1"/>
      <c r="Y6776" s="1"/>
      <c r="Z6776" s="1"/>
      <c r="AA6776" s="1"/>
      <c r="AB6776" s="1"/>
      <c r="AC6776" s="1"/>
      <c r="AD6776" s="1"/>
      <c r="AE6776" s="1"/>
      <c r="AF6776" s="1"/>
    </row>
    <row r="6777">
      <c r="A6777" s="1"/>
      <c r="B6777" s="2"/>
      <c r="C6777" s="1"/>
      <c r="D6777" s="7"/>
      <c r="E6777" s="12" t="b">
        <v>0</v>
      </c>
      <c r="F6777" s="1"/>
      <c r="G6777" s="1"/>
      <c r="H6777" s="1"/>
      <c r="I6777" s="1"/>
      <c r="J6777" s="1"/>
      <c r="K6777" s="1"/>
      <c r="L6777" s="1"/>
      <c r="M6777" s="1"/>
      <c r="N6777" s="1"/>
      <c r="O6777" s="1"/>
      <c r="P6777" s="1"/>
      <c r="Q6777" s="1"/>
      <c r="R6777" s="1"/>
      <c r="S6777" s="1"/>
      <c r="T6777" s="1"/>
      <c r="U6777" s="1"/>
      <c r="V6777" s="1"/>
      <c r="W6777" s="1"/>
      <c r="X6777" s="1"/>
      <c r="Y6777" s="1"/>
      <c r="Z6777" s="1"/>
      <c r="AA6777" s="1"/>
      <c r="AB6777" s="1"/>
      <c r="AC6777" s="1"/>
      <c r="AD6777" s="1"/>
      <c r="AE6777" s="1"/>
      <c r="AF6777" s="1"/>
    </row>
    <row r="6778">
      <c r="A6778" s="1"/>
      <c r="B6778" s="2"/>
      <c r="C6778" s="1"/>
      <c r="D6778" s="6"/>
      <c r="E6778" s="12" t="b">
        <v>0</v>
      </c>
      <c r="F6778" s="1"/>
      <c r="G6778" s="1"/>
      <c r="H6778" s="1"/>
      <c r="I6778" s="1"/>
      <c r="J6778" s="1"/>
      <c r="K6778" s="1"/>
      <c r="L6778" s="1"/>
      <c r="M6778" s="1"/>
      <c r="N6778" s="1"/>
      <c r="O6778" s="1"/>
      <c r="P6778" s="1"/>
      <c r="Q6778" s="1"/>
      <c r="R6778" s="1"/>
      <c r="S6778" s="1"/>
      <c r="T6778" s="1"/>
      <c r="U6778" s="1"/>
      <c r="V6778" s="1"/>
      <c r="W6778" s="1"/>
      <c r="X6778" s="1"/>
      <c r="Y6778" s="1"/>
      <c r="Z6778" s="1"/>
      <c r="AA6778" s="1"/>
      <c r="AB6778" s="1"/>
      <c r="AC6778" s="1"/>
      <c r="AD6778" s="1"/>
      <c r="AE6778" s="1"/>
      <c r="AF6778" s="1"/>
    </row>
    <row r="6779">
      <c r="A6779" s="1"/>
      <c r="B6779" s="2"/>
      <c r="C6779" s="1"/>
      <c r="D6779" s="7"/>
      <c r="E6779" s="12" t="b">
        <v>0</v>
      </c>
      <c r="F6779" s="1"/>
      <c r="G6779" s="1"/>
      <c r="H6779" s="1"/>
      <c r="I6779" s="1"/>
      <c r="J6779" s="1"/>
      <c r="K6779" s="1"/>
      <c r="L6779" s="1"/>
      <c r="M6779" s="1"/>
      <c r="N6779" s="1"/>
      <c r="O6779" s="1"/>
      <c r="P6779" s="1"/>
      <c r="Q6779" s="1"/>
      <c r="R6779" s="1"/>
      <c r="S6779" s="1"/>
      <c r="T6779" s="1"/>
      <c r="U6779" s="1"/>
      <c r="V6779" s="1"/>
      <c r="W6779" s="1"/>
      <c r="X6779" s="1"/>
      <c r="Y6779" s="1"/>
      <c r="Z6779" s="1"/>
      <c r="AA6779" s="1"/>
      <c r="AB6779" s="1"/>
      <c r="AC6779" s="1"/>
      <c r="AD6779" s="1"/>
      <c r="AE6779" s="1"/>
      <c r="AF6779" s="1"/>
    </row>
    <row r="6780">
      <c r="A6780" s="1"/>
      <c r="B6780" s="2"/>
      <c r="C6780" s="1"/>
      <c r="D6780" s="6"/>
      <c r="E6780" s="12" t="b">
        <v>0</v>
      </c>
      <c r="F6780" s="1"/>
      <c r="G6780" s="1"/>
      <c r="H6780" s="1"/>
      <c r="I6780" s="1"/>
      <c r="J6780" s="1"/>
      <c r="K6780" s="1"/>
      <c r="L6780" s="1"/>
      <c r="M6780" s="1"/>
      <c r="N6780" s="1"/>
      <c r="O6780" s="1"/>
      <c r="P6780" s="1"/>
      <c r="Q6780" s="1"/>
      <c r="R6780" s="1"/>
      <c r="S6780" s="1"/>
      <c r="T6780" s="1"/>
      <c r="U6780" s="1"/>
      <c r="V6780" s="1"/>
      <c r="W6780" s="1"/>
      <c r="X6780" s="1"/>
      <c r="Y6780" s="1"/>
      <c r="Z6780" s="1"/>
      <c r="AA6780" s="1"/>
      <c r="AB6780" s="1"/>
      <c r="AC6780" s="1"/>
      <c r="AD6780" s="1"/>
      <c r="AE6780" s="1"/>
      <c r="AF6780" s="1"/>
    </row>
    <row r="6781">
      <c r="A6781" s="1"/>
      <c r="B6781" s="2"/>
      <c r="C6781" s="1"/>
      <c r="D6781" s="7"/>
      <c r="E6781" s="12" t="b">
        <v>0</v>
      </c>
      <c r="F6781" s="1"/>
      <c r="G6781" s="1"/>
      <c r="H6781" s="1"/>
      <c r="I6781" s="1"/>
      <c r="J6781" s="1"/>
      <c r="K6781" s="1"/>
      <c r="L6781" s="1"/>
      <c r="M6781" s="1"/>
      <c r="N6781" s="1"/>
      <c r="O6781" s="1"/>
      <c r="P6781" s="1"/>
      <c r="Q6781" s="1"/>
      <c r="R6781" s="1"/>
      <c r="S6781" s="1"/>
      <c r="T6781" s="1"/>
      <c r="U6781" s="1"/>
      <c r="V6781" s="1"/>
      <c r="W6781" s="1"/>
      <c r="X6781" s="1"/>
      <c r="Y6781" s="1"/>
      <c r="Z6781" s="1"/>
      <c r="AA6781" s="1"/>
      <c r="AB6781" s="1"/>
      <c r="AC6781" s="1"/>
      <c r="AD6781" s="1"/>
      <c r="AE6781" s="1"/>
      <c r="AF6781" s="1"/>
    </row>
    <row r="6782">
      <c r="A6782" s="1"/>
      <c r="B6782" s="2"/>
      <c r="C6782" s="1"/>
      <c r="D6782" s="6"/>
      <c r="E6782" s="12" t="b">
        <v>0</v>
      </c>
      <c r="F6782" s="1"/>
      <c r="G6782" s="1"/>
      <c r="H6782" s="1"/>
      <c r="I6782" s="1"/>
      <c r="J6782" s="1"/>
      <c r="K6782" s="1"/>
      <c r="L6782" s="1"/>
      <c r="M6782" s="1"/>
      <c r="N6782" s="1"/>
      <c r="O6782" s="1"/>
      <c r="P6782" s="1"/>
      <c r="Q6782" s="1"/>
      <c r="R6782" s="1"/>
      <c r="S6782" s="1"/>
      <c r="T6782" s="1"/>
      <c r="U6782" s="1"/>
      <c r="V6782" s="1"/>
      <c r="W6782" s="1"/>
      <c r="X6782" s="1"/>
      <c r="Y6782" s="1"/>
      <c r="Z6782" s="1"/>
      <c r="AA6782" s="1"/>
      <c r="AB6782" s="1"/>
      <c r="AC6782" s="1"/>
      <c r="AD6782" s="1"/>
      <c r="AE6782" s="1"/>
      <c r="AF6782" s="1"/>
    </row>
    <row r="6783">
      <c r="A6783" s="1"/>
      <c r="B6783" s="2"/>
      <c r="C6783" s="1"/>
      <c r="D6783" s="7"/>
      <c r="E6783" s="12" t="b">
        <v>0</v>
      </c>
      <c r="F6783" s="1"/>
      <c r="G6783" s="1"/>
      <c r="H6783" s="1"/>
      <c r="I6783" s="1"/>
      <c r="J6783" s="1"/>
      <c r="K6783" s="1"/>
      <c r="L6783" s="1"/>
      <c r="M6783" s="1"/>
      <c r="N6783" s="1"/>
      <c r="O6783" s="1"/>
      <c r="P6783" s="1"/>
      <c r="Q6783" s="1"/>
      <c r="R6783" s="1"/>
      <c r="S6783" s="1"/>
      <c r="T6783" s="1"/>
      <c r="U6783" s="1"/>
      <c r="V6783" s="1"/>
      <c r="W6783" s="1"/>
      <c r="X6783" s="1"/>
      <c r="Y6783" s="1"/>
      <c r="Z6783" s="1"/>
      <c r="AA6783" s="1"/>
      <c r="AB6783" s="1"/>
      <c r="AC6783" s="1"/>
      <c r="AD6783" s="1"/>
      <c r="AE6783" s="1"/>
      <c r="AF6783" s="1"/>
    </row>
    <row r="6784">
      <c r="A6784" s="1"/>
      <c r="B6784" s="2"/>
      <c r="C6784" s="1"/>
      <c r="D6784" s="6"/>
      <c r="E6784" s="12" t="b">
        <v>0</v>
      </c>
      <c r="F6784" s="1"/>
      <c r="G6784" s="1"/>
      <c r="H6784" s="1"/>
      <c r="I6784" s="1"/>
      <c r="J6784" s="1"/>
      <c r="K6784" s="1"/>
      <c r="L6784" s="1"/>
      <c r="M6784" s="1"/>
      <c r="N6784" s="1"/>
      <c r="O6784" s="1"/>
      <c r="P6784" s="1"/>
      <c r="Q6784" s="1"/>
      <c r="R6784" s="1"/>
      <c r="S6784" s="1"/>
      <c r="T6784" s="1"/>
      <c r="U6784" s="1"/>
      <c r="V6784" s="1"/>
      <c r="W6784" s="1"/>
      <c r="X6784" s="1"/>
      <c r="Y6784" s="1"/>
      <c r="Z6784" s="1"/>
      <c r="AA6784" s="1"/>
      <c r="AB6784" s="1"/>
      <c r="AC6784" s="1"/>
      <c r="AD6784" s="1"/>
      <c r="AE6784" s="1"/>
      <c r="AF6784" s="1"/>
    </row>
    <row r="6785">
      <c r="A6785" s="1"/>
      <c r="B6785" s="2"/>
      <c r="C6785" s="1"/>
      <c r="D6785" s="7"/>
      <c r="E6785" s="12" t="b">
        <v>0</v>
      </c>
      <c r="F6785" s="1"/>
      <c r="G6785" s="1"/>
      <c r="H6785" s="1"/>
      <c r="I6785" s="1"/>
      <c r="J6785" s="1"/>
      <c r="K6785" s="1"/>
      <c r="L6785" s="1"/>
      <c r="M6785" s="1"/>
      <c r="N6785" s="1"/>
      <c r="O6785" s="1"/>
      <c r="P6785" s="1"/>
      <c r="Q6785" s="1"/>
      <c r="R6785" s="1"/>
      <c r="S6785" s="1"/>
      <c r="T6785" s="1"/>
      <c r="U6785" s="1"/>
      <c r="V6785" s="1"/>
      <c r="W6785" s="1"/>
      <c r="X6785" s="1"/>
      <c r="Y6785" s="1"/>
      <c r="Z6785" s="1"/>
      <c r="AA6785" s="1"/>
      <c r="AB6785" s="1"/>
      <c r="AC6785" s="1"/>
      <c r="AD6785" s="1"/>
      <c r="AE6785" s="1"/>
      <c r="AF6785" s="1"/>
    </row>
    <row r="6786">
      <c r="A6786" s="1"/>
      <c r="B6786" s="2"/>
      <c r="C6786" s="1"/>
      <c r="D6786" s="6"/>
      <c r="E6786" s="12" t="b">
        <v>0</v>
      </c>
      <c r="F6786" s="1"/>
      <c r="G6786" s="1"/>
      <c r="H6786" s="1"/>
      <c r="I6786" s="1"/>
      <c r="J6786" s="1"/>
      <c r="K6786" s="1"/>
      <c r="L6786" s="1"/>
      <c r="M6786" s="1"/>
      <c r="N6786" s="1"/>
      <c r="O6786" s="1"/>
      <c r="P6786" s="1"/>
      <c r="Q6786" s="1"/>
      <c r="R6786" s="1"/>
      <c r="S6786" s="1"/>
      <c r="T6786" s="1"/>
      <c r="U6786" s="1"/>
      <c r="V6786" s="1"/>
      <c r="W6786" s="1"/>
      <c r="X6786" s="1"/>
      <c r="Y6786" s="1"/>
      <c r="Z6786" s="1"/>
      <c r="AA6786" s="1"/>
      <c r="AB6786" s="1"/>
      <c r="AC6786" s="1"/>
      <c r="AD6786" s="1"/>
      <c r="AE6786" s="1"/>
      <c r="AF6786" s="1"/>
    </row>
    <row r="6787">
      <c r="A6787" s="1"/>
      <c r="B6787" s="2"/>
      <c r="C6787" s="1"/>
      <c r="D6787" s="7"/>
      <c r="E6787" s="12" t="b">
        <v>0</v>
      </c>
      <c r="F6787" s="1"/>
      <c r="G6787" s="1"/>
      <c r="H6787" s="1"/>
      <c r="I6787" s="1"/>
      <c r="J6787" s="1"/>
      <c r="K6787" s="1"/>
      <c r="L6787" s="1"/>
      <c r="M6787" s="1"/>
      <c r="N6787" s="1"/>
      <c r="O6787" s="1"/>
      <c r="P6787" s="1"/>
      <c r="Q6787" s="1"/>
      <c r="R6787" s="1"/>
      <c r="S6787" s="1"/>
      <c r="T6787" s="1"/>
      <c r="U6787" s="1"/>
      <c r="V6787" s="1"/>
      <c r="W6787" s="1"/>
      <c r="X6787" s="1"/>
      <c r="Y6787" s="1"/>
      <c r="Z6787" s="1"/>
      <c r="AA6787" s="1"/>
      <c r="AB6787" s="1"/>
      <c r="AC6787" s="1"/>
      <c r="AD6787" s="1"/>
      <c r="AE6787" s="1"/>
      <c r="AF6787" s="1"/>
    </row>
    <row r="6788">
      <c r="A6788" s="1"/>
      <c r="B6788" s="2"/>
      <c r="C6788" s="1"/>
      <c r="D6788" s="6"/>
      <c r="E6788" s="12" t="b">
        <v>0</v>
      </c>
      <c r="F6788" s="1"/>
      <c r="G6788" s="1"/>
      <c r="H6788" s="1"/>
      <c r="I6788" s="1"/>
      <c r="J6788" s="1"/>
      <c r="K6788" s="1"/>
      <c r="L6788" s="1"/>
      <c r="M6788" s="1"/>
      <c r="N6788" s="1"/>
      <c r="O6788" s="1"/>
      <c r="P6788" s="1"/>
      <c r="Q6788" s="1"/>
      <c r="R6788" s="1"/>
      <c r="S6788" s="1"/>
      <c r="T6788" s="1"/>
      <c r="U6788" s="1"/>
      <c r="V6788" s="1"/>
      <c r="W6788" s="1"/>
      <c r="X6788" s="1"/>
      <c r="Y6788" s="1"/>
      <c r="Z6788" s="1"/>
      <c r="AA6788" s="1"/>
      <c r="AB6788" s="1"/>
      <c r="AC6788" s="1"/>
      <c r="AD6788" s="1"/>
      <c r="AE6788" s="1"/>
      <c r="AF6788" s="1"/>
    </row>
    <row r="6789">
      <c r="A6789" s="1"/>
      <c r="B6789" s="2"/>
      <c r="C6789" s="1"/>
      <c r="D6789" s="7"/>
      <c r="E6789" s="12" t="b">
        <v>0</v>
      </c>
      <c r="F6789" s="1"/>
      <c r="G6789" s="1"/>
      <c r="H6789" s="1"/>
      <c r="I6789" s="1"/>
      <c r="J6789" s="1"/>
      <c r="K6789" s="1"/>
      <c r="L6789" s="1"/>
      <c r="M6789" s="1"/>
      <c r="N6789" s="1"/>
      <c r="O6789" s="1"/>
      <c r="P6789" s="1"/>
      <c r="Q6789" s="1"/>
      <c r="R6789" s="1"/>
      <c r="S6789" s="1"/>
      <c r="T6789" s="1"/>
      <c r="U6789" s="1"/>
      <c r="V6789" s="1"/>
      <c r="W6789" s="1"/>
      <c r="X6789" s="1"/>
      <c r="Y6789" s="1"/>
      <c r="Z6789" s="1"/>
      <c r="AA6789" s="1"/>
      <c r="AB6789" s="1"/>
      <c r="AC6789" s="1"/>
      <c r="AD6789" s="1"/>
      <c r="AE6789" s="1"/>
      <c r="AF6789" s="1"/>
    </row>
    <row r="6790">
      <c r="A6790" s="1"/>
      <c r="B6790" s="2"/>
      <c r="C6790" s="1"/>
      <c r="D6790" s="6"/>
      <c r="E6790" s="12" t="b">
        <v>0</v>
      </c>
      <c r="F6790" s="1"/>
      <c r="G6790" s="1"/>
      <c r="H6790" s="1"/>
      <c r="I6790" s="1"/>
      <c r="J6790" s="1"/>
      <c r="K6790" s="1"/>
      <c r="L6790" s="1"/>
      <c r="M6790" s="1"/>
      <c r="N6790" s="1"/>
      <c r="O6790" s="1"/>
      <c r="P6790" s="1"/>
      <c r="Q6790" s="1"/>
      <c r="R6790" s="1"/>
      <c r="S6790" s="1"/>
      <c r="T6790" s="1"/>
      <c r="U6790" s="1"/>
      <c r="V6790" s="1"/>
      <c r="W6790" s="1"/>
      <c r="X6790" s="1"/>
      <c r="Y6790" s="1"/>
      <c r="Z6790" s="1"/>
      <c r="AA6790" s="1"/>
      <c r="AB6790" s="1"/>
      <c r="AC6790" s="1"/>
      <c r="AD6790" s="1"/>
      <c r="AE6790" s="1"/>
      <c r="AF6790" s="1"/>
    </row>
    <row r="6791">
      <c r="A6791" s="1"/>
      <c r="B6791" s="2"/>
      <c r="C6791" s="1"/>
      <c r="D6791" s="7"/>
      <c r="E6791" s="12" t="b">
        <v>0</v>
      </c>
      <c r="F6791" s="1"/>
      <c r="G6791" s="1"/>
      <c r="H6791" s="1"/>
      <c r="I6791" s="1"/>
      <c r="J6791" s="1"/>
      <c r="K6791" s="1"/>
      <c r="L6791" s="1"/>
      <c r="M6791" s="1"/>
      <c r="N6791" s="1"/>
      <c r="O6791" s="1"/>
      <c r="P6791" s="1"/>
      <c r="Q6791" s="1"/>
      <c r="R6791" s="1"/>
      <c r="S6791" s="1"/>
      <c r="T6791" s="1"/>
      <c r="U6791" s="1"/>
      <c r="V6791" s="1"/>
      <c r="W6791" s="1"/>
      <c r="X6791" s="1"/>
      <c r="Y6791" s="1"/>
      <c r="Z6791" s="1"/>
      <c r="AA6791" s="1"/>
      <c r="AB6791" s="1"/>
      <c r="AC6791" s="1"/>
      <c r="AD6791" s="1"/>
      <c r="AE6791" s="1"/>
      <c r="AF6791" s="1"/>
    </row>
    <row r="6792">
      <c r="A6792" s="1"/>
      <c r="B6792" s="2"/>
      <c r="C6792" s="1"/>
      <c r="D6792" s="6"/>
      <c r="E6792" s="12" t="b">
        <v>0</v>
      </c>
      <c r="F6792" s="1"/>
      <c r="G6792" s="1"/>
      <c r="H6792" s="1"/>
      <c r="I6792" s="1"/>
      <c r="J6792" s="1"/>
      <c r="K6792" s="1"/>
      <c r="L6792" s="1"/>
      <c r="M6792" s="1"/>
      <c r="N6792" s="1"/>
      <c r="O6792" s="1"/>
      <c r="P6792" s="1"/>
      <c r="Q6792" s="1"/>
      <c r="R6792" s="1"/>
      <c r="S6792" s="1"/>
      <c r="T6792" s="1"/>
      <c r="U6792" s="1"/>
      <c r="V6792" s="1"/>
      <c r="W6792" s="1"/>
      <c r="X6792" s="1"/>
      <c r="Y6792" s="1"/>
      <c r="Z6792" s="1"/>
      <c r="AA6792" s="1"/>
      <c r="AB6792" s="1"/>
      <c r="AC6792" s="1"/>
      <c r="AD6792" s="1"/>
      <c r="AE6792" s="1"/>
      <c r="AF6792" s="1"/>
    </row>
    <row r="6793">
      <c r="A6793" s="1"/>
      <c r="B6793" s="2"/>
      <c r="C6793" s="1"/>
      <c r="D6793" s="7"/>
      <c r="E6793" s="12" t="b">
        <v>0</v>
      </c>
      <c r="F6793" s="1"/>
      <c r="G6793" s="1"/>
      <c r="H6793" s="1"/>
      <c r="I6793" s="1"/>
      <c r="J6793" s="1"/>
      <c r="K6793" s="1"/>
      <c r="L6793" s="1"/>
      <c r="M6793" s="1"/>
      <c r="N6793" s="1"/>
      <c r="O6793" s="1"/>
      <c r="P6793" s="1"/>
      <c r="Q6793" s="1"/>
      <c r="R6793" s="1"/>
      <c r="S6793" s="1"/>
      <c r="T6793" s="1"/>
      <c r="U6793" s="1"/>
      <c r="V6793" s="1"/>
      <c r="W6793" s="1"/>
      <c r="X6793" s="1"/>
      <c r="Y6793" s="1"/>
      <c r="Z6793" s="1"/>
      <c r="AA6793" s="1"/>
      <c r="AB6793" s="1"/>
      <c r="AC6793" s="1"/>
      <c r="AD6793" s="1"/>
      <c r="AE6793" s="1"/>
      <c r="AF6793" s="1"/>
    </row>
    <row r="6794">
      <c r="A6794" s="1"/>
      <c r="B6794" s="2"/>
      <c r="C6794" s="1"/>
      <c r="D6794" s="6"/>
      <c r="E6794" s="12" t="b">
        <v>0</v>
      </c>
      <c r="F6794" s="1"/>
      <c r="G6794" s="1"/>
      <c r="H6794" s="1"/>
      <c r="I6794" s="1"/>
      <c r="J6794" s="1"/>
      <c r="K6794" s="1"/>
      <c r="L6794" s="1"/>
      <c r="M6794" s="1"/>
      <c r="N6794" s="1"/>
      <c r="O6794" s="1"/>
      <c r="P6794" s="1"/>
      <c r="Q6794" s="1"/>
      <c r="R6794" s="1"/>
      <c r="S6794" s="1"/>
      <c r="T6794" s="1"/>
      <c r="U6794" s="1"/>
      <c r="V6794" s="1"/>
      <c r="W6794" s="1"/>
      <c r="X6794" s="1"/>
      <c r="Y6794" s="1"/>
      <c r="Z6794" s="1"/>
      <c r="AA6794" s="1"/>
      <c r="AB6794" s="1"/>
      <c r="AC6794" s="1"/>
      <c r="AD6794" s="1"/>
      <c r="AE6794" s="1"/>
      <c r="AF6794" s="1"/>
    </row>
    <row r="6795">
      <c r="A6795" s="1"/>
      <c r="B6795" s="2"/>
      <c r="C6795" s="1"/>
      <c r="D6795" s="7"/>
      <c r="E6795" s="12" t="b">
        <v>0</v>
      </c>
      <c r="F6795" s="1"/>
      <c r="G6795" s="1"/>
      <c r="H6795" s="1"/>
      <c r="I6795" s="1"/>
      <c r="J6795" s="1"/>
      <c r="K6795" s="1"/>
      <c r="L6795" s="1"/>
      <c r="M6795" s="1"/>
      <c r="N6795" s="1"/>
      <c r="O6795" s="1"/>
      <c r="P6795" s="1"/>
      <c r="Q6795" s="1"/>
      <c r="R6795" s="1"/>
      <c r="S6795" s="1"/>
      <c r="T6795" s="1"/>
      <c r="U6795" s="1"/>
      <c r="V6795" s="1"/>
      <c r="W6795" s="1"/>
      <c r="X6795" s="1"/>
      <c r="Y6795" s="1"/>
      <c r="Z6795" s="1"/>
      <c r="AA6795" s="1"/>
      <c r="AB6795" s="1"/>
      <c r="AC6795" s="1"/>
      <c r="AD6795" s="1"/>
      <c r="AE6795" s="1"/>
      <c r="AF6795" s="1"/>
    </row>
    <row r="6796">
      <c r="A6796" s="1"/>
      <c r="B6796" s="2"/>
      <c r="C6796" s="1"/>
      <c r="D6796" s="6"/>
      <c r="E6796" s="12" t="b">
        <v>0</v>
      </c>
      <c r="F6796" s="1"/>
      <c r="G6796" s="1"/>
      <c r="H6796" s="1"/>
      <c r="I6796" s="1"/>
      <c r="J6796" s="1"/>
      <c r="K6796" s="1"/>
      <c r="L6796" s="1"/>
      <c r="M6796" s="1"/>
      <c r="N6796" s="1"/>
      <c r="O6796" s="1"/>
      <c r="P6796" s="1"/>
      <c r="Q6796" s="1"/>
      <c r="R6796" s="1"/>
      <c r="S6796" s="1"/>
      <c r="T6796" s="1"/>
      <c r="U6796" s="1"/>
      <c r="V6796" s="1"/>
      <c r="W6796" s="1"/>
      <c r="X6796" s="1"/>
      <c r="Y6796" s="1"/>
      <c r="Z6796" s="1"/>
      <c r="AA6796" s="1"/>
      <c r="AB6796" s="1"/>
      <c r="AC6796" s="1"/>
      <c r="AD6796" s="1"/>
      <c r="AE6796" s="1"/>
      <c r="AF6796" s="1"/>
    </row>
    <row r="6797">
      <c r="A6797" s="1"/>
      <c r="B6797" s="2"/>
      <c r="C6797" s="1"/>
      <c r="D6797" s="7"/>
      <c r="E6797" s="12" t="b">
        <v>0</v>
      </c>
      <c r="F6797" s="1"/>
      <c r="G6797" s="1"/>
      <c r="H6797" s="1"/>
      <c r="I6797" s="1"/>
      <c r="J6797" s="1"/>
      <c r="K6797" s="1"/>
      <c r="L6797" s="1"/>
      <c r="M6797" s="1"/>
      <c r="N6797" s="1"/>
      <c r="O6797" s="1"/>
      <c r="P6797" s="1"/>
      <c r="Q6797" s="1"/>
      <c r="R6797" s="1"/>
      <c r="S6797" s="1"/>
      <c r="T6797" s="1"/>
      <c r="U6797" s="1"/>
      <c r="V6797" s="1"/>
      <c r="W6797" s="1"/>
      <c r="X6797" s="1"/>
      <c r="Y6797" s="1"/>
      <c r="Z6797" s="1"/>
      <c r="AA6797" s="1"/>
      <c r="AB6797" s="1"/>
      <c r="AC6797" s="1"/>
      <c r="AD6797" s="1"/>
      <c r="AE6797" s="1"/>
      <c r="AF6797" s="1"/>
    </row>
    <row r="6798">
      <c r="A6798" s="1"/>
      <c r="B6798" s="2"/>
      <c r="C6798" s="1"/>
      <c r="D6798" s="6"/>
      <c r="E6798" s="12" t="b">
        <v>0</v>
      </c>
      <c r="F6798" s="1"/>
      <c r="G6798" s="1"/>
      <c r="H6798" s="1"/>
      <c r="I6798" s="1"/>
      <c r="J6798" s="1"/>
      <c r="K6798" s="1"/>
      <c r="L6798" s="1"/>
      <c r="M6798" s="1"/>
      <c r="N6798" s="1"/>
      <c r="O6798" s="1"/>
      <c r="P6798" s="1"/>
      <c r="Q6798" s="1"/>
      <c r="R6798" s="1"/>
      <c r="S6798" s="1"/>
      <c r="T6798" s="1"/>
      <c r="U6798" s="1"/>
      <c r="V6798" s="1"/>
      <c r="W6798" s="1"/>
      <c r="X6798" s="1"/>
      <c r="Y6798" s="1"/>
      <c r="Z6798" s="1"/>
      <c r="AA6798" s="1"/>
      <c r="AB6798" s="1"/>
      <c r="AC6798" s="1"/>
      <c r="AD6798" s="1"/>
      <c r="AE6798" s="1"/>
      <c r="AF6798" s="1"/>
    </row>
    <row r="6799">
      <c r="A6799" s="1"/>
      <c r="B6799" s="2"/>
      <c r="C6799" s="1"/>
      <c r="D6799" s="7"/>
      <c r="E6799" s="12" t="b">
        <v>0</v>
      </c>
      <c r="F6799" s="1"/>
      <c r="G6799" s="1"/>
      <c r="H6799" s="1"/>
      <c r="I6799" s="1"/>
      <c r="J6799" s="1"/>
      <c r="K6799" s="1"/>
      <c r="L6799" s="1"/>
      <c r="M6799" s="1"/>
      <c r="N6799" s="1"/>
      <c r="O6799" s="1"/>
      <c r="P6799" s="1"/>
      <c r="Q6799" s="1"/>
      <c r="R6799" s="1"/>
      <c r="S6799" s="1"/>
      <c r="T6799" s="1"/>
      <c r="U6799" s="1"/>
      <c r="V6799" s="1"/>
      <c r="W6799" s="1"/>
      <c r="X6799" s="1"/>
      <c r="Y6799" s="1"/>
      <c r="Z6799" s="1"/>
      <c r="AA6799" s="1"/>
      <c r="AB6799" s="1"/>
      <c r="AC6799" s="1"/>
      <c r="AD6799" s="1"/>
      <c r="AE6799" s="1"/>
      <c r="AF6799" s="1"/>
    </row>
    <row r="6800">
      <c r="A6800" s="1"/>
      <c r="B6800" s="2"/>
      <c r="C6800" s="1"/>
      <c r="D6800" s="29"/>
      <c r="E6800" s="12" t="b">
        <v>0</v>
      </c>
      <c r="F6800" s="1"/>
      <c r="G6800" s="1"/>
      <c r="H6800" s="1"/>
      <c r="I6800" s="1"/>
      <c r="J6800" s="1"/>
      <c r="K6800" s="1"/>
      <c r="L6800" s="1"/>
      <c r="M6800" s="1"/>
      <c r="N6800" s="1"/>
      <c r="O6800" s="1"/>
      <c r="P6800" s="1"/>
      <c r="Q6800" s="1"/>
      <c r="R6800" s="1"/>
      <c r="S6800" s="1"/>
      <c r="T6800" s="1"/>
      <c r="U6800" s="1"/>
      <c r="V6800" s="1"/>
      <c r="W6800" s="1"/>
      <c r="X6800" s="1"/>
      <c r="Y6800" s="1"/>
      <c r="Z6800" s="1"/>
      <c r="AA6800" s="1"/>
      <c r="AB6800" s="1"/>
      <c r="AC6800" s="1"/>
      <c r="AD6800" s="1"/>
      <c r="AE6800" s="1"/>
      <c r="AF6800" s="1"/>
    </row>
  </sheetData>
  <customSheetViews>
    <customSheetView guid="{DA0E64E2-9DEC-4881-831B-3D277156A88D}" filter="1" showAutoFilter="1">
      <autoFilter ref="$A$1:$U$5398">
        <filterColumn colId="1">
          <filters>
            <filter val="proper word"/>
            <filter val="phrase"/>
            <filter val="affix"/>
          </filters>
        </filterColumn>
      </autoFilter>
    </customSheetView>
    <customSheetView guid="{E13C9EB0-1001-4D7A-BF0C-23BE59761FB7}"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1700E84A-1C79-4479-8922-34B19404187A}"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7268968F-296D-4F11-9AB7-7634C6B46F42}" filter="1" showAutoFilter="1">
      <autoFilter ref="$A$1:$U$5116">
        <filterColumn colId="1">
          <filters>
            <filter val="proper word"/>
            <filter val="phrase"/>
            <filter val="root"/>
          </filters>
        </filterColumn>
      </autoFilter>
    </customSheetView>
    <customSheetView guid="{58583792-78A2-43A6-81DD-92891F5767D6}" filter="1" showAutoFilter="1">
      <autoFilter ref="$A$1:$U$6451">
        <filterColumn colId="2">
          <filters blank="1">
            <filter val="b.oro; il"/>
          </filters>
        </filterColumn>
      </autoFilter>
    </customSheetView>
    <customSheetView guid="{A004CFA8-D57C-4110-BBE7-9B8A158E2B63}"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0">
        <f>COUNTA(Dictionary!A:A)-1</f>
        <v>6700</v>
      </c>
      <c r="B2" s="31" t="s">
        <v>33230</v>
      </c>
    </row>
    <row r="4">
      <c r="A4" s="31" t="s">
        <v>33231</v>
      </c>
      <c r="B4" s="31" t="s">
        <v>33232</v>
      </c>
      <c r="C4" s="31" t="s">
        <v>33233</v>
      </c>
      <c r="D4" s="32" t="s">
        <v>33234</v>
      </c>
    </row>
    <row r="5">
      <c r="A5" s="31">
        <f>countif(Dictionary!Q:Q, "*"&amp;B5&amp;"*")</f>
        <v>1827</v>
      </c>
      <c r="B5" s="31" t="s">
        <v>7697</v>
      </c>
      <c r="C5" s="33">
        <f>countif(Dictionary!Q:Q, "*"&amp;B5&amp;"*")/(countif(Dictionary!B:B, B25)-1)</f>
        <v>0.6210061183</v>
      </c>
      <c r="D5" s="34">
        <f t="array" ref="D5">row(index(Dictionary!Q:Q,match(true, isnumber(search("*"&amp;B5&amp;"*", Dictionary!Q:Q)),0)))</f>
        <v>8</v>
      </c>
    </row>
    <row r="6">
      <c r="A6" s="31">
        <f>countif(Dictionary!Q:Q, "*"&amp;B6&amp;"*")</f>
        <v>1695</v>
      </c>
      <c r="B6" s="31" t="s">
        <v>10053</v>
      </c>
      <c r="C6" s="33">
        <f>countif(Dictionary!Q:Q, "*"&amp;B6&amp;"*")/(countif(Dictionary!B:B, B25)-1)</f>
        <v>0.5761386812</v>
      </c>
      <c r="D6" s="34">
        <f t="array" ref="D6">row(index(Dictionary!Q:Q,match(true, isnumber(search("*"&amp;B6&amp;"*", Dictionary!Q:Q)),0)))</f>
        <v>22</v>
      </c>
    </row>
    <row r="7">
      <c r="A7" s="31">
        <f>countif(Dictionary!Q:Q, "*"&amp;B7&amp;"*")</f>
        <v>1591</v>
      </c>
      <c r="B7" s="31" t="s">
        <v>6961</v>
      </c>
      <c r="C7" s="33">
        <f>countif(Dictionary!Q:Q, "*"&amp;B7&amp;"*")/(countif(Dictionary!B:B, B25)-1)</f>
        <v>0.5407885792</v>
      </c>
      <c r="D7" s="34">
        <f t="array" ref="D7">row(index(Dictionary!Q:Q,match(true, isnumber(search("*"&amp;B7&amp;"*", Dictionary!Q:Q)),0)))</f>
        <v>22</v>
      </c>
    </row>
    <row r="8">
      <c r="A8" s="31">
        <f>countif(Dictionary!Q:Q, "*"&amp;B8&amp;"*")</f>
        <v>1471</v>
      </c>
      <c r="B8" s="31" t="s">
        <v>25368</v>
      </c>
      <c r="C8" s="33">
        <f>countif(Dictionary!Q:Q, "*"&amp;B8&amp;"*")/(countif(Dictionary!B:B, B25)-1)</f>
        <v>0.5</v>
      </c>
      <c r="D8" s="34">
        <f t="array" ref="D8">row(index(Dictionary!Q:Q,match(true, isnumber(search("*"&amp;B8&amp;"*", Dictionary!Q:Q)),0)))</f>
        <v>22</v>
      </c>
    </row>
    <row r="9">
      <c r="A9" s="31">
        <f>countif(Dictionary!Q:Q, "*"&amp;B9&amp;"*")</f>
        <v>1736</v>
      </c>
      <c r="B9" s="31" t="s">
        <v>8044</v>
      </c>
      <c r="C9" s="33">
        <f>countif(Dictionary!Q:Q, "*"&amp;B9&amp;"*")/(countif(Dictionary!B:B, B25)-1)</f>
        <v>0.5900747791</v>
      </c>
      <c r="D9" s="34">
        <f t="array" ref="D9">row(index(Dictionary!Q:Q,match(true, isnumber(search("*"&amp;B9&amp;"*", Dictionary!Q:Q)),0)))</f>
        <v>8</v>
      </c>
    </row>
    <row r="10">
      <c r="A10" s="31">
        <f>countif(Dictionary!Q:Q, "*"&amp;B10&amp;"*")</f>
        <v>1511</v>
      </c>
      <c r="B10" s="31" t="s">
        <v>12657</v>
      </c>
      <c r="C10" s="33">
        <f>countif(Dictionary!Q:Q, "*"&amp;B10&amp;"*")/(countif(Dictionary!B:B, B25)-1)</f>
        <v>0.5135961931</v>
      </c>
      <c r="D10" s="34">
        <f t="array" ref="D10">row(index(Dictionary!Q:Q,match(true, isnumber(search("*"&amp;B10&amp;"*", Dictionary!Q:Q)),0)))</f>
        <v>22</v>
      </c>
    </row>
    <row r="11">
      <c r="A11" s="31">
        <f>countif(Dictionary!Q:Q, "*"&amp;B11&amp;"*")</f>
        <v>1256</v>
      </c>
      <c r="B11" s="31" t="s">
        <v>23557</v>
      </c>
      <c r="C11" s="33">
        <f>countif(Dictionary!Q:Q, "*"&amp;B11&amp;"*")/(countif(Dictionary!B:B, B25)-1)</f>
        <v>0.4269204623</v>
      </c>
      <c r="D11" s="34">
        <f t="array" ref="D11">row(index(Dictionary!Q:Q,match(true, isnumber(search("*"&amp;B11&amp;"*", Dictionary!Q:Q)),0)))</f>
        <v>22</v>
      </c>
    </row>
    <row r="12">
      <c r="A12" s="31">
        <f>countif(Dictionary!Q:Q, "*"&amp;B12&amp;"*")</f>
        <v>694</v>
      </c>
      <c r="B12" s="31" t="s">
        <v>24635</v>
      </c>
      <c r="C12" s="33">
        <f>countif(Dictionary!Q:Q, "*"&amp;B12&amp;"*")/(countif(Dictionary!B:B, B25)-1)</f>
        <v>0.2358939497</v>
      </c>
      <c r="D12" s="34">
        <f t="array" ref="D12">row(index(Dictionary!Q:Q,match(true, isnumber(search("*"&amp;B12&amp;"*", Dictionary!Q:Q)),0)))</f>
        <v>8</v>
      </c>
    </row>
    <row r="13">
      <c r="A13" s="31">
        <f>countif(Dictionary!Q:Q, "*"&amp;B13&amp;"*")</f>
        <v>1161</v>
      </c>
      <c r="B13" s="31" t="s">
        <v>11347</v>
      </c>
      <c r="C13" s="33">
        <f>countif(Dictionary!Q:Q, "*"&amp;B13&amp;"*")/(countif(Dictionary!B:B, B25)-1)</f>
        <v>0.3946295037</v>
      </c>
      <c r="D13" s="34">
        <f t="array" ref="D13">row(index(Dictionary!Q:Q,match(true, isnumber(search("*"&amp;B13&amp;"*", Dictionary!Q:Q)),0)))</f>
        <v>22</v>
      </c>
    </row>
    <row r="14">
      <c r="A14" s="31">
        <f>countif(Dictionary!Q:Q, "*"&amp;B14&amp;"*")</f>
        <v>1343</v>
      </c>
      <c r="B14" s="31" t="s">
        <v>21661</v>
      </c>
      <c r="C14" s="33">
        <f>countif(Dictionary!Q:Q, "*"&amp;B14&amp;"*")/(countif(Dictionary!B:B, B25)-1)</f>
        <v>0.4564921822</v>
      </c>
      <c r="D14" s="34">
        <f t="array" ref="D14">row(index(Dictionary!Q:Q,match(true, isnumber(search("*"&amp;B14&amp;"*", Dictionary!Q:Q)),0)))</f>
        <v>22</v>
      </c>
    </row>
    <row r="15">
      <c r="A15" s="31">
        <f>countif(Dictionary!Q:Q, "*"&amp;B15&amp;"*")</f>
        <v>682</v>
      </c>
      <c r="B15" s="31" t="s">
        <v>30082</v>
      </c>
      <c r="C15" s="33">
        <f>countif(Dictionary!Q:Q, "*"&amp;B15&amp;"*")/(countif(Dictionary!B:B, B25)-1)</f>
        <v>0.2318150918</v>
      </c>
      <c r="D15" s="34">
        <f t="array" ref="D15">row(index(Dictionary!Q:Q,match(true, isnumber(search("*"&amp;B15&amp;"*", Dictionary!Q:Q)),0)))</f>
        <v>22</v>
      </c>
    </row>
    <row r="16">
      <c r="A16" s="31">
        <f>countif(Dictionary!Q:Q, "*"&amp;B16&amp;"*")</f>
        <v>1252</v>
      </c>
      <c r="B16" s="31" t="s">
        <v>11971</v>
      </c>
      <c r="C16" s="33">
        <f>countif(Dictionary!Q:Q, "*"&amp;B16&amp;"*")/(countif(Dictionary!B:B, B25)-1)</f>
        <v>0.425560843</v>
      </c>
      <c r="D16" s="34">
        <f t="array" ref="D16">row(index(Dictionary!Q:Q,match(true, isnumber(search("*"&amp;B16&amp;"*", Dictionary!Q:Q)),0)))</f>
        <v>22</v>
      </c>
    </row>
    <row r="17">
      <c r="A17" s="31">
        <f>countif(Dictionary!Q:Q, "*"&amp;B17&amp;"*")</f>
        <v>672</v>
      </c>
      <c r="B17" s="31" t="s">
        <v>28218</v>
      </c>
      <c r="C17" s="33">
        <f>countif(Dictionary!Q:Q, "*"&amp;B17&amp;"*")/(countif(Dictionary!B:B, B25)-1)</f>
        <v>0.2284160435</v>
      </c>
      <c r="D17" s="34">
        <f t="array" ref="D17">row(index(Dictionary!Q:Q,match(true, isnumber(search("*"&amp;B17&amp;"*", Dictionary!Q:Q)),0)))</f>
        <v>22</v>
      </c>
    </row>
    <row r="18">
      <c r="A18" s="31">
        <f>countif(Dictionary!Q:Q, "*"&amp;B18&amp;"*")</f>
        <v>1226</v>
      </c>
      <c r="B18" s="31" t="s">
        <v>1600</v>
      </c>
      <c r="C18" s="33">
        <f>countif(Dictionary!Q:Q, "*"&amp;B18&amp;"*")/(countif(Dictionary!B:B, B25)-1)</f>
        <v>0.4167233175</v>
      </c>
      <c r="D18" s="34">
        <f t="array" ref="D18">row(index(Dictionary!Q:Q,match(true, isnumber(search("*"&amp;B18&amp;"*", Dictionary!Q:Q)),0)))</f>
        <v>22</v>
      </c>
    </row>
    <row r="19">
      <c r="A19" s="31">
        <f>countif(Dictionary!Q:Q, "*"&amp;B19&amp;"*")</f>
        <v>958</v>
      </c>
      <c r="B19" s="31" t="s">
        <v>27519</v>
      </c>
      <c r="C19" s="33">
        <f>countif(Dictionary!Q:Q, "*"&amp;B19&amp;"*")/(countif(Dictionary!B:B, B25)-1)</f>
        <v>0.3256288239</v>
      </c>
      <c r="D19" s="34">
        <f t="array" ref="D19">row(index(Dictionary!Q:Q,match(true, isnumber(search("*"&amp;B19&amp;"*", Dictionary!Q:Q)),0)))</f>
        <v>22</v>
      </c>
    </row>
    <row r="20">
      <c r="A20" s="31">
        <f>countif(Dictionary!Q:Q, "*"&amp;B20&amp;"*")</f>
        <v>1524</v>
      </c>
      <c r="B20" s="31" t="s">
        <v>22962</v>
      </c>
      <c r="C20" s="33">
        <f>countif(Dictionary!Q:Q, "*"&amp;B20&amp;"*")/(countif(Dictionary!B:B, B25)-1)</f>
        <v>0.5180149558</v>
      </c>
      <c r="D20" s="34">
        <f t="array" ref="D20">row(index(Dictionary!Q:Q,match(true, isnumber(search("*"&amp;B20&amp;"*", Dictionary!Q:Q)),0)))</f>
        <v>22</v>
      </c>
    </row>
    <row r="21">
      <c r="A21" s="31">
        <f>countif(Dictionary!Q:Q, "*"&amp;B21&amp;"*")</f>
        <v>1597</v>
      </c>
      <c r="B21" s="31" t="s">
        <v>29268</v>
      </c>
      <c r="C21" s="33">
        <f>countif(Dictionary!Q:Q, "*"&amp;B21&amp;"*")/(countif(Dictionary!B:B, B25)-1)</f>
        <v>0.5428280082</v>
      </c>
      <c r="D21" s="34">
        <f t="array" ref="D21">row(index(Dictionary!Q:Q,match(true, isnumber(search("*"&amp;B21&amp;"*", Dictionary!Q:Q)),0)))</f>
        <v>22</v>
      </c>
    </row>
    <row r="22">
      <c r="A22" s="34">
        <f>countif(Dictionary!Q:Q, "*"&amp;B22&amp;"*")</f>
        <v>34</v>
      </c>
      <c r="B22" s="31" t="s">
        <v>16881</v>
      </c>
      <c r="C22" s="33">
        <f>countif(Dictionary!Q:Q, "*"&amp;B22&amp;"*")/(countif(Dictionary!B:B, B25)-1)</f>
        <v>0.01155676411</v>
      </c>
      <c r="D22" s="34">
        <f t="array" ref="D22">row(index(Dictionary!Q:Q,match(true, isnumber(search("*"&amp;B22&amp;"*", Dictionary!Q:Q)),0)))</f>
        <v>88</v>
      </c>
    </row>
    <row r="23">
      <c r="A23" s="35"/>
      <c r="B23" s="28"/>
    </row>
    <row r="24">
      <c r="A24" s="36" t="s">
        <v>33231</v>
      </c>
      <c r="B24" s="36" t="s">
        <v>33235</v>
      </c>
      <c r="C24" s="36" t="s">
        <v>33236</v>
      </c>
    </row>
    <row r="25">
      <c r="A25" s="31">
        <f>countif(Dictionary!B:B, B25)</f>
        <v>2943</v>
      </c>
      <c r="B25" s="31" t="s">
        <v>416</v>
      </c>
      <c r="C25" s="37">
        <f>A25/(counta(Dictionary!A:A)-1)</f>
        <v>0.4392537313</v>
      </c>
    </row>
    <row r="26">
      <c r="A26" s="31">
        <f>countif(Dictionary!B:B, B26)</f>
        <v>321</v>
      </c>
      <c r="B26" s="31" t="s">
        <v>610</v>
      </c>
      <c r="C26" s="37">
        <f>A26/(counta(Dictionary!A:A)-1)</f>
        <v>0.04791044776</v>
      </c>
    </row>
    <row r="27">
      <c r="A27" s="31">
        <f>countif(Dictionary!B:B, B27)</f>
        <v>3026</v>
      </c>
      <c r="B27" s="31" t="s">
        <v>440</v>
      </c>
      <c r="C27" s="33">
        <f>A27/(counta(Dictionary!A:A)-1)</f>
        <v>0.451641791</v>
      </c>
    </row>
    <row r="28">
      <c r="A28" s="31">
        <f>countif(Dictionary!B:B, B28)</f>
        <v>281</v>
      </c>
      <c r="B28" s="31" t="s">
        <v>349</v>
      </c>
      <c r="C28" s="33">
        <f>A28/(counta(Dictionary!A:A)-1)</f>
        <v>0.04194029851</v>
      </c>
    </row>
    <row r="29">
      <c r="A29" s="31">
        <f>countif(Dictionary!B:B, B29)</f>
        <v>129</v>
      </c>
      <c r="B29" s="31" t="s">
        <v>21</v>
      </c>
      <c r="C29" s="33">
        <f>A29/(counta(Dictionary!A:A)-1)</f>
        <v>0.01925373134</v>
      </c>
    </row>
    <row r="31">
      <c r="A31" s="31" t="s">
        <v>33231</v>
      </c>
      <c r="B31" s="31" t="s">
        <v>33237</v>
      </c>
      <c r="C31" s="30"/>
    </row>
    <row r="32">
      <c r="A32" s="31">
        <f>countif(Dictionary!F:F, "*"&amp;B32&amp;"*")</f>
        <v>0</v>
      </c>
      <c r="B32" s="31" t="s">
        <v>33238</v>
      </c>
      <c r="C32" s="31" t="s">
        <v>33239</v>
      </c>
    </row>
    <row r="33">
      <c r="A33" s="31">
        <f>countif(Dictionary!F:F, "*"&amp;B33&amp;"*")</f>
        <v>0</v>
      </c>
      <c r="B33" s="31" t="s">
        <v>33240</v>
      </c>
      <c r="C33" s="31" t="s">
        <v>33241</v>
      </c>
    </row>
    <row r="34">
      <c r="A34" s="31">
        <f>countif(Dictionary!F:F, "*"&amp;B34&amp;"*")</f>
        <v>0</v>
      </c>
      <c r="B34" s="31" t="s">
        <v>33242</v>
      </c>
      <c r="C34" s="31" t="s">
        <v>33243</v>
      </c>
    </row>
    <row r="35">
      <c r="A35" s="31">
        <f>countif(Dictionary!F:F, "*"&amp;B35&amp;"*")</f>
        <v>14</v>
      </c>
      <c r="B35" s="31" t="s">
        <v>33244</v>
      </c>
      <c r="C35" s="31" t="s">
        <v>18579</v>
      </c>
    </row>
    <row r="36">
      <c r="A36" s="31">
        <f>countif(Dictionary!F:F, "*"&amp;B36&amp;"*")</f>
        <v>42</v>
      </c>
      <c r="B36" s="31" t="s">
        <v>33245</v>
      </c>
      <c r="C36" s="31" t="s">
        <v>33246</v>
      </c>
    </row>
    <row r="37">
      <c r="A37" s="31">
        <f>countif(Dictionary!F:F, "*"&amp;B37&amp;"*")</f>
        <v>11</v>
      </c>
      <c r="B37" s="31" t="s">
        <v>33247</v>
      </c>
      <c r="C37" s="31" t="s">
        <v>23983</v>
      </c>
    </row>
    <row r="38">
      <c r="A38" s="31">
        <f>countif(Dictionary!F:F, "*"&amp;B38&amp;"*")</f>
        <v>3</v>
      </c>
      <c r="B38" s="31" t="s">
        <v>33248</v>
      </c>
      <c r="C38" s="31" t="s">
        <v>33249</v>
      </c>
    </row>
    <row r="39">
      <c r="A39" s="31">
        <f>countif(Dictionary!F:F, "*"&amp;B39&amp;"*")</f>
        <v>11</v>
      </c>
      <c r="B39" s="31" t="s">
        <v>33250</v>
      </c>
      <c r="C39" s="31" t="s">
        <v>33251</v>
      </c>
    </row>
    <row r="40">
      <c r="A40" s="31">
        <f>countif(Dictionary!F:F, "*"&amp;B40&amp;"*")</f>
        <v>0</v>
      </c>
      <c r="B40" s="31" t="s">
        <v>33238</v>
      </c>
      <c r="C40" s="31" t="s">
        <v>33252</v>
      </c>
    </row>
    <row r="41">
      <c r="A41" s="31">
        <f>countif(Dictionary!F:F, "*"&amp;B41&amp;"*")</f>
        <v>0</v>
      </c>
      <c r="B41" s="31" t="s">
        <v>33240</v>
      </c>
      <c r="C41" s="31" t="s">
        <v>33253</v>
      </c>
    </row>
    <row r="42">
      <c r="A42" s="31">
        <f>countif(Dictionary!F:F, "*"&amp;B42&amp;"*")</f>
        <v>2</v>
      </c>
      <c r="B42" s="31" t="s">
        <v>33254</v>
      </c>
      <c r="C42" s="31" t="s">
        <v>13029</v>
      </c>
    </row>
    <row r="43">
      <c r="A43" s="31">
        <f>countif(Dictionary!F:F, "*"&amp;B43&amp;"*")</f>
        <v>18</v>
      </c>
      <c r="B43" s="31" t="s">
        <v>4560</v>
      </c>
      <c r="C43" s="31" t="s">
        <v>21893</v>
      </c>
    </row>
    <row r="44">
      <c r="A44" s="31">
        <f>countif(Dictionary!F:F, "*"&amp;B44&amp;"*")</f>
        <v>1</v>
      </c>
      <c r="B44" s="31" t="s">
        <v>33255</v>
      </c>
      <c r="C44" s="31" t="s">
        <v>33256</v>
      </c>
    </row>
    <row r="46">
      <c r="A46" s="38" t="s">
        <v>33257</v>
      </c>
      <c r="B46" s="38" t="s">
        <v>33258</v>
      </c>
      <c r="C46" s="38" t="s">
        <v>33259</v>
      </c>
      <c r="D46" s="38" t="s">
        <v>33260</v>
      </c>
      <c r="E46" s="38" t="s">
        <v>33261</v>
      </c>
    </row>
    <row r="47">
      <c r="A47" s="30">
        <f>COUNTA(Dictionary!A:A)-COUNTA(Dictionary!B:B)</f>
        <v>0</v>
      </c>
      <c r="B47" s="39" t="str">
        <f>Dictionary!B1</f>
        <v>Category</v>
      </c>
      <c r="C47" s="37">
        <f>1-A47/A2</f>
        <v>1</v>
      </c>
      <c r="D47" s="40">
        <f t="array" ref="D47">row(index(Dictionary!B:B,match(false,index((Dictionary!B:B&gt;0),0),0)))</f>
        <v>6702</v>
      </c>
      <c r="E47" s="41" t="str">
        <f t="shared" ref="E47:E61" si="1">indirect("Dictionary!A"&amp;D47)</f>
        <v/>
      </c>
    </row>
    <row r="48">
      <c r="A48" s="30">
        <f>COUNTA(Dictionary!A:A)-COUNTA(Dictionary!C:C)</f>
        <v>37</v>
      </c>
      <c r="B48" s="39" t="str">
        <f>Dictionary!C1</f>
        <v>WordClass</v>
      </c>
      <c r="C48" s="37">
        <f>1-A48/A2</f>
        <v>0.9944776119</v>
      </c>
      <c r="D48" s="40">
        <f t="array" ref="D48">row(index(Dictionary!F:F,match(false,index((Dictionary!C:C&gt;0),0),0)))</f>
        <v>836</v>
      </c>
      <c r="E48" s="41" t="str">
        <f t="shared" si="1"/>
        <v>burplanta</v>
      </c>
    </row>
    <row r="49">
      <c r="A49" s="30">
        <f>COUNTA(Dictionary!A:A)-COUNTA(Dictionary!F:F)</f>
        <v>1</v>
      </c>
      <c r="B49" s="39" t="str">
        <f>Dictionary!F1</f>
        <v>TranslationEng</v>
      </c>
      <c r="C49" s="37">
        <f>1-A49/A2</f>
        <v>0.9998507463</v>
      </c>
      <c r="D49" s="40">
        <f t="array" ref="D49">row(index(Dictionary!F:F,match(false,index((Dictionary!F:F&gt;0),0),0)))</f>
        <v>2276</v>
      </c>
      <c r="E49" s="41" t="str">
        <f t="shared" si="1"/>
        <v>hataya</v>
      </c>
    </row>
    <row r="50">
      <c r="A50" s="30">
        <f>COUNTA(Dictionary!A:A)-COUNTA(Dictionary!G:G)</f>
        <v>6608</v>
      </c>
      <c r="B50" s="39" t="str">
        <f>Dictionary!G1</f>
        <v>SearchTermsEng</v>
      </c>
      <c r="C50" s="37">
        <f>1-A50/A2</f>
        <v>0.01373134328</v>
      </c>
      <c r="D50" s="40">
        <f t="array" ref="D50">row(index(Dictionary!G:G,match(false,index((Dictionary!G:G&gt;0),0),0)))</f>
        <v>2</v>
      </c>
      <c r="E50" s="41" t="str">
        <f t="shared" si="1"/>
        <v>-abil</v>
      </c>
    </row>
    <row r="51">
      <c r="A51" s="30">
        <f>COUNTA(Dictionary!A:A)-COUNTA(#REF!)</f>
        <v>6700</v>
      </c>
      <c r="B51" s="31" t="str">
        <f>#REF!</f>
        <v>#REF!</v>
      </c>
      <c r="C51" s="37">
        <f>1-A51/A2</f>
        <v>0</v>
      </c>
      <c r="D51" s="40" t="str">
        <f t="array" ref="D51">row(index(#REF!,match(false,index((#REF!&gt;0),0),0)))</f>
        <v>#REF!</v>
      </c>
      <c r="E51" s="42" t="str">
        <f t="shared" si="1"/>
        <v>#REF!</v>
      </c>
    </row>
    <row r="52" ht="16.5" customHeight="1">
      <c r="A52" s="30">
        <f>COUNTA(Dictionary!A:A)-COUNTA(Dictionary!H:H)</f>
        <v>5</v>
      </c>
      <c r="B52" s="43" t="str">
        <f>Dictionary!H1</f>
        <v>TranslationEpo</v>
      </c>
      <c r="C52" s="37">
        <f>1-A52/A2</f>
        <v>0.9992537313</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0.9995522388</v>
      </c>
      <c r="D53" s="42">
        <f t="array" ref="D53">row(index(Dictionary!I:I,match(false,index((Dictionary!I:I&gt;0),0),0)))</f>
        <v>2276</v>
      </c>
      <c r="E53" s="43" t="str">
        <f t="shared" si="1"/>
        <v>hataya</v>
      </c>
    </row>
    <row r="54">
      <c r="A54" s="44">
        <f>COUNTA(Dictionary!A:A)-COUNTA(Dictionary!L:L)</f>
        <v>6549</v>
      </c>
      <c r="B54" s="43" t="str">
        <f>Dictionary!L1</f>
        <v>TranslationDeu</v>
      </c>
      <c r="C54" s="45">
        <f>1-A54/A2</f>
        <v>0.02253731343</v>
      </c>
      <c r="D54" s="42">
        <f t="array" ref="D54">row(index(Dictionary!L:L,match(false,index((Dictionary!L:L&gt;0),0),0)))</f>
        <v>3</v>
      </c>
      <c r="E54" s="43" t="str">
        <f t="shared" si="1"/>
        <v>-bimar</v>
      </c>
    </row>
    <row r="55">
      <c r="A55" s="44">
        <f>COUNTA(Dictionary!A:A)-COUNTA(Dictionary!O:O)</f>
        <v>6693</v>
      </c>
      <c r="B55" s="43" t="str">
        <f>Dictionary!O1</f>
        <v>Example</v>
      </c>
      <c r="C55" s="45">
        <f>1-A55/A2</f>
        <v>0.001044776119</v>
      </c>
      <c r="D55" s="42">
        <f t="array" ref="D55">row(index(Dictionary!O:O,match(false,index((Dictionary!O:O&gt;0),0),0)))</f>
        <v>2</v>
      </c>
      <c r="E55" s="43" t="str">
        <f t="shared" si="1"/>
        <v>-abil</v>
      </c>
    </row>
    <row r="56">
      <c r="A56" s="44">
        <f>COUNTA(Dictionary!A:A)-COUNTA(Dictionary!P:P)</f>
        <v>4695</v>
      </c>
      <c r="B56" s="43" t="str">
        <f>Dictionary!P1</f>
        <v>Tags</v>
      </c>
      <c r="C56" s="45">
        <f>1-A56/A2</f>
        <v>0.2992537313</v>
      </c>
      <c r="D56" s="42">
        <f t="array" ref="D56">row(index(Dictionary!P:P,match(false,index((Dictionary!P:P&gt;0),0),0)))</f>
        <v>2</v>
      </c>
      <c r="E56" s="43" t="str">
        <f t="shared" si="1"/>
        <v>-abil</v>
      </c>
    </row>
    <row r="57">
      <c r="A57" s="44">
        <f>COUNTA(Dictionary!A:A)-COUNTA(Dictionary!Q:Q)</f>
        <v>0</v>
      </c>
      <c r="B57" s="43" t="str">
        <f>Dictionary!Q1</f>
        <v>LexiliAsel</v>
      </c>
      <c r="C57" s="45">
        <f>1-A57/A2</f>
        <v>1</v>
      </c>
      <c r="D57" s="42">
        <f t="array" ref="D57">row(index(Dictionary!Q:Q,match(false,index((Dictionary!Q:Q&gt;0),0),0)))</f>
        <v>6702</v>
      </c>
      <c r="E57" s="43" t="str">
        <f t="shared" si="1"/>
        <v/>
      </c>
    </row>
    <row r="58">
      <c r="A58" s="44">
        <f>COUNTA(Dictionary!A:A)-COUNTA(#REF!)</f>
        <v>6700</v>
      </c>
      <c r="B58" s="42" t="str">
        <f>#REF!</f>
        <v>#REF!</v>
      </c>
      <c r="C58" s="45">
        <f>1-A58/A2</f>
        <v>0</v>
      </c>
      <c r="D58" s="42" t="str">
        <f t="array" ref="D58">row(index(#REF!,match(false,index((#REF!&gt;0),0),0)))</f>
        <v>#REF!</v>
      </c>
      <c r="E58" s="42" t="str">
        <f t="shared" si="1"/>
        <v>#REF!</v>
      </c>
    </row>
    <row r="59">
      <c r="A59" s="44">
        <f>COUNTA(Dictionary!A:A)-COUNTA(Dictionary!S:S)</f>
        <v>6635</v>
      </c>
      <c r="B59" s="43" t="str">
        <f>Dictionary!S1</f>
        <v>TranslationFra</v>
      </c>
      <c r="C59" s="45">
        <f>1-A59/A2</f>
        <v>0.009701492537</v>
      </c>
      <c r="D59" s="42">
        <f t="array" ref="D59">row(index(Dictionary!S:S,match(false,index((Dictionary!S:S&gt;0),0),0)))</f>
        <v>2</v>
      </c>
      <c r="E59" s="43" t="str">
        <f t="shared" si="1"/>
        <v>-abil</v>
      </c>
    </row>
    <row r="60">
      <c r="A60" s="44">
        <f>COUNTA(Dictionary!A:A)-COUNTA(Dictionary!T:T)</f>
        <v>6649</v>
      </c>
      <c r="B60" s="43" t="str">
        <f>Dictionary!T1</f>
        <v>TranslationRus</v>
      </c>
      <c r="C60" s="45">
        <f>1-A60/A2</f>
        <v>0.007611940299</v>
      </c>
      <c r="D60" s="42">
        <f t="array" ref="D60">row(index(Dictionary!T:T,match(false,index((Dictionary!T:T&gt;0),0),0)))</f>
        <v>2</v>
      </c>
      <c r="E60" s="43" t="str">
        <f t="shared" si="1"/>
        <v>-abil</v>
      </c>
    </row>
    <row r="61">
      <c r="A61" s="44">
        <f>COUNTA(Dictionary!A:A)-COUNTA(Dictionary!U:U)</f>
        <v>6655</v>
      </c>
      <c r="B61" s="43" t="str">
        <f>Dictionary!U1</f>
        <v>TranslationZho</v>
      </c>
      <c r="C61" s="45">
        <f>1-A61/A2</f>
        <v>0.00671641791</v>
      </c>
      <c r="D61" s="42">
        <f t="array" ref="D61">row(index(Dictionary!U:U,match(false,index((Dictionary!U:U&gt;0),0),0)))</f>
        <v>2</v>
      </c>
      <c r="E61" s="43" t="str">
        <f t="shared" si="1"/>
        <v>-abil</v>
      </c>
    </row>
    <row r="63">
      <c r="A63" s="31" t="s">
        <v>33262</v>
      </c>
      <c r="B63" s="31" t="s">
        <v>33263</v>
      </c>
      <c r="C63" s="31" t="s">
        <v>33236</v>
      </c>
      <c r="D63" s="31" t="s">
        <v>33264</v>
      </c>
      <c r="E63" s="31" t="s">
        <v>33236</v>
      </c>
      <c r="F63" s="31" t="s">
        <v>33265</v>
      </c>
      <c r="G63" s="31" t="s">
        <v>33236</v>
      </c>
      <c r="H63" s="31" t="s">
        <v>33266</v>
      </c>
      <c r="I63" s="31" t="s">
        <v>33236</v>
      </c>
      <c r="J63" s="31" t="s">
        <v>33267</v>
      </c>
      <c r="K63" s="31" t="s">
        <v>33236</v>
      </c>
    </row>
    <row r="64">
      <c r="A64" s="31" t="s">
        <v>415</v>
      </c>
      <c r="B64" s="46">
        <f>IFERROR(__xludf.DUMMYFUNCTION("sumproduct(len(filter(Dictionary!A:A,Dictionary!B:B=""root""))-len(substitute(lower(filter(Dictionary!A:A,Dictionary!B:B=""root"")),A64,"""")))"),2280.0)</f>
        <v>2280</v>
      </c>
      <c r="C64" s="37">
        <f>IFERROR(__xludf.DUMMYFUNCTION("B64/sumproduct(len(filter(Dictionary!A:A,Dictionary!B:B=""root"")))"),0.1402386517406815)</f>
        <v>0.1402386517</v>
      </c>
      <c r="D64" s="30">
        <f>countifs(Dictionary!A:A,"*"&amp;A64,Dictionary!B:B,"root")</f>
        <v>556</v>
      </c>
      <c r="E64" s="37">
        <f>D64/(countif(Dictionary!B:B,"root")-1)</f>
        <v>0.1889870836</v>
      </c>
      <c r="F64" s="30">
        <f>countifs(Dictionary!A:A,"*"&amp;A64&amp;"*",Dictionary!B:B,"root")</f>
        <v>1743</v>
      </c>
      <c r="G64" s="37">
        <f>F64/(countif(Dictionary!B:B,"root")-1)</f>
        <v>0.5924541128</v>
      </c>
      <c r="H64" s="30">
        <f>countifs(Dictionary!A:A,"*"&amp;A64&amp;"*"&amp;A64&amp;"*",Dictionary!B:B,"root")</f>
        <v>501</v>
      </c>
      <c r="I64" s="37">
        <f>H64/(countif(Dictionary!B:B,"root")-1)</f>
        <v>0.1702923182</v>
      </c>
      <c r="J64" s="31">
        <f>countifs(Dictionary!A:A,A64&amp;"*",Dictionary!B:B,"root")</f>
        <v>171</v>
      </c>
      <c r="K64" s="37">
        <f>J64/(countif(Dictionary!B:B,"root")-1)</f>
        <v>0.05812372536</v>
      </c>
    </row>
    <row r="65">
      <c r="A65" s="31" t="s">
        <v>101</v>
      </c>
      <c r="B65" s="46">
        <f>IFERROR(__xludf.DUMMYFUNCTION("sumproduct(len(filter(Dictionary!A:A,Dictionary!B:B=""root""))-len(substitute(lower(filter(Dictionary!A:A,Dictionary!B:B=""root"")),A65,"""")))"),407.0)</f>
        <v>407</v>
      </c>
      <c r="C65" s="37">
        <f>IFERROR(__xludf.DUMMYFUNCTION("B65/sumproduct(len(filter(Dictionary!A:A,Dictionary!B:B=""root"")))"),0.02503382949932341)</f>
        <v>0.0250338295</v>
      </c>
      <c r="D65" s="30">
        <f>countifs(Dictionary!A:A,"*"&amp;A65,Dictionary!B:B,"root")</f>
        <v>0</v>
      </c>
      <c r="E65" s="37">
        <f>D65/(countif(Dictionary!B:B,"root")-1)</f>
        <v>0</v>
      </c>
      <c r="F65" s="30">
        <f>countifs(Dictionary!A:A,"*"&amp;A65&amp;"*",Dictionary!B:B,"root")</f>
        <v>388</v>
      </c>
      <c r="G65" s="37">
        <f>F65/(countif(Dictionary!B:B,"root")-1)</f>
        <v>0.1318830727</v>
      </c>
      <c r="H65" s="30">
        <f>countifs(Dictionary!A:A,"*"&amp;A65&amp;"*"&amp;A65&amp;"*",Dictionary!B:B,"root")</f>
        <v>19</v>
      </c>
      <c r="I65" s="37">
        <f>H65/(countif(Dictionary!B:B,"root")-1)</f>
        <v>0.006458191706</v>
      </c>
      <c r="J65" s="31">
        <f>countifs(Dictionary!A:A,A65&amp;"*",Dictionary!B:B,"root")</f>
        <v>179</v>
      </c>
      <c r="K65" s="37">
        <f>J65/(countif(Dictionary!B:B,"root")-1)</f>
        <v>0.06084296397</v>
      </c>
    </row>
    <row r="66">
      <c r="A66" s="31" t="s">
        <v>33268</v>
      </c>
      <c r="B66" s="46">
        <f>IFERROR(__xludf.DUMMYFUNCTION("sumproduct(len(filter(Dictionary!A:A,Dictionary!B:B=""root""))-len(substitute(lower(filter(Dictionary!A:A,Dictionary!B:B=""root"")),A66,"""")))"),158.0)</f>
        <v>158</v>
      </c>
      <c r="C66" s="37">
        <f>IFERROR(__xludf.DUMMYFUNCTION("B66/sumproduct(len(filter(Dictionary!A:A,Dictionary!B:B=""root"")))"),0.009718292532906877)</f>
        <v>0.009718292533</v>
      </c>
      <c r="D66" s="30">
        <f>countifs(Dictionary!A:A,"*"&amp;A66,Dictionary!B:B,"root")</f>
        <v>0</v>
      </c>
      <c r="E66" s="37">
        <f>D66/(countif(Dictionary!B:B,"root")-1)</f>
        <v>0</v>
      </c>
      <c r="F66" s="30">
        <f>countifs(Dictionary!A:A,"*"&amp;A66&amp;"*",Dictionary!B:B,"root")</f>
        <v>154</v>
      </c>
      <c r="G66" s="37">
        <f>F66/(countif(Dictionary!B:B,"root")-1)</f>
        <v>0.0523453433</v>
      </c>
      <c r="H66" s="30">
        <f>countifs(Dictionary!A:A,"*"&amp;A66&amp;"*"&amp;A66&amp;"*",Dictionary!B:B,"root")</f>
        <v>4</v>
      </c>
      <c r="I66" s="37">
        <f>H66/(countif(Dictionary!B:B,"root")-1)</f>
        <v>0.001359619307</v>
      </c>
      <c r="J66" s="31">
        <f>countifs(Dictionary!A:A,A66&amp;"*",Dictionary!B:B,"root")</f>
        <v>74</v>
      </c>
      <c r="K66" s="37">
        <f>J66/(countif(Dictionary!B:B,"root")-1)</f>
        <v>0.02515295717</v>
      </c>
    </row>
    <row r="67">
      <c r="A67" s="31" t="s">
        <v>1010</v>
      </c>
      <c r="B67" s="46">
        <f>IFERROR(__xludf.DUMMYFUNCTION("sumproduct(len(filter(Dictionary!A:A,Dictionary!B:B=""root""))-len(substitute(lower(filter(Dictionary!A:A,Dictionary!B:B=""root"")),A67,"""")))"),415.0)</f>
        <v>415</v>
      </c>
      <c r="C67" s="37">
        <f>IFERROR(__xludf.DUMMYFUNCTION("B67/sumproduct(len(filter(Dictionary!A:A,Dictionary!B:B=""root"")))"),0.025525894944027554)</f>
        <v>0.02552589494</v>
      </c>
      <c r="D67" s="30">
        <f>countifs(Dictionary!A:A,"*"&amp;A67,Dictionary!B:B,"root")</f>
        <v>0</v>
      </c>
      <c r="E67" s="37">
        <f>D67/(countif(Dictionary!B:B,"root")-1)</f>
        <v>0</v>
      </c>
      <c r="F67" s="30">
        <f>countifs(Dictionary!A:A,"*"&amp;A67&amp;"*",Dictionary!B:B,"root")</f>
        <v>401</v>
      </c>
      <c r="G67" s="37">
        <f>F67/(countif(Dictionary!B:B,"root")-1)</f>
        <v>0.1363018355</v>
      </c>
      <c r="H67" s="30">
        <f>countifs(Dictionary!A:A,"*"&amp;A67&amp;"*"&amp;A67&amp;"*",Dictionary!B:B,"root")</f>
        <v>14</v>
      </c>
      <c r="I67" s="37">
        <f>H67/(countif(Dictionary!B:B,"root")-1)</f>
        <v>0.004758667573</v>
      </c>
      <c r="J67" s="31">
        <f>countifs(Dictionary!A:A,A67&amp;"*",Dictionary!B:B,"root")</f>
        <v>132</v>
      </c>
      <c r="K67" s="37">
        <f>J67/(countif(Dictionary!B:B,"root")-1)</f>
        <v>0.04486743712</v>
      </c>
    </row>
    <row r="68">
      <c r="A68" s="31" t="s">
        <v>7391</v>
      </c>
      <c r="B68" s="46">
        <f>IFERROR(__xludf.DUMMYFUNCTION("sumproduct(len(filter(Dictionary!A:A,Dictionary!B:B=""root""))-len(substitute(lower(filter(Dictionary!A:A,Dictionary!B:B=""root"")),A68,"""")))"),1264.0)</f>
        <v>1264</v>
      </c>
      <c r="C68" s="37">
        <f>IFERROR(__xludf.DUMMYFUNCTION("B68/sumproduct(len(filter(Dictionary!A:A,Dictionary!B:B=""root"")))"),0.07774634026325501)</f>
        <v>0.07774634026</v>
      </c>
      <c r="D68" s="30">
        <f>countifs(Dictionary!A:A,"*"&amp;A68,Dictionary!B:B,"root")</f>
        <v>287</v>
      </c>
      <c r="E68" s="37">
        <f>D68/(countif(Dictionary!B:B,"root")-1)</f>
        <v>0.09755268525</v>
      </c>
      <c r="F68" s="30">
        <f>countifs(Dictionary!A:A,"*"&amp;A68&amp;"*",Dictionary!B:B,"root")</f>
        <v>1092</v>
      </c>
      <c r="G68" s="37">
        <f>F68/(countif(Dictionary!B:B,"root")-1)</f>
        <v>0.3711760707</v>
      </c>
      <c r="H68" s="30">
        <f>countifs(Dictionary!A:A,"*"&amp;A68&amp;"*"&amp;A68&amp;"*",Dictionary!B:B,"root")</f>
        <v>166</v>
      </c>
      <c r="I68" s="37">
        <f>H68/(countif(Dictionary!B:B,"root")-1)</f>
        <v>0.05642420122</v>
      </c>
      <c r="J68" s="31">
        <f>countifs(Dictionary!A:A,A68&amp;"*",Dictionary!B:B,"root")</f>
        <v>125</v>
      </c>
      <c r="K68" s="37">
        <f>J68/(countif(Dictionary!B:B,"root")-1)</f>
        <v>0.04248810333</v>
      </c>
    </row>
    <row r="69">
      <c r="A69" s="31" t="s">
        <v>33269</v>
      </c>
      <c r="B69" s="46">
        <f>IFERROR(__xludf.DUMMYFUNCTION("sumproduct(len(filter(Dictionary!A:A,Dictionary!B:B=""root""))-len(substitute(lower(filter(Dictionary!A:A,Dictionary!B:B=""root"")),A69,"""")))"),257.0)</f>
        <v>257</v>
      </c>
      <c r="C69" s="37">
        <f>IFERROR(__xludf.DUMMYFUNCTION("B69/sumproduct(len(filter(Dictionary!A:A,Dictionary!B:B=""root"")))"),0.01580760241112068)</f>
        <v>0.01580760241</v>
      </c>
      <c r="D69" s="30">
        <f>countifs(Dictionary!A:A,"*"&amp;A69,Dictionary!B:B,"root")</f>
        <v>21</v>
      </c>
      <c r="E69" s="37">
        <f>D69/(countif(Dictionary!B:B,"root")-1)</f>
        <v>0.00713800136</v>
      </c>
      <c r="F69" s="30">
        <f>countifs(Dictionary!A:A,"*"&amp;A69&amp;"*",Dictionary!B:B,"root")</f>
        <v>252</v>
      </c>
      <c r="G69" s="37">
        <f>F69/(countif(Dictionary!B:B,"root")-1)</f>
        <v>0.08565601632</v>
      </c>
      <c r="H69" s="30">
        <f>countifs(Dictionary!A:A,"*"&amp;A69&amp;"*"&amp;A69&amp;"*",Dictionary!B:B,"root")</f>
        <v>5</v>
      </c>
      <c r="I69" s="37">
        <f>H69/(countif(Dictionary!B:B,"root")-1)</f>
        <v>0.001699524133</v>
      </c>
      <c r="J69" s="31">
        <f>countifs(Dictionary!A:A,A69&amp;"*",Dictionary!B:B,"root")</f>
        <v>117</v>
      </c>
      <c r="K69" s="37">
        <f>J69/(countif(Dictionary!B:B,"root")-1)</f>
        <v>0.03976886472</v>
      </c>
    </row>
    <row r="70">
      <c r="A70" s="31" t="s">
        <v>33270</v>
      </c>
      <c r="B70" s="46">
        <f>IFERROR(__xludf.DUMMYFUNCTION("sumproduct(len(filter(Dictionary!A:A,Dictionary!B:B=""root""))-len(substitute(lower(filter(Dictionary!A:A,Dictionary!B:B=""root"")),A70,"""")))"),301.0)</f>
        <v>301</v>
      </c>
      <c r="C70" s="37">
        <f>IFERROR(__xludf.DUMMYFUNCTION("B70/sumproduct(len(filter(Dictionary!A:A,Dictionary!B:B=""root"")))"),0.018513962356993482)</f>
        <v>0.01851396236</v>
      </c>
      <c r="D70" s="30">
        <f>countifs(Dictionary!A:A,"*"&amp;A70,Dictionary!B:B,"root")</f>
        <v>0</v>
      </c>
      <c r="E70" s="37">
        <f>D70/(countif(Dictionary!B:B,"root")-1)</f>
        <v>0</v>
      </c>
      <c r="F70" s="30">
        <f>countifs(Dictionary!A:A,"*"&amp;A70&amp;"*",Dictionary!B:B,"root")</f>
        <v>292</v>
      </c>
      <c r="G70" s="37">
        <f>F70/(countif(Dictionary!B:B,"root")-1)</f>
        <v>0.09925220938</v>
      </c>
      <c r="H70" s="30">
        <f>countifs(Dictionary!A:A,"*"&amp;A70&amp;"*"&amp;A70&amp;"*",Dictionary!B:B,"root")</f>
        <v>9</v>
      </c>
      <c r="I70" s="37">
        <f>H70/(countif(Dictionary!B:B,"root")-1)</f>
        <v>0.00305914344</v>
      </c>
      <c r="J70" s="31">
        <f>countifs(Dictionary!A:A,A70&amp;"*",Dictionary!B:B,"root")</f>
        <v>122</v>
      </c>
      <c r="K70" s="37">
        <f>J70/(countif(Dictionary!B:B,"root")-1)</f>
        <v>0.04146838885</v>
      </c>
    </row>
    <row r="71">
      <c r="A71" s="31" t="s">
        <v>33271</v>
      </c>
      <c r="B71" s="46">
        <f>IFERROR(__xludf.DUMMYFUNCTION("sumproduct(len(filter(Dictionary!A:A,Dictionary!B:B=""root""))-len(substitute(lower(filter(Dictionary!A:A,Dictionary!B:B=""root"")),A71,"""")))"),231.0)</f>
        <v>231</v>
      </c>
      <c r="C71" s="37">
        <f>IFERROR(__xludf.DUMMYFUNCTION("B71/sumproduct(len(filter(Dictionary!A:A,Dictionary!B:B=""root"")))"),0.014208389715832206)</f>
        <v>0.01420838972</v>
      </c>
      <c r="D71" s="30">
        <f>countifs(Dictionary!A:A,"*"&amp;A71,Dictionary!B:B,"root")</f>
        <v>0</v>
      </c>
      <c r="E71" s="37">
        <f>D71/(countif(Dictionary!B:B,"root")-1)</f>
        <v>0</v>
      </c>
      <c r="F71" s="30">
        <f>countifs(Dictionary!A:A,"*"&amp;A71&amp;"*",Dictionary!B:B,"root")</f>
        <v>229</v>
      </c>
      <c r="G71" s="37">
        <f>F71/(countif(Dictionary!B:B,"root")-1)</f>
        <v>0.0778382053</v>
      </c>
      <c r="H71" s="30">
        <f>countifs(Dictionary!A:A,"*"&amp;A71&amp;"*"&amp;A71&amp;"*",Dictionary!B:B,"root")</f>
        <v>2</v>
      </c>
      <c r="I71" s="37">
        <f>H71/(countif(Dictionary!B:B,"root")-1)</f>
        <v>0.0006798096533</v>
      </c>
      <c r="J71" s="31">
        <f>countifs(Dictionary!A:A,A71&amp;"*",Dictionary!B:B,"root")</f>
        <v>131</v>
      </c>
      <c r="K71" s="37">
        <f>J71/(countif(Dictionary!B:B,"root")-1)</f>
        <v>0.04452753229</v>
      </c>
    </row>
    <row r="72">
      <c r="A72" s="31" t="s">
        <v>33272</v>
      </c>
      <c r="B72" s="46">
        <f>IFERROR(__xludf.DUMMYFUNCTION("sumproduct(len(filter(Dictionary!A:A,Dictionary!B:B=""root""))-len(substitute(lower(filter(Dictionary!A:A,Dictionary!B:B=""root"")),A72,"""")))"),1354.0)</f>
        <v>1354</v>
      </c>
      <c r="C72" s="37">
        <f>IFERROR(__xludf.DUMMYFUNCTION("B72/sumproduct(len(filter(Dictionary!A:A,Dictionary!B:B=""root"")))"),0.08328207651617665)</f>
        <v>0.08328207652</v>
      </c>
      <c r="D72" s="30">
        <f>countifs(Dictionary!A:A,"*"&amp;A72,Dictionary!B:B,"root")</f>
        <v>470</v>
      </c>
      <c r="E72" s="37">
        <f>D72/(countif(Dictionary!B:B,"root")-1)</f>
        <v>0.1597552685</v>
      </c>
      <c r="F72" s="30">
        <f>countifs(Dictionary!A:A,"*"&amp;A72&amp;"*",Dictionary!B:B,"root")</f>
        <v>1174</v>
      </c>
      <c r="G72" s="37">
        <f>F72/(countif(Dictionary!B:B,"root")-1)</f>
        <v>0.3990482665</v>
      </c>
      <c r="H72" s="30">
        <f>countifs(Dictionary!A:A,"*"&amp;A72&amp;"*"&amp;A72&amp;"*",Dictionary!B:B,"root")</f>
        <v>169</v>
      </c>
      <c r="I72" s="37">
        <f>H72/(countif(Dictionary!B:B,"root")-1)</f>
        <v>0.0574439157</v>
      </c>
      <c r="J72" s="31">
        <f>countifs(Dictionary!A:A,A72&amp;"*",Dictionary!B:B,"root")</f>
        <v>92</v>
      </c>
      <c r="K72" s="37">
        <f>J72/(countif(Dictionary!B:B,"root")-1)</f>
        <v>0.03127124405</v>
      </c>
    </row>
    <row r="73">
      <c r="A73" s="31" t="s">
        <v>33273</v>
      </c>
      <c r="B73" s="46">
        <f>IFERROR(__xludf.DUMMYFUNCTION("sumproduct(len(filter(Dictionary!A:A,Dictionary!B:B=""root""))-len(substitute(lower(filter(Dictionary!A:A,Dictionary!B:B=""root"")),A73,"""")))"),196.0)</f>
        <v>196</v>
      </c>
      <c r="C73" s="37">
        <f>IFERROR(__xludf.DUMMYFUNCTION("B73/sumproduct(len(filter(Dictionary!A:A,Dictionary!B:B=""root"")))"),0.012055603395251569)</f>
        <v>0.0120556034</v>
      </c>
      <c r="D73" s="30">
        <f>countifs(Dictionary!A:A,"*"&amp;A73,Dictionary!B:B,"root")</f>
        <v>0</v>
      </c>
      <c r="E73" s="37">
        <f>D73/(countif(Dictionary!B:B,"root")-1)</f>
        <v>0</v>
      </c>
      <c r="F73" s="30">
        <f>countifs(Dictionary!A:A,"*"&amp;A73&amp;"*",Dictionary!B:B,"root")</f>
        <v>191</v>
      </c>
      <c r="G73" s="37">
        <f>F73/(countif(Dictionary!B:B,"root")-1)</f>
        <v>0.06492182189</v>
      </c>
      <c r="H73" s="30">
        <f>countifs(Dictionary!A:A,"*"&amp;A73&amp;"*"&amp;A73&amp;"*",Dictionary!B:B,"root")</f>
        <v>5</v>
      </c>
      <c r="I73" s="37">
        <f>H73/(countif(Dictionary!B:B,"root")-1)</f>
        <v>0.001699524133</v>
      </c>
      <c r="J73" s="31">
        <f>countifs(Dictionary!A:A,A73&amp;"*",Dictionary!B:B,"root")</f>
        <v>102</v>
      </c>
      <c r="K73" s="37">
        <f>J73/(countif(Dictionary!B:B,"root")-1)</f>
        <v>0.03467029232</v>
      </c>
    </row>
    <row r="74">
      <c r="A74" s="31" t="s">
        <v>33274</v>
      </c>
      <c r="B74" s="46">
        <f>IFERROR(__xludf.DUMMYFUNCTION("sumproduct(len(filter(Dictionary!A:A,Dictionary!B:B=""root""))-len(substitute(lower(filter(Dictionary!A:A,Dictionary!B:B=""root"")),A74,"""")))"),756.0)</f>
        <v>756</v>
      </c>
      <c r="C74" s="37">
        <f>IFERROR(__xludf.DUMMYFUNCTION("B74/sumproduct(len(filter(Dictionary!A:A,Dictionary!B:B=""root"")))"),0.046500184524541764)</f>
        <v>0.04650018452</v>
      </c>
      <c r="D74" s="30">
        <f>countifs(Dictionary!A:A,"*"&amp;A74,Dictionary!B:B,"root")</f>
        <v>0</v>
      </c>
      <c r="E74" s="37">
        <f>D74/(countif(Dictionary!B:B,"root")-1)</f>
        <v>0</v>
      </c>
      <c r="F74" s="30">
        <f>countifs(Dictionary!A:A,"*"&amp;A74&amp;"*",Dictionary!B:B,"root")</f>
        <v>706</v>
      </c>
      <c r="G74" s="37">
        <f>F74/(countif(Dictionary!B:B,"root")-1)</f>
        <v>0.2399728076</v>
      </c>
      <c r="H74" s="30">
        <f>countifs(Dictionary!A:A,"*"&amp;A74&amp;"*"&amp;A74&amp;"*",Dictionary!B:B,"root")</f>
        <v>49</v>
      </c>
      <c r="I74" s="37">
        <f>H74/(countif(Dictionary!B:B,"root")-1)</f>
        <v>0.01665533651</v>
      </c>
      <c r="J74" s="31">
        <f>countifs(Dictionary!A:A,A74&amp;"*",Dictionary!B:B,"root")</f>
        <v>331</v>
      </c>
      <c r="K74" s="37">
        <f>J74/(countif(Dictionary!B:B,"root")-1)</f>
        <v>0.1125084976</v>
      </c>
    </row>
    <row r="75">
      <c r="A75" s="31" t="s">
        <v>1031</v>
      </c>
      <c r="B75" s="46">
        <f>IFERROR(__xludf.DUMMYFUNCTION("sumproduct(len(filter(Dictionary!A:A,Dictionary!B:B=""root""))-len(substitute(lower(filter(Dictionary!A:A,Dictionary!B:B=""root"")),A75,"""")))"),706.0)</f>
        <v>706</v>
      </c>
      <c r="C75" s="37">
        <f>IFERROR(__xludf.DUMMYFUNCTION("B75/sumproduct(len(filter(Dictionary!A:A,Dictionary!B:B=""root"")))"),0.04342477549514085)</f>
        <v>0.0434247755</v>
      </c>
      <c r="D75" s="30">
        <f>countifs(Dictionary!A:A,"*"&amp;A75,Dictionary!B:B,"root")</f>
        <v>140</v>
      </c>
      <c r="E75" s="37">
        <f>D75/(countif(Dictionary!B:B,"root")-1)</f>
        <v>0.04758667573</v>
      </c>
      <c r="F75" s="30">
        <f>countifs(Dictionary!A:A,"*"&amp;A75&amp;"*",Dictionary!B:B,"root")</f>
        <v>681</v>
      </c>
      <c r="G75" s="37">
        <f>F75/(countif(Dictionary!B:B,"root")-1)</f>
        <v>0.2314751869</v>
      </c>
      <c r="H75" s="30">
        <f>countifs(Dictionary!A:A,"*"&amp;A75&amp;"*"&amp;A75&amp;"*",Dictionary!B:B,"root")</f>
        <v>25</v>
      </c>
      <c r="I75" s="37">
        <f>H75/(countif(Dictionary!B:B,"root")-1)</f>
        <v>0.008497620666</v>
      </c>
      <c r="J75" s="31">
        <f>countifs(Dictionary!A:A,A75&amp;"*",Dictionary!B:B,"root")</f>
        <v>98</v>
      </c>
      <c r="K75" s="37">
        <f>J75/(countif(Dictionary!B:B,"root")-1)</f>
        <v>0.03331067301</v>
      </c>
    </row>
    <row r="76">
      <c r="A76" s="31" t="s">
        <v>989</v>
      </c>
      <c r="B76" s="46">
        <f>IFERROR(__xludf.DUMMYFUNCTION("sumproduct(len(filter(Dictionary!A:A,Dictionary!B:B=""root""))-len(substitute(lower(filter(Dictionary!A:A,Dictionary!B:B=""root"")),A76,"""")))"),743.0)</f>
        <v>743</v>
      </c>
      <c r="C76" s="37">
        <f>IFERROR(__xludf.DUMMYFUNCTION("B76/sumproduct(len(filter(Dictionary!A:A,Dictionary!B:B=""root"")))"),0.04570057817689753)</f>
        <v>0.04570057818</v>
      </c>
      <c r="D76" s="30">
        <f>countifs(Dictionary!A:A,"*"&amp;A76,Dictionary!B:B,"root")</f>
        <v>169</v>
      </c>
      <c r="E76" s="37">
        <f>D76/(countif(Dictionary!B:B,"root")-1)</f>
        <v>0.0574439157</v>
      </c>
      <c r="F76" s="30">
        <f>countifs(Dictionary!A:A,"*"&amp;A76&amp;"*",Dictionary!B:B,"root")</f>
        <v>681</v>
      </c>
      <c r="G76" s="37">
        <f>F76/(countif(Dictionary!B:B,"root")-1)</f>
        <v>0.2314751869</v>
      </c>
      <c r="H76" s="30">
        <f>countifs(Dictionary!A:A,"*"&amp;A76&amp;"*"&amp;A76&amp;"*",Dictionary!B:B,"root")</f>
        <v>60</v>
      </c>
      <c r="I76" s="37">
        <f>H76/(countif(Dictionary!B:B,"root")-1)</f>
        <v>0.0203942896</v>
      </c>
      <c r="J76" s="31">
        <f>countifs(Dictionary!A:A,A76&amp;"*",Dictionary!B:B,"root")</f>
        <v>213</v>
      </c>
      <c r="K76" s="37">
        <f>J76/(countif(Dictionary!B:B,"root")-1)</f>
        <v>0.07239972808</v>
      </c>
    </row>
    <row r="77">
      <c r="A77" s="31" t="s">
        <v>32868</v>
      </c>
      <c r="B77" s="46">
        <f>IFERROR(__xludf.DUMMYFUNCTION("sumproduct(len(filter(Dictionary!A:A,Dictionary!B:B=""root""))-len(substitute(lower(filter(Dictionary!A:A,Dictionary!B:B=""root"")),A77,"""")))"),1074.0)</f>
        <v>1074</v>
      </c>
      <c r="C77" s="37">
        <f>IFERROR(__xludf.DUMMYFUNCTION("B77/sumproduct(len(filter(Dictionary!A:A,Dictionary!B:B=""root"")))"),0.06605978595153156)</f>
        <v>0.06605978595</v>
      </c>
      <c r="D77" s="30">
        <f>countifs(Dictionary!A:A,"*"&amp;A77,Dictionary!B:B,"root")</f>
        <v>319</v>
      </c>
      <c r="E77" s="37">
        <f>D77/(countif(Dictionary!B:B,"root")-1)</f>
        <v>0.1084296397</v>
      </c>
      <c r="F77" s="30">
        <f>countifs(Dictionary!A:A,"*"&amp;A77&amp;"*",Dictionary!B:B,"root")</f>
        <v>960</v>
      </c>
      <c r="G77" s="37">
        <f>F77/(countif(Dictionary!B:B,"root")-1)</f>
        <v>0.3263086336</v>
      </c>
      <c r="H77" s="30">
        <f>countifs(Dictionary!A:A,"*"&amp;A77&amp;"*"&amp;A77&amp;"*",Dictionary!B:B,"root")</f>
        <v>113</v>
      </c>
      <c r="I77" s="37">
        <f>H77/(countif(Dictionary!B:B,"root")-1)</f>
        <v>0.03840924541</v>
      </c>
      <c r="J77" s="31">
        <f>countifs(Dictionary!A:A,A77&amp;"*",Dictionary!B:B,"root")</f>
        <v>80</v>
      </c>
      <c r="K77" s="37">
        <f>J77/(countif(Dictionary!B:B,"root")-1)</f>
        <v>0.02719238613</v>
      </c>
    </row>
    <row r="78">
      <c r="A78" s="31" t="s">
        <v>21983</v>
      </c>
      <c r="B78" s="46">
        <f>IFERROR(__xludf.DUMMYFUNCTION("sumproduct(len(filter(Dictionary!A:A,Dictionary!B:B=""root""))-len(substitute(lower(filter(Dictionary!A:A,Dictionary!B:B=""root"")),A78,"""")))"),1106.0)</f>
        <v>1106</v>
      </c>
      <c r="C78" s="37">
        <f>IFERROR(__xludf.DUMMYFUNCTION("B78/sumproduct(len(filter(Dictionary!A:A,Dictionary!B:B=""root"")))"),0.06802804773034814)</f>
        <v>0.06802804773</v>
      </c>
      <c r="D78" s="30">
        <f>countifs(Dictionary!A:A,"*"&amp;A78,Dictionary!B:B,"root")</f>
        <v>317</v>
      </c>
      <c r="E78" s="37">
        <f>D78/(countif(Dictionary!B:B,"root")-1)</f>
        <v>0.10774983</v>
      </c>
      <c r="F78" s="30">
        <f>countifs(Dictionary!A:A,"*"&amp;A78&amp;"*",Dictionary!B:B,"root")</f>
        <v>960</v>
      </c>
      <c r="G78" s="37">
        <f>F78/(countif(Dictionary!B:B,"root")-1)</f>
        <v>0.3263086336</v>
      </c>
      <c r="H78" s="30">
        <f>countifs(Dictionary!A:A,"*"&amp;A78&amp;"*"&amp;A78&amp;"*",Dictionary!B:B,"root")</f>
        <v>141</v>
      </c>
      <c r="I78" s="37">
        <f>H78/(countif(Dictionary!B:B,"root")-1)</f>
        <v>0.04792658056</v>
      </c>
      <c r="J78" s="31">
        <f>countifs(Dictionary!A:A,A78&amp;"*",Dictionary!B:B,"root")</f>
        <v>53</v>
      </c>
      <c r="K78" s="37">
        <f>J78/(countif(Dictionary!B:B,"root")-1)</f>
        <v>0.01801495581</v>
      </c>
    </row>
    <row r="79">
      <c r="A79" s="31" t="s">
        <v>1455</v>
      </c>
      <c r="B79" s="46">
        <f>IFERROR(__xludf.DUMMYFUNCTION("sumproduct(len(filter(Dictionary!A:A,Dictionary!B:B=""root""))-len(substitute(lower(filter(Dictionary!A:A,Dictionary!B:B=""root"")),A79,"""")))"),378.0)</f>
        <v>378</v>
      </c>
      <c r="C79" s="37">
        <f>IFERROR(__xludf.DUMMYFUNCTION("B79/sumproduct(len(filter(Dictionary!A:A,Dictionary!B:B=""root"")))"),0.023250092262270882)</f>
        <v>0.02325009226</v>
      </c>
      <c r="D79" s="30">
        <f>countifs(Dictionary!A:A,"*"&amp;A79,Dictionary!B:B,"root")</f>
        <v>0</v>
      </c>
      <c r="E79" s="37">
        <f>D79/(countif(Dictionary!B:B,"root")-1)</f>
        <v>0</v>
      </c>
      <c r="F79" s="30">
        <f>countifs(Dictionary!A:A,"*"&amp;A79&amp;"*",Dictionary!B:B,"root")</f>
        <v>352</v>
      </c>
      <c r="G79" s="37">
        <f>F79/(countif(Dictionary!B:B,"root")-1)</f>
        <v>0.119646499</v>
      </c>
      <c r="H79" s="30">
        <f>countifs(Dictionary!A:A,"*"&amp;A79&amp;"*"&amp;A79&amp;"*",Dictionary!B:B,"root")</f>
        <v>26</v>
      </c>
      <c r="I79" s="37">
        <f>H79/(countif(Dictionary!B:B,"root")-1)</f>
        <v>0.008837525493</v>
      </c>
      <c r="J79" s="31">
        <f>countifs(Dictionary!A:A,A79&amp;"*",Dictionary!B:B,"root")</f>
        <v>206</v>
      </c>
      <c r="K79" s="37">
        <f>J79/(countif(Dictionary!B:B,"root")-1)</f>
        <v>0.07002039429</v>
      </c>
    </row>
    <row r="80">
      <c r="A80" s="31" t="s">
        <v>33275</v>
      </c>
      <c r="B80" s="46">
        <f>IFERROR(__xludf.DUMMYFUNCTION("sumproduct(len(filter(Dictionary!A:A,Dictionary!B:B=""root""))-len(substitute(lower(filter(Dictionary!A:A,Dictionary!B:B=""root"")),A80,"""")))"),996.0)</f>
        <v>996</v>
      </c>
      <c r="C80" s="37">
        <f>IFERROR(__xludf.DUMMYFUNCTION("B80/sumproduct(len(filter(Dictionary!A:A,Dictionary!B:B=""root"")))"),0.06126214786566613)</f>
        <v>0.06126214787</v>
      </c>
      <c r="D80" s="30">
        <f>countifs(Dictionary!A:A,"*"&amp;A80,Dictionary!B:B,"root")</f>
        <v>136</v>
      </c>
      <c r="E80" s="37">
        <f>D80/(countif(Dictionary!B:B,"root")-1)</f>
        <v>0.04622705642</v>
      </c>
      <c r="F80" s="30">
        <f>countifs(Dictionary!A:A,"*"&amp;A80&amp;"*",Dictionary!B:B,"root")</f>
        <v>943</v>
      </c>
      <c r="G80" s="37">
        <f>F80/(countif(Dictionary!B:B,"root")-1)</f>
        <v>0.3205302515</v>
      </c>
      <c r="H80" s="30">
        <f>countifs(Dictionary!A:A,"*"&amp;A80&amp;"*"&amp;A80&amp;"*",Dictionary!B:B,"root")</f>
        <v>52</v>
      </c>
      <c r="I80" s="37">
        <f>H80/(countif(Dictionary!B:B,"root")-1)</f>
        <v>0.01767505099</v>
      </c>
      <c r="J80" s="31">
        <f>countifs(Dictionary!A:A,A80&amp;"*",Dictionary!B:B,"root")</f>
        <v>85</v>
      </c>
      <c r="K80" s="37">
        <f>J80/(countif(Dictionary!B:B,"root")-1)</f>
        <v>0.02889191027</v>
      </c>
    </row>
    <row r="81">
      <c r="A81" s="31" t="s">
        <v>33276</v>
      </c>
      <c r="B81" s="46">
        <f>IFERROR(__xludf.DUMMYFUNCTION("sumproduct(len(filter(Dictionary!A:A,Dictionary!B:B=""root""))-len(substitute(lower(filter(Dictionary!A:A,Dictionary!B:B=""root"")),A81,"""")))"),750.0)</f>
        <v>750</v>
      </c>
      <c r="C81" s="37">
        <f>IFERROR(__xludf.DUMMYFUNCTION("B81/sumproduct(len(filter(Dictionary!A:A,Dictionary!B:B=""root"")))"),0.04613113544101365)</f>
        <v>0.04613113544</v>
      </c>
      <c r="D81" s="30">
        <f>countifs(Dictionary!A:A,"*"&amp;A81,Dictionary!B:B,"root")</f>
        <v>70</v>
      </c>
      <c r="E81" s="37">
        <f>D81/(countif(Dictionary!B:B,"root")-1)</f>
        <v>0.02379333787</v>
      </c>
      <c r="F81" s="30">
        <f>countifs(Dictionary!A:A,"*"&amp;A81&amp;"*",Dictionary!B:B,"root")</f>
        <v>697</v>
      </c>
      <c r="G81" s="37">
        <f>F81/(countif(Dictionary!B:B,"root")-1)</f>
        <v>0.2369136642</v>
      </c>
      <c r="H81" s="30">
        <f>countifs(Dictionary!A:A,"*"&amp;A81&amp;"*"&amp;A81&amp;"*",Dictionary!B:B,"root")</f>
        <v>50</v>
      </c>
      <c r="I81" s="37">
        <f>H81/(countif(Dictionary!B:B,"root")-1)</f>
        <v>0.01699524133</v>
      </c>
      <c r="J81" s="31">
        <f>countifs(Dictionary!A:A,A81&amp;"*",Dictionary!B:B,"root")</f>
        <v>190</v>
      </c>
      <c r="K81" s="37">
        <f>J81/(countif(Dictionary!B:B,"root")-1)</f>
        <v>0.06458191706</v>
      </c>
    </row>
    <row r="82">
      <c r="A82" s="31" t="s">
        <v>476</v>
      </c>
      <c r="B82" s="46">
        <f>IFERROR(__xludf.DUMMYFUNCTION("sumproduct(len(filter(Dictionary!A:A,Dictionary!B:B=""root""))-len(substitute(lower(filter(Dictionary!A:A,Dictionary!B:B=""root"")),A82,"""")))"),832.0)</f>
        <v>832</v>
      </c>
      <c r="C82" s="37">
        <f>IFERROR(__xludf.DUMMYFUNCTION("B82/sumproduct(len(filter(Dictionary!A:A,Dictionary!B:B=""root"")))"),0.051174806249231146)</f>
        <v>0.05117480625</v>
      </c>
      <c r="D82" s="30">
        <f>countifs(Dictionary!A:A,"*"&amp;A82,Dictionary!B:B,"root")</f>
        <v>0</v>
      </c>
      <c r="E82" s="37">
        <f>D82/(countif(Dictionary!B:B,"root")-1)</f>
        <v>0</v>
      </c>
      <c r="F82" s="30">
        <f>countifs(Dictionary!A:A,"*"&amp;A82&amp;"*",Dictionary!B:B,"root")</f>
        <v>768</v>
      </c>
      <c r="G82" s="37">
        <f>F82/(countif(Dictionary!B:B,"root")-1)</f>
        <v>0.2610469069</v>
      </c>
      <c r="H82" s="30">
        <f>countifs(Dictionary!A:A,"*"&amp;A82&amp;"*"&amp;A82&amp;"*",Dictionary!B:B,"root")</f>
        <v>63</v>
      </c>
      <c r="I82" s="37">
        <f>H82/(countif(Dictionary!B:B,"root")-1)</f>
        <v>0.02141400408</v>
      </c>
      <c r="J82" s="31">
        <f>countifs(Dictionary!A:A,A82&amp;"*",Dictionary!B:B,"root")</f>
        <v>189</v>
      </c>
      <c r="K82" s="37">
        <f>J82/(countif(Dictionary!B:B,"root")-1)</f>
        <v>0.06424201224</v>
      </c>
    </row>
    <row r="83">
      <c r="A83" s="31" t="s">
        <v>29387</v>
      </c>
      <c r="B83" s="46">
        <f>IFERROR(__xludf.DUMMYFUNCTION("sumproduct(len(filter(Dictionary!A:A,Dictionary!B:B=""root""))-len(substitute(lower(filter(Dictionary!A:A,Dictionary!B:B=""root"")),A83,"""")))"),1073.0)</f>
        <v>1073</v>
      </c>
      <c r="C83" s="37">
        <f>IFERROR(__xludf.DUMMYFUNCTION("B83/sumproduct(len(filter(Dictionary!A:A,Dictionary!B:B=""root"")))"),0.06599827777094354)</f>
        <v>0.06599827777</v>
      </c>
      <c r="D83" s="30">
        <f>countifs(Dictionary!A:A,"*"&amp;A83,Dictionary!B:B,"root")</f>
        <v>369</v>
      </c>
      <c r="E83" s="37">
        <f>D83/(countif(Dictionary!B:B,"root")-1)</f>
        <v>0.125424881</v>
      </c>
      <c r="F83" s="30">
        <f>countifs(Dictionary!A:A,"*"&amp;A83&amp;"*",Dictionary!B:B,"root")</f>
        <v>946</v>
      </c>
      <c r="G83" s="37">
        <f>F83/(countif(Dictionary!B:B,"root")-1)</f>
        <v>0.321549966</v>
      </c>
      <c r="H83" s="30">
        <f>countifs(Dictionary!A:A,"*"&amp;A83&amp;"*"&amp;A83&amp;"*",Dictionary!B:B,"root")</f>
        <v>120</v>
      </c>
      <c r="I83" s="37">
        <f>H83/(countif(Dictionary!B:B,"root")-1)</f>
        <v>0.0407885792</v>
      </c>
      <c r="J83" s="31">
        <f>countifs(Dictionary!A:A,A83&amp;"*",Dictionary!B:B,"root")</f>
        <v>26</v>
      </c>
      <c r="K83" s="37">
        <f>J83/(countif(Dictionary!B:B,"root")-1)</f>
        <v>0.008837525493</v>
      </c>
    </row>
    <row r="84">
      <c r="A84" s="31" t="s">
        <v>33277</v>
      </c>
      <c r="B84" s="46">
        <f>IFERROR(__xludf.DUMMYFUNCTION("sumproduct(len(filter(Dictionary!A:A,Dictionary!B:B=""root""))-len(substitute(lower(filter(Dictionary!A:A,Dictionary!B:B=""root"")),A84,"""")))"),114.0)</f>
        <v>114</v>
      </c>
      <c r="C84" s="37">
        <f>IFERROR(__xludf.DUMMYFUNCTION("B84/sumproduct(len(filter(Dictionary!A:A,Dictionary!B:B=""root"")))"),0.007011932587034075)</f>
        <v>0.007011932587</v>
      </c>
      <c r="D84" s="30">
        <f>countifs(Dictionary!A:A,"*"&amp;A84,Dictionary!B:B,"root")</f>
        <v>0</v>
      </c>
      <c r="E84" s="37">
        <f>D84/(countif(Dictionary!B:B,"root")-1)</f>
        <v>0</v>
      </c>
      <c r="F84" s="30">
        <f>countifs(Dictionary!A:A,"*"&amp;A84&amp;"*",Dictionary!B:B,"root")</f>
        <v>112</v>
      </c>
      <c r="G84" s="37">
        <f>F84/(countif(Dictionary!B:B,"root")-1)</f>
        <v>0.03806934058</v>
      </c>
      <c r="H84" s="30">
        <f>countifs(Dictionary!A:A,"*"&amp;A84&amp;"*"&amp;A84&amp;"*",Dictionary!B:B,"root")</f>
        <v>2</v>
      </c>
      <c r="I84" s="37">
        <f>H84/(countif(Dictionary!B:B,"root")-1)</f>
        <v>0.0006798096533</v>
      </c>
      <c r="J84" s="31">
        <f>countifs(Dictionary!A:A,A84&amp;"*",Dictionary!B:B,"root")</f>
        <v>46</v>
      </c>
      <c r="K84" s="37">
        <f>J84/(countif(Dictionary!B:B,"root")-1)</f>
        <v>0.01563562203</v>
      </c>
    </row>
    <row r="85">
      <c r="A85" s="31" t="s">
        <v>33278</v>
      </c>
      <c r="B85" s="46">
        <f>IFERROR(__xludf.DUMMYFUNCTION("sumproduct(len(filter(Dictionary!A:A,Dictionary!B:B=""root""))-len(substitute(lower(filter(Dictionary!A:A,Dictionary!B:B=""root"")),A85,"""")))"),184.0)</f>
        <v>184</v>
      </c>
      <c r="C85" s="37">
        <f>IFERROR(__xludf.DUMMYFUNCTION("B85/sumproduct(len(filter(Dictionary!A:A,Dictionary!B:B=""root"")))"),0.01131750522819535)</f>
        <v>0.01131750523</v>
      </c>
      <c r="D85" s="30">
        <f>countifs(Dictionary!A:A,"*"&amp;A85,Dictionary!B:B,"root")</f>
        <v>11</v>
      </c>
      <c r="E85" s="37">
        <f>D85/(countif(Dictionary!B:B,"root")-1)</f>
        <v>0.003738953093</v>
      </c>
      <c r="F85" s="30">
        <f>countifs(Dictionary!A:A,"*"&amp;A85&amp;"*",Dictionary!B:B,"root")</f>
        <v>182</v>
      </c>
      <c r="G85" s="37">
        <f>F85/(countif(Dictionary!B:B,"root")-1)</f>
        <v>0.06186267845</v>
      </c>
      <c r="H85" s="30">
        <f>countifs(Dictionary!A:A,"*"&amp;A85&amp;"*"&amp;A85&amp;"*",Dictionary!B:B,"root")</f>
        <v>2</v>
      </c>
      <c r="I85" s="37">
        <f>H85/(countif(Dictionary!B:B,"root")-1)</f>
        <v>0.0006798096533</v>
      </c>
      <c r="J85" s="31">
        <f>countifs(Dictionary!A:A,A85&amp;"*",Dictionary!B:B,"root")</f>
        <v>38</v>
      </c>
      <c r="K85" s="37">
        <f>J85/(countif(Dictionary!B:B,"root")-1)</f>
        <v>0.01291638341</v>
      </c>
    </row>
    <row r="86">
      <c r="A86" s="31" t="s">
        <v>33279</v>
      </c>
      <c r="B86" s="46">
        <f>IFERROR(__xludf.DUMMYFUNCTION("sumproduct(len(filter(Dictionary!A:A,Dictionary!B:B=""root""))-len(substitute(lower(filter(Dictionary!A:A,Dictionary!B:B=""root"")),A86,"""")))"),195.0)</f>
        <v>195</v>
      </c>
      <c r="C86" s="37">
        <f>IFERROR(__xludf.DUMMYFUNCTION("B86/sumproduct(len(filter(Dictionary!A:A,Dictionary!B:B=""root"")))"),0.01199409521466355)</f>
        <v>0.01199409521</v>
      </c>
      <c r="D86" s="30">
        <f>countifs(Dictionary!A:A,"*"&amp;A86,Dictionary!B:B,"root")</f>
        <v>23</v>
      </c>
      <c r="E86" s="37">
        <f>D86/(countif(Dictionary!B:B,"root")-1)</f>
        <v>0.007817811013</v>
      </c>
      <c r="F86" s="30">
        <f>countifs(Dictionary!A:A,"*"&amp;A86&amp;"*",Dictionary!B:B,"root")</f>
        <v>189</v>
      </c>
      <c r="G86" s="37">
        <f>F86/(countif(Dictionary!B:B,"root")-1)</f>
        <v>0.06424201224</v>
      </c>
      <c r="H86" s="30">
        <f>countifs(Dictionary!A:A,"*"&amp;A86&amp;"*"&amp;A86&amp;"*",Dictionary!B:B,"root")</f>
        <v>6</v>
      </c>
      <c r="I86" s="37">
        <f>H86/(countif(Dictionary!B:B,"root")-1)</f>
        <v>0.00203942896</v>
      </c>
      <c r="J86" s="31">
        <f>countifs(Dictionary!A:A,A86&amp;"*",Dictionary!B:B,"root")</f>
        <v>77</v>
      </c>
      <c r="K86" s="37">
        <f>J86/(countif(Dictionary!B:B,"root")-1)</f>
        <v>0.02617267165</v>
      </c>
    </row>
    <row r="87">
      <c r="A87" s="31" t="s">
        <v>33280</v>
      </c>
      <c r="B87" s="46">
        <f>IFERROR(__xludf.DUMMYFUNCTION("sumproduct(len(filter(Dictionary!A:A,Dictionary!B:B=""root""))-len(substitute(lower(filter(Dictionary!A:A,Dictionary!B:B=""root"")),A87,"""")))"),394.0)</f>
        <v>394</v>
      </c>
      <c r="C87" s="37">
        <f>IFERROR(__xludf.DUMMYFUNCTION("B87/sumproduct(len(filter(Dictionary!A:A,Dictionary!B:B=""root"")))"),0.024234223151679172)</f>
        <v>0.02423422315</v>
      </c>
      <c r="D87" s="30">
        <f>countifs(Dictionary!A:A,"*"&amp;A87,Dictionary!B:B,"root")</f>
        <v>51</v>
      </c>
      <c r="E87" s="37">
        <f>D87/(countif(Dictionary!B:B,"root")-1)</f>
        <v>0.01733514616</v>
      </c>
      <c r="F87" s="30">
        <f>countifs(Dictionary!A:A,"*"&amp;A87&amp;"*",Dictionary!B:B,"root")</f>
        <v>382</v>
      </c>
      <c r="G87" s="37">
        <f>F87/(countif(Dictionary!B:B,"root")-1)</f>
        <v>0.1298436438</v>
      </c>
      <c r="H87" s="30">
        <f>countifs(Dictionary!A:A,"*"&amp;A87&amp;"*"&amp;A87&amp;"*",Dictionary!B:B,"root")</f>
        <v>11</v>
      </c>
      <c r="I87" s="37">
        <f>H87/(countif(Dictionary!B:B,"root")-1)</f>
        <v>0.003738953093</v>
      </c>
      <c r="J87" s="31">
        <f>countifs(Dictionary!A:A,A87&amp;"*",Dictionary!B:B,"root")</f>
        <v>40</v>
      </c>
      <c r="K87" s="37">
        <f>J87/(countif(Dictionary!B:B,"root")-1)</f>
        <v>0.01359619307</v>
      </c>
    </row>
    <row r="88">
      <c r="A88" s="31" t="s">
        <v>33281</v>
      </c>
      <c r="B88" s="46">
        <f>IFERROR(__xludf.DUMMYFUNCTION("sumproduct(len(filter(Dictionary!A:A,Dictionary!B:B=""root""))-len(substitute(lower(filter(Dictionary!A:A,Dictionary!B:B=""root"")),A88,"""")))"),90.0)</f>
        <v>90</v>
      </c>
      <c r="C88" s="37">
        <f>IFERROR(__xludf.DUMMYFUNCTION("B88/sumproduct(len(filter(Dictionary!A:A,Dictionary!B:B=""root"")))"),0.005535736252921639)</f>
        <v>0.005535736253</v>
      </c>
      <c r="D88" s="30">
        <f>countifs(Dictionary!A:A,"*"&amp;A88,Dictionary!B:B,"root")</f>
        <v>0</v>
      </c>
      <c r="E88" s="37">
        <f>D88/(countif(Dictionary!B:B,"root")-1)</f>
        <v>0</v>
      </c>
      <c r="F88" s="30">
        <f>countifs(Dictionary!A:A,"*"&amp;A88&amp;"*",Dictionary!B:B,"root")</f>
        <v>89</v>
      </c>
      <c r="G88" s="37">
        <f>F88/(countif(Dictionary!B:B,"root")-1)</f>
        <v>0.03025152957</v>
      </c>
      <c r="H88" s="30">
        <f>countifs(Dictionary!A:A,"*"&amp;A88&amp;"*"&amp;A88&amp;"*",Dictionary!B:B,"root")</f>
        <v>1</v>
      </c>
      <c r="I88" s="37">
        <f>H88/(countif(Dictionary!B:B,"root")-1)</f>
        <v>0.0003399048266</v>
      </c>
      <c r="J88" s="31">
        <f>countifs(Dictionary!A:A,A88&amp;"*",Dictionary!B:B,"root")</f>
        <v>26</v>
      </c>
      <c r="K88" s="37">
        <f>J88/(countif(Dictionary!B:B,"root")-1)</f>
        <v>0.008837525493</v>
      </c>
    </row>
    <row r="90">
      <c r="A90" s="40" t="s">
        <v>33262</v>
      </c>
      <c r="B90" s="40" t="s">
        <v>33263</v>
      </c>
      <c r="C90" s="40" t="s">
        <v>33236</v>
      </c>
    </row>
    <row r="91">
      <c r="A91" s="30" t="str">
        <f t="array" ref="A91:C115">sort(A64:C88,2,0)</f>
        <v>a</v>
      </c>
      <c r="B91" s="30">
        <v>2280.0</v>
      </c>
      <c r="C91" s="37">
        <v>0.1402386517406815</v>
      </c>
    </row>
    <row r="92">
      <c r="A92" s="30" t="s">
        <v>33272</v>
      </c>
      <c r="B92" s="30">
        <v>1354.0</v>
      </c>
      <c r="C92" s="37">
        <v>0.08328207651617665</v>
      </c>
    </row>
    <row r="93">
      <c r="A93" s="30" t="s">
        <v>7391</v>
      </c>
      <c r="B93" s="30">
        <v>1264.0</v>
      </c>
      <c r="C93" s="37">
        <v>0.07774634026325501</v>
      </c>
    </row>
    <row r="94">
      <c r="A94" s="30" t="s">
        <v>21983</v>
      </c>
      <c r="B94" s="30">
        <v>1106.0</v>
      </c>
      <c r="C94" s="37">
        <v>0.06802804773034814</v>
      </c>
    </row>
    <row r="95">
      <c r="A95" s="30" t="s">
        <v>32868</v>
      </c>
      <c r="B95" s="30">
        <v>1074.0</v>
      </c>
      <c r="C95" s="37">
        <v>0.06605978595153156</v>
      </c>
    </row>
    <row r="96">
      <c r="A96" s="30" t="s">
        <v>29387</v>
      </c>
      <c r="B96" s="30">
        <v>1073.0</v>
      </c>
      <c r="C96" s="37">
        <v>0.06599827777094354</v>
      </c>
    </row>
    <row r="97">
      <c r="A97" s="30" t="s">
        <v>33275</v>
      </c>
      <c r="B97" s="30">
        <v>996.0</v>
      </c>
      <c r="C97" s="37">
        <v>0.06126214786566613</v>
      </c>
    </row>
    <row r="98">
      <c r="A98" s="30" t="s">
        <v>476</v>
      </c>
      <c r="B98" s="30">
        <v>832.0</v>
      </c>
      <c r="C98" s="37">
        <v>0.051174806249231146</v>
      </c>
    </row>
    <row r="99">
      <c r="A99" s="30" t="s">
        <v>33274</v>
      </c>
      <c r="B99" s="30">
        <v>756.0</v>
      </c>
      <c r="C99" s="37">
        <v>0.046500184524541764</v>
      </c>
    </row>
    <row r="100">
      <c r="A100" s="30" t="s">
        <v>33276</v>
      </c>
      <c r="B100" s="30">
        <v>750.0</v>
      </c>
      <c r="C100" s="37">
        <v>0.04613113544101365</v>
      </c>
    </row>
    <row r="101">
      <c r="A101" s="30" t="s">
        <v>989</v>
      </c>
      <c r="B101" s="30">
        <v>743.0</v>
      </c>
      <c r="C101" s="37">
        <v>0.04570057817689753</v>
      </c>
    </row>
    <row r="102">
      <c r="A102" s="30" t="s">
        <v>1031</v>
      </c>
      <c r="B102" s="30">
        <v>706.0</v>
      </c>
      <c r="C102" s="37">
        <v>0.04342477549514085</v>
      </c>
    </row>
    <row r="103">
      <c r="A103" s="30" t="s">
        <v>1010</v>
      </c>
      <c r="B103" s="30">
        <v>415.0</v>
      </c>
      <c r="C103" s="37">
        <v>0.025525894944027554</v>
      </c>
    </row>
    <row r="104">
      <c r="A104" s="30" t="s">
        <v>101</v>
      </c>
      <c r="B104" s="30">
        <v>407.0</v>
      </c>
      <c r="C104" s="37">
        <v>0.02503382949932341</v>
      </c>
    </row>
    <row r="105">
      <c r="A105" s="30" t="s">
        <v>33280</v>
      </c>
      <c r="B105" s="30">
        <v>394.0</v>
      </c>
      <c r="C105" s="37">
        <v>0.024234223151679172</v>
      </c>
    </row>
    <row r="106">
      <c r="A106" s="30" t="s">
        <v>1455</v>
      </c>
      <c r="B106" s="30">
        <v>378.0</v>
      </c>
      <c r="C106" s="37">
        <v>0.023250092262270882</v>
      </c>
    </row>
    <row r="107">
      <c r="A107" s="30" t="s">
        <v>33270</v>
      </c>
      <c r="B107" s="30">
        <v>301.0</v>
      </c>
      <c r="C107" s="37">
        <v>0.018513962356993482</v>
      </c>
    </row>
    <row r="108">
      <c r="A108" s="30" t="s">
        <v>33269</v>
      </c>
      <c r="B108" s="30">
        <v>257.0</v>
      </c>
      <c r="C108" s="37">
        <v>0.01580760241112068</v>
      </c>
    </row>
    <row r="109">
      <c r="A109" s="30" t="s">
        <v>33271</v>
      </c>
      <c r="B109" s="30">
        <v>231.0</v>
      </c>
      <c r="C109" s="37">
        <v>0.014208389715832206</v>
      </c>
    </row>
    <row r="110">
      <c r="A110" s="30" t="s">
        <v>33273</v>
      </c>
      <c r="B110" s="30">
        <v>196.0</v>
      </c>
      <c r="C110" s="37">
        <v>0.012055603395251569</v>
      </c>
    </row>
    <row r="111">
      <c r="A111" s="30" t="s">
        <v>33279</v>
      </c>
      <c r="B111" s="30">
        <v>195.0</v>
      </c>
      <c r="C111" s="37">
        <v>0.01199409521466355</v>
      </c>
    </row>
    <row r="112">
      <c r="A112" s="30" t="s">
        <v>33278</v>
      </c>
      <c r="B112" s="30">
        <v>184.0</v>
      </c>
      <c r="C112" s="37">
        <v>0.01131750522819535</v>
      </c>
    </row>
    <row r="113">
      <c r="A113" s="30" t="s">
        <v>33268</v>
      </c>
      <c r="B113" s="30">
        <v>158.0</v>
      </c>
      <c r="C113" s="37">
        <v>0.009718292532906877</v>
      </c>
    </row>
    <row r="114">
      <c r="A114" s="30" t="s">
        <v>33277</v>
      </c>
      <c r="B114" s="30">
        <v>114.0</v>
      </c>
      <c r="C114" s="37">
        <v>0.007011932587034075</v>
      </c>
    </row>
    <row r="115">
      <c r="A115" s="30" t="s">
        <v>33281</v>
      </c>
      <c r="B115" s="30">
        <v>90.0</v>
      </c>
      <c r="C115" s="37">
        <v>0.005535736252921639</v>
      </c>
    </row>
    <row r="117">
      <c r="A117" s="31" t="s">
        <v>33282</v>
      </c>
      <c r="B117" s="31" t="s">
        <v>33231</v>
      </c>
      <c r="C117" s="31" t="s">
        <v>33236</v>
      </c>
    </row>
    <row r="118">
      <c r="A118" s="31">
        <v>1.0</v>
      </c>
      <c r="B118" s="40">
        <f>sumproduct(len(Dictionary!A:A)=A118,Dictionary!B:B="root")</f>
        <v>4</v>
      </c>
      <c r="C118" s="47">
        <f>B118/(countif(Dictionary!B:B,"root")-1)</f>
        <v>0.001359619307</v>
      </c>
    </row>
    <row r="119">
      <c r="A119" s="31">
        <v>2.0</v>
      </c>
      <c r="B119" s="40">
        <f>sumproduct(len(Dictionary!A:A)=A119,Dictionary!B:B="root")</f>
        <v>33</v>
      </c>
      <c r="C119" s="47">
        <f>B119/(countif(Dictionary!B:B,"root")-1)</f>
        <v>0.01121685928</v>
      </c>
    </row>
    <row r="120">
      <c r="A120" s="31">
        <v>3.0</v>
      </c>
      <c r="B120" s="40">
        <f>sumproduct(len(Dictionary!A:A)=A120,Dictionary!B:B="root")</f>
        <v>164</v>
      </c>
      <c r="C120" s="47">
        <f>B120/(countif(Dictionary!B:B,"root")-1)</f>
        <v>0.05574439157</v>
      </c>
    </row>
    <row r="121">
      <c r="A121" s="31">
        <v>4.0</v>
      </c>
      <c r="B121" s="40">
        <f>sumproduct(len(Dictionary!A:A)=A121,Dictionary!B:B="root")</f>
        <v>549</v>
      </c>
      <c r="C121" s="47">
        <f>B121/(countif(Dictionary!B:B,"root")-1)</f>
        <v>0.1866077498</v>
      </c>
    </row>
    <row r="122">
      <c r="A122" s="31">
        <v>5.0</v>
      </c>
      <c r="B122" s="40">
        <f>sumproduct(len(Dictionary!A:A)=A122,Dictionary!B:B="root")</f>
        <v>789</v>
      </c>
      <c r="C122" s="47">
        <f>B122/(countif(Dictionary!B:B,"root")-1)</f>
        <v>0.2681849082</v>
      </c>
    </row>
    <row r="123">
      <c r="A123" s="31">
        <v>6.0</v>
      </c>
      <c r="B123" s="40">
        <f>sumproduct(len(Dictionary!A:A)=A123,Dictionary!B:B="root")</f>
        <v>705</v>
      </c>
      <c r="C123" s="47">
        <f>B123/(countif(Dictionary!B:B,"root")-1)</f>
        <v>0.2396329028</v>
      </c>
    </row>
    <row r="124">
      <c r="A124" s="31">
        <v>7.0</v>
      </c>
      <c r="B124" s="40">
        <f>sumproduct(len(Dictionary!A:A)=A124,Dictionary!B:B="root")</f>
        <v>406</v>
      </c>
      <c r="C124" s="47">
        <f>B124/(countif(Dictionary!B:B,"root")-1)</f>
        <v>0.1380013596</v>
      </c>
    </row>
    <row r="125">
      <c r="A125" s="31">
        <v>8.0</v>
      </c>
      <c r="B125" s="40">
        <f>sumproduct(len(Dictionary!A:A)=A125,Dictionary!B:B="root")</f>
        <v>199</v>
      </c>
      <c r="C125" s="47">
        <f>B125/(countif(Dictionary!B:B,"root")-1)</f>
        <v>0.0676410605</v>
      </c>
    </row>
    <row r="126">
      <c r="A126" s="31">
        <v>9.0</v>
      </c>
      <c r="B126" s="40">
        <f>sumproduct(len(Dictionary!A:A)=A126,Dictionary!B:B="root")</f>
        <v>65</v>
      </c>
      <c r="C126" s="47">
        <f>B126/(countif(Dictionary!B:B,"root")-1)</f>
        <v>0.02209381373</v>
      </c>
    </row>
    <row r="127">
      <c r="A127" s="31">
        <v>10.0</v>
      </c>
      <c r="B127" s="40">
        <f>sumproduct(len(Dictionary!A:A)=A127,Dictionary!B:B="root")</f>
        <v>17</v>
      </c>
      <c r="C127" s="47">
        <f>B127/(countif(Dictionary!B:B,"root")-1)</f>
        <v>0.005778382053</v>
      </c>
    </row>
    <row r="128">
      <c r="A128" s="31">
        <v>11.0</v>
      </c>
      <c r="B128" s="40">
        <f>sumproduct(len(Dictionary!A:A)=A128,Dictionary!B:B="root")</f>
        <v>8</v>
      </c>
      <c r="C128" s="47">
        <f>B128/(countif(Dictionary!B:B,"root")-1)</f>
        <v>0.002719238613</v>
      </c>
    </row>
    <row r="129">
      <c r="A129" s="31">
        <v>12.0</v>
      </c>
      <c r="B129" s="40">
        <f>sumproduct(len(Dictionary!A:A)=A129,Dictionary!B:B="root")</f>
        <v>4</v>
      </c>
      <c r="C129" s="47">
        <f>B129/(countif(Dictionary!B:B,"root")-1)</f>
        <v>0.001359619307</v>
      </c>
    </row>
    <row r="131">
      <c r="A131" s="31" t="s">
        <v>33283</v>
      </c>
      <c r="B131" s="31" t="s">
        <v>33284</v>
      </c>
      <c r="C131" s="31" t="s">
        <v>33236</v>
      </c>
    </row>
    <row r="132">
      <c r="A132" s="31">
        <v>3500.0</v>
      </c>
      <c r="B132" s="30">
        <f>A132-COUNTA(Dictionary!A:A)-1</f>
        <v>-3202</v>
      </c>
      <c r="C132" s="33">
        <f>(COUNTA(Dictionary!A:A)-1)/A132</f>
        <v>1.914285714</v>
      </c>
    </row>
    <row r="133">
      <c r="A133" s="31">
        <v>4000.0</v>
      </c>
      <c r="B133" s="30">
        <f>A133-COUNTA(Dictionary!A:A)-1</f>
        <v>-2702</v>
      </c>
      <c r="C133" s="33">
        <f>(COUNTA(Dictionary!A:A)-1)/A133</f>
        <v>1.675</v>
      </c>
    </row>
    <row r="134">
      <c r="A134" s="31">
        <v>5000.0</v>
      </c>
      <c r="B134" s="30">
        <f>A134-COUNTA(Dictionary!A:A)-1</f>
        <v>-1702</v>
      </c>
      <c r="C134" s="33">
        <f>(COUNTA(Dictionary!A:A)-1)/A134</f>
        <v>1.34</v>
      </c>
    </row>
    <row r="135">
      <c r="A135" s="31">
        <v>10000.0</v>
      </c>
      <c r="B135" s="30">
        <f>A135-COUNTA(Dictionary!A:A)-1</f>
        <v>3298</v>
      </c>
      <c r="C135" s="33">
        <f>(COUNTA(Dictionary!A:A)-1)/A135</f>
        <v>0.67</v>
      </c>
    </row>
    <row r="137">
      <c r="A137" s="48" t="s">
        <v>59</v>
      </c>
      <c r="B137" s="48" t="s">
        <v>33231</v>
      </c>
      <c r="C137" s="31" t="s">
        <v>33285</v>
      </c>
      <c r="D137" s="28" t="s">
        <v>33286</v>
      </c>
    </row>
    <row r="138">
      <c r="A138" s="28" t="s">
        <v>1239</v>
      </c>
      <c r="B138" s="48">
        <f>countif(Dictionary!P:P, "*"&amp;A138&amp;"*")</f>
        <v>0</v>
      </c>
      <c r="C138" s="49" t="str">
        <f>COUNTIFS(Dictionary!P:P, "*"&amp;A138&amp;"*", Dictionary!Q:Q, "")&amp;" ("&amp;ROUNDUP(COUNTIFS(Dictionary!P:P, "*"&amp;A138&amp;"*", Dictionary!Q:Q, "")/B138*100)&amp;"%)"</f>
        <v>#DIV/0!</v>
      </c>
    </row>
    <row r="139">
      <c r="A139" s="28" t="s">
        <v>1706</v>
      </c>
      <c r="B139" s="48">
        <f>countif(Dictionary!P:P, "*"&amp;A139&amp;"*")</f>
        <v>25</v>
      </c>
      <c r="C139" s="49" t="str">
        <f>COUNTIFS(Dictionary!P:P, "*"&amp;A139&amp;"*", Dictionary!Q:Q, "")&amp;" ("&amp;ROUNDUP(COUNTIFS(Dictionary!P:P, "*"&amp;A139&amp;"*", Dictionary!Q:Q, "")/B139*100)&amp;"%)"</f>
        <v>0 (0%)</v>
      </c>
      <c r="D139" s="30"/>
    </row>
    <row r="140">
      <c r="A140" s="48" t="s">
        <v>649</v>
      </c>
      <c r="B140" s="48">
        <f>countif(Dictionary!P:P, "*"&amp;A140&amp;"*")</f>
        <v>97</v>
      </c>
      <c r="C140" s="49" t="str">
        <f>COUNTIFS(Dictionary!P:P, "*"&amp;A140&amp;"*", Dictionary!Q:Q, "")&amp;" ("&amp;ROUNDUP(COUNTIFS(Dictionary!P:P, "*"&amp;A140&amp;"*", Dictionary!Q:Q, "")/B140*100)&amp;"%)"</f>
        <v>0 (0%)</v>
      </c>
      <c r="D140" s="30"/>
    </row>
    <row r="141">
      <c r="A141" s="28" t="s">
        <v>1149</v>
      </c>
      <c r="B141" s="48">
        <f>countif(Dictionary!P:P, "*"&amp;A141&amp;"*")</f>
        <v>8</v>
      </c>
      <c r="C141" s="49" t="str">
        <f>COUNTIFS(Dictionary!P:P, "*"&amp;A141&amp;"*", Dictionary!Q:Q, "")&amp;" ("&amp;ROUNDUP(COUNTIFS(Dictionary!P:P, "*"&amp;A141&amp;"*", Dictionary!Q:Q, "")/B141*100)&amp;"%)"</f>
        <v>0 (0%)</v>
      </c>
      <c r="D141" s="30"/>
    </row>
    <row r="142">
      <c r="A142" s="28" t="s">
        <v>5746</v>
      </c>
      <c r="B142" s="48">
        <f>countif(Dictionary!P:P, "*"&amp;A142&amp;"*")</f>
        <v>6</v>
      </c>
      <c r="C142" s="49" t="str">
        <f>COUNTIFS(Dictionary!P:P, "*"&amp;A142&amp;"*", Dictionary!Q:Q, "")&amp;" ("&amp;ROUNDUP(COUNTIFS(Dictionary!P:P, "*"&amp;A142&amp;"*", Dictionary!Q:Q, "")/B142*100)&amp;"%)"</f>
        <v>0 (0%)</v>
      </c>
      <c r="D142" s="30"/>
    </row>
    <row r="143">
      <c r="A143" s="48" t="s">
        <v>615</v>
      </c>
      <c r="B143" s="48">
        <f>countif(Dictionary!P:P, "*"&amp;A143&amp;"*")</f>
        <v>198</v>
      </c>
      <c r="C143" s="49" t="str">
        <f>COUNTIFS(Dictionary!P:P, "*"&amp;A143&amp;"*", Dictionary!Q:Q, "")&amp;" ("&amp;ROUNDUP(COUNTIFS(Dictionary!P:P, "*"&amp;A143&amp;"*", Dictionary!Q:Q, "")/B143*100)&amp;"%)"</f>
        <v>0 (0%)</v>
      </c>
      <c r="D143" s="30"/>
    </row>
    <row r="144">
      <c r="A144" s="28" t="s">
        <v>2314</v>
      </c>
      <c r="B144" s="48">
        <f>countif(Dictionary!P:P, "*"&amp;A144&amp;"*")</f>
        <v>50</v>
      </c>
      <c r="C144" s="49" t="str">
        <f>COUNTIFS(Dictionary!P:P, "*"&amp;A144&amp;"*", Dictionary!Q:Q, "")&amp;" ("&amp;ROUNDUP(COUNTIFS(Dictionary!P:P, "*"&amp;A144&amp;"*", Dictionary!Q:Q, "")/B144*100)&amp;"%)"</f>
        <v>0 (0%)</v>
      </c>
      <c r="D144" s="30"/>
    </row>
    <row r="145">
      <c r="A145" s="28" t="s">
        <v>1153</v>
      </c>
      <c r="B145" s="48">
        <f>countif(Dictionary!P:P, "*"&amp;A145&amp;"*")</f>
        <v>38</v>
      </c>
      <c r="C145" s="49" t="str">
        <f>COUNTIFS(Dictionary!P:P, "*"&amp;A145&amp;"*", Dictionary!Q:Q, "")&amp;" ("&amp;ROUNDUP(COUNTIFS(Dictionary!P:P, "*"&amp;A145&amp;"*", Dictionary!Q:Q, "")/B145*100)&amp;"%)"</f>
        <v>0 (0%)</v>
      </c>
      <c r="D145" s="30"/>
    </row>
    <row r="146">
      <c r="A146" s="28" t="s">
        <v>3160</v>
      </c>
      <c r="B146" s="48">
        <f>countif(Dictionary!P:P, "*"&amp;A146&amp;"*")</f>
        <v>21</v>
      </c>
      <c r="C146" s="49" t="str">
        <f>COUNTIFS(Dictionary!P:P, "*"&amp;A146&amp;"*", Dictionary!Q:Q, "")&amp;" ("&amp;ROUNDUP(COUNTIFS(Dictionary!P:P, "*"&amp;A146&amp;"*", Dictionary!Q:Q, "")/B146*100)&amp;"%)"</f>
        <v>0 (0%)</v>
      </c>
      <c r="D146" s="30"/>
    </row>
    <row r="147">
      <c r="A147" s="28" t="s">
        <v>446</v>
      </c>
      <c r="B147" s="48">
        <f>countif(Dictionary!P:P, "*"&amp;A147&amp;"*")</f>
        <v>11</v>
      </c>
      <c r="C147" s="49" t="str">
        <f>COUNTIFS(Dictionary!P:P, "*"&amp;A147&amp;"*", Dictionary!Q:Q, "")&amp;" ("&amp;ROUNDUP(COUNTIFS(Dictionary!P:P, "*"&amp;A147&amp;"*", Dictionary!Q:Q, "")/B147*100)&amp;"%)"</f>
        <v>0 (0%)</v>
      </c>
      <c r="D147" s="30"/>
    </row>
    <row r="148">
      <c r="A148" s="28" t="s">
        <v>3181</v>
      </c>
      <c r="B148" s="48">
        <f>countif(Dictionary!P:P, "*"&amp;A148&amp;"*")</f>
        <v>12</v>
      </c>
      <c r="C148" s="49" t="str">
        <f>COUNTIFS(Dictionary!P:P, "*"&amp;A148&amp;"*", Dictionary!Q:Q, "")&amp;" ("&amp;ROUNDUP(COUNTIFS(Dictionary!P:P, "*"&amp;A148&amp;"*", Dictionary!Q:Q, "")/B148*100)&amp;"%)"</f>
        <v>0 (0%)</v>
      </c>
      <c r="D148" s="30"/>
    </row>
    <row r="149">
      <c r="A149" s="28" t="s">
        <v>10103</v>
      </c>
      <c r="B149" s="48">
        <f>countif(Dictionary!P:P, "*"&amp;A149&amp;"*")</f>
        <v>43</v>
      </c>
      <c r="C149" s="49" t="str">
        <f>COUNTIFS(Dictionary!P:P, "*"&amp;A149&amp;"*", Dictionary!Q:Q, "")&amp;" ("&amp;ROUNDUP(COUNTIFS(Dictionary!P:P, "*"&amp;A149&amp;"*", Dictionary!Q:Q, "")/B149*100)&amp;"%)"</f>
        <v>0 (0%)</v>
      </c>
      <c r="D149" s="30"/>
    </row>
    <row r="150">
      <c r="A150" s="28" t="s">
        <v>1113</v>
      </c>
      <c r="B150" s="48">
        <f>countif(Dictionary!P:P, "*"&amp;A150&amp;"*")</f>
        <v>37</v>
      </c>
      <c r="C150" s="49" t="str">
        <f>COUNTIFS(Dictionary!P:P, "*"&amp;A150&amp;"*", Dictionary!Q:Q, "")&amp;" ("&amp;ROUNDUP(COUNTIFS(Dictionary!P:P, "*"&amp;A150&amp;"*", Dictionary!Q:Q, "")/B150*100)&amp;"%)"</f>
        <v>0 (0%)</v>
      </c>
      <c r="D150" s="30"/>
    </row>
    <row r="151">
      <c r="A151" s="28" t="s">
        <v>8715</v>
      </c>
      <c r="B151" s="48">
        <f>countif(Dictionary!P:P, "*"&amp;A151&amp;"*")</f>
        <v>16</v>
      </c>
      <c r="C151" s="49" t="str">
        <f>COUNTIFS(Dictionary!P:P, "*"&amp;A151&amp;"*", Dictionary!Q:Q, "")&amp;" ("&amp;ROUNDUP(COUNTIFS(Dictionary!P:P, "*"&amp;A151&amp;"*", Dictionary!Q:Q, "")/B151*100)&amp;"%)"</f>
        <v>0 (0%)</v>
      </c>
      <c r="D151" s="30"/>
    </row>
    <row r="152">
      <c r="A152" s="28" t="s">
        <v>750</v>
      </c>
      <c r="B152" s="48">
        <f>countif(Dictionary!P:P, "*"&amp;A152&amp;"*")</f>
        <v>224</v>
      </c>
      <c r="C152" s="49" t="str">
        <f>COUNTIFS(Dictionary!P:P, "*"&amp;A152&amp;"*", Dictionary!Q:Q, "")&amp;" ("&amp;ROUNDUP(COUNTIFS(Dictionary!P:P, "*"&amp;A152&amp;"*", Dictionary!Q:Q, "")/B152*100)&amp;"%)"</f>
        <v>0 (0%)</v>
      </c>
      <c r="D152" s="30"/>
    </row>
    <row r="153">
      <c r="A153" s="28" t="s">
        <v>568</v>
      </c>
      <c r="B153" s="48">
        <f>countif(Dictionary!P:P, "*"&amp;A153&amp;"*")</f>
        <v>33</v>
      </c>
      <c r="C153" s="49" t="str">
        <f>COUNTIFS(Dictionary!P:P, "*"&amp;A153&amp;"*", Dictionary!Q:Q, "")&amp;" ("&amp;ROUNDUP(COUNTIFS(Dictionary!P:P, "*"&amp;A153&amp;"*", Dictionary!Q:Q, "")/B153*100)&amp;"%)"</f>
        <v>0 (0%)</v>
      </c>
      <c r="D153" s="30"/>
    </row>
    <row r="154">
      <c r="A154" s="28" t="s">
        <v>422</v>
      </c>
      <c r="B154" s="48">
        <f>countif(Dictionary!P:P, "*"&amp;A154&amp;"*")</f>
        <v>32</v>
      </c>
      <c r="C154" s="49" t="str">
        <f>COUNTIFS(Dictionary!P:P, "*"&amp;A154&amp;"*", Dictionary!Q:Q, "")&amp;" ("&amp;ROUNDUP(COUNTIFS(Dictionary!P:P, "*"&amp;A154&amp;"*", Dictionary!Q:Q, "")/B154*100)&amp;"%)"</f>
        <v>0 (0%)</v>
      </c>
      <c r="D154" s="30"/>
    </row>
    <row r="155">
      <c r="A155" s="28" t="s">
        <v>574</v>
      </c>
      <c r="B155" s="48">
        <f>countif(Dictionary!P:P, "*"&amp;A155&amp;"*")</f>
        <v>121</v>
      </c>
      <c r="C155" s="49" t="str">
        <f>COUNTIFS(Dictionary!P:P, "*"&amp;A155&amp;"*", Dictionary!Q:Q, "")&amp;" ("&amp;ROUNDUP(COUNTIFS(Dictionary!P:P, "*"&amp;A155&amp;"*", Dictionary!Q:Q, "")/B155*100)&amp;"%)"</f>
        <v>0 (0%)</v>
      </c>
      <c r="D155" s="30"/>
    </row>
    <row r="156">
      <c r="A156" s="28" t="s">
        <v>2814</v>
      </c>
      <c r="B156" s="48">
        <f>countif(Dictionary!P:P, "*"&amp;A156&amp;"*")</f>
        <v>6</v>
      </c>
      <c r="C156" s="49" t="str">
        <f>COUNTIFS(Dictionary!P:P, "*"&amp;A156&amp;"*", Dictionary!Q:Q, "")&amp;" ("&amp;ROUNDUP(COUNTIFS(Dictionary!P:P, "*"&amp;A156&amp;"*", Dictionary!Q:Q, "")/B156*100)&amp;"%)"</f>
        <v>0 (0%)</v>
      </c>
      <c r="D156" s="30"/>
    </row>
    <row r="157">
      <c r="A157" s="28" t="s">
        <v>1101</v>
      </c>
      <c r="B157" s="48">
        <f>countif(Dictionary!P:P, "*"&amp;A157&amp;"*")</f>
        <v>118</v>
      </c>
      <c r="C157" s="49" t="str">
        <f>COUNTIFS(Dictionary!P:P, "*"&amp;A157&amp;"*", Dictionary!Q:Q, "")&amp;" ("&amp;ROUNDUP(COUNTIFS(Dictionary!P:P, "*"&amp;A157&amp;"*", Dictionary!Q:Q, "")/B157*100)&amp;"%)"</f>
        <v>0 (0%)</v>
      </c>
      <c r="D157" s="30"/>
    </row>
    <row r="158">
      <c r="A158" s="28" t="s">
        <v>1878</v>
      </c>
      <c r="B158" s="48">
        <f>countif(Dictionary!P:P, "*"&amp;A158&amp;"*")</f>
        <v>16</v>
      </c>
      <c r="C158" s="49" t="str">
        <f>COUNTIFS(Dictionary!P:P, "*"&amp;A158&amp;"*", Dictionary!Q:Q, "")&amp;" ("&amp;ROUNDUP(COUNTIFS(Dictionary!P:P, "*"&amp;A158&amp;"*", Dictionary!Q:Q, "")/B158*100)&amp;"%)"</f>
        <v>0 (0%)</v>
      </c>
      <c r="D158" s="30"/>
    </row>
    <row r="159">
      <c r="A159" s="28" t="s">
        <v>4542</v>
      </c>
      <c r="B159" s="48">
        <f>countif(Dictionary!P:P, "*"&amp;A159&amp;"*")</f>
        <v>9</v>
      </c>
      <c r="C159" s="49" t="str">
        <f>COUNTIFS(Dictionary!P:P, "*"&amp;A159&amp;"*", Dictionary!Q:Q, "")&amp;" ("&amp;ROUNDUP(COUNTIFS(Dictionary!P:P, "*"&amp;A159&amp;"*", Dictionary!Q:Q, "")/B159*100)&amp;"%)"</f>
        <v>0 (0%)</v>
      </c>
      <c r="D159" s="30"/>
    </row>
    <row r="160">
      <c r="A160" s="28" t="s">
        <v>1558</v>
      </c>
      <c r="B160" s="48">
        <f>countif(Dictionary!P:P, "*"&amp;A160&amp;"*")</f>
        <v>10</v>
      </c>
      <c r="C160" s="49" t="str">
        <f>COUNTIFS(Dictionary!P:P, "*"&amp;A160&amp;"*", Dictionary!Q:Q, "")&amp;" ("&amp;ROUNDUP(COUNTIFS(Dictionary!P:P, "*"&amp;A160&amp;"*", Dictionary!Q:Q, "")/B160*100)&amp;"%)"</f>
        <v>0 (0%)</v>
      </c>
      <c r="D160" s="30"/>
    </row>
    <row r="161">
      <c r="A161" s="28" t="s">
        <v>3710</v>
      </c>
      <c r="B161" s="48">
        <f>countif(Dictionary!P:P, "*"&amp;A161&amp;"*")</f>
        <v>42</v>
      </c>
      <c r="C161" s="49" t="str">
        <f>COUNTIFS(Dictionary!P:P, "*"&amp;A161&amp;"*", Dictionary!Q:Q, "")&amp;" ("&amp;ROUNDUP(COUNTIFS(Dictionary!P:P, "*"&amp;A161&amp;"*", Dictionary!Q:Q, "")/B161*100)&amp;"%)"</f>
        <v>0 (0%)</v>
      </c>
      <c r="D161" s="30"/>
    </row>
    <row r="162">
      <c r="A162" s="28" t="s">
        <v>803</v>
      </c>
      <c r="B162" s="48">
        <f>countif(Dictionary!P:P, "*"&amp;A162&amp;"*")</f>
        <v>98</v>
      </c>
      <c r="C162" s="49" t="str">
        <f>COUNTIFS(Dictionary!P:P, "*"&amp;A162&amp;"*", Dictionary!Q:Q, "")&amp;" ("&amp;ROUNDUP(COUNTIFS(Dictionary!P:P, "*"&amp;A162&amp;"*", Dictionary!Q:Q, "")/B162*100)&amp;"%)"</f>
        <v>0 (0%)</v>
      </c>
      <c r="D162" s="30"/>
    </row>
    <row r="163">
      <c r="A163" s="28" t="s">
        <v>1871</v>
      </c>
      <c r="B163" s="48">
        <f>countif(Dictionary!P:P, "*"&amp;A163&amp;"*")</f>
        <v>6</v>
      </c>
      <c r="C163" s="49" t="str">
        <f>COUNTIFS(Dictionary!P:P, "*"&amp;A163&amp;"*", Dictionary!Q:Q, "")&amp;" ("&amp;ROUNDUP(COUNTIFS(Dictionary!P:P, "*"&amp;A163&amp;"*", Dictionary!Q:Q, "")/B163*100)&amp;"%)"</f>
        <v>0 (0%)</v>
      </c>
      <c r="D163" s="30"/>
    </row>
    <row r="164">
      <c r="A164" s="31" t="s">
        <v>4159</v>
      </c>
      <c r="B164" s="30">
        <f>countif(Dictionary!P:P, "*"&amp;A164&amp;"*")</f>
        <v>8</v>
      </c>
      <c r="C164" s="49" t="str">
        <f>COUNTIFS(Dictionary!P:P, "*"&amp;A164&amp;"*", Dictionary!Q:Q, "")&amp;" ("&amp;ROUNDUP(COUNTIFS(Dictionary!P:P, "*"&amp;A164&amp;"*", Dictionary!Q:Q, "")/B164*100)&amp;"%)"</f>
        <v>0 (0%)</v>
      </c>
      <c r="D164" s="30"/>
    </row>
    <row r="165">
      <c r="A165" s="31" t="s">
        <v>981</v>
      </c>
      <c r="B165" s="48">
        <f>countif(Dictionary!P:P, "*"&amp;A165&amp;"*")</f>
        <v>39</v>
      </c>
      <c r="C165" s="49" t="str">
        <f>COUNTIFS(Dictionary!P:P, "*"&amp;A165&amp;"*", Dictionary!Q:Q, "")&amp;" ("&amp;ROUNDUP(COUNTIFS(Dictionary!P:P, "*"&amp;A165&amp;"*", Dictionary!Q:Q, "")/B165*100)&amp;"%)"</f>
        <v>0 (0%)</v>
      </c>
      <c r="D165" s="30"/>
    </row>
    <row r="166">
      <c r="A166" s="31" t="s">
        <v>1660</v>
      </c>
      <c r="B166" s="48">
        <f>countif(Dictionary!P:P, "*"&amp;A166&amp;"*")</f>
        <v>11</v>
      </c>
      <c r="C166" s="49" t="str">
        <f>COUNTIFS(Dictionary!P:P, "*"&amp;A166&amp;"*", Dictionary!Q:Q, "")&amp;" ("&amp;ROUNDUP(COUNTIFS(Dictionary!P:P, "*"&amp;A166&amp;"*", Dictionary!Q:Q, "")/B166*100)&amp;"%)"</f>
        <v>0 (0%)</v>
      </c>
      <c r="D166" s="30"/>
    </row>
    <row r="167">
      <c r="A167" s="31" t="s">
        <v>2362</v>
      </c>
      <c r="B167" s="48">
        <f>countif(Dictionary!P:P, "*"&amp;A167&amp;"*")</f>
        <v>227</v>
      </c>
      <c r="C167" s="49" t="str">
        <f>COUNTIFS(Dictionary!P:P, "*"&amp;A167&amp;"*", Dictionary!Q:Q, "")&amp;" ("&amp;ROUNDUP(COUNTIFS(Dictionary!P:P, "*"&amp;A167&amp;"*", Dictionary!Q:Q, "")/B167*100)&amp;"%)"</f>
        <v>0 (0%)</v>
      </c>
      <c r="D167" s="30"/>
    </row>
    <row r="168">
      <c r="A168" s="31" t="s">
        <v>1780</v>
      </c>
      <c r="B168" s="48">
        <f>countif(Dictionary!P:P, "*"&amp;A168&amp;"*")</f>
        <v>158</v>
      </c>
      <c r="C168" s="49" t="str">
        <f>COUNTIFS(Dictionary!P:P, "*"&amp;A168&amp;"*", Dictionary!Q:Q, "")&amp;" ("&amp;ROUNDUP(COUNTIFS(Dictionary!P:P, "*"&amp;A168&amp;"*", Dictionary!Q:Q, "")/B168*100)&amp;"%)"</f>
        <v>0 (0%)</v>
      </c>
      <c r="D168" s="30"/>
    </row>
    <row r="169">
      <c r="A169" s="31" t="s">
        <v>5343</v>
      </c>
      <c r="B169" s="48">
        <f>countif(Dictionary!P:P, "*"&amp;A169&amp;"*")</f>
        <v>7</v>
      </c>
      <c r="C169" s="49" t="str">
        <f>COUNTIFS(Dictionary!P:P, "*"&amp;A169&amp;"*", Dictionary!Q:Q, "")&amp;" ("&amp;ROUNDUP(COUNTIFS(Dictionary!P:P, "*"&amp;A169&amp;"*", Dictionary!Q:Q, "")/B169*100)&amp;"%)"</f>
        <v>0 (0%)</v>
      </c>
      <c r="D169" s="30"/>
    </row>
    <row r="171">
      <c r="A171" s="31">
        <f>sum(B138:B169)</f>
        <v>1727</v>
      </c>
      <c r="B171" s="31" t="s">
        <v>33287</v>
      </c>
    </row>
    <row r="173">
      <c r="A173" s="31" t="s">
        <v>33231</v>
      </c>
      <c r="B173" s="31" t="s">
        <v>33288</v>
      </c>
    </row>
    <row r="174">
      <c r="A174" s="31" t="s">
        <v>17290</v>
      </c>
      <c r="B174" s="31">
        <f t="shared" ref="B174:B176" si="2">COUNTIF(#REF!, A174)</f>
        <v>0</v>
      </c>
    </row>
    <row r="175">
      <c r="A175" s="31" t="s">
        <v>25007</v>
      </c>
      <c r="B175" s="31">
        <f t="shared" si="2"/>
        <v>0</v>
      </c>
    </row>
    <row r="176">
      <c r="A176" s="31" t="s">
        <v>11109</v>
      </c>
      <c r="B176" s="31">
        <f t="shared" si="2"/>
        <v>0</v>
      </c>
    </row>
    <row r="177">
      <c r="A177" s="31" t="s">
        <v>33289</v>
      </c>
      <c r="B177" s="31">
        <f>A2-B174-B175-B176</f>
        <v>6700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