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489BCB28-C4AC-42BA-9094-9E35820B4A21}" xr6:coauthVersionLast="43" xr6:coauthVersionMax="43" xr10:uidLastSave="{00000000-0000-0000-0000-000000000000}"/>
  <bookViews>
    <workbookView xWindow="-120" yWindow="-120" windowWidth="20730" windowHeight="11760" activeTab="6" xr2:uid="{00000000-000D-0000-FFFF-FFFF00000000}"/>
  </bookViews>
  <sheets>
    <sheet name="Mero 1995" sheetId="1" r:id="rId1"/>
    <sheet name="Mero 1996" sheetId="4" r:id="rId2"/>
    <sheet name="Mero 2017" sheetId="2" r:id="rId3"/>
    <sheet name="Comparación" sheetId="3" r:id="rId4"/>
    <sheet name="Grafica_R_English" sheetId="8" r:id="rId5"/>
    <sheet name="Grafica R_Espanol" sheetId="7" r:id="rId6"/>
    <sheet name="Corals Graphic" sheetId="9" r:id="rId7"/>
    <sheet name="Grafica de corales" sheetId="11" r:id="rId8"/>
  </sheets>
  <definedNames>
    <definedName name="_xlnm._FilterDatabase" localSheetId="2" hidden="1">'Mero 2017'!$A$1:$B$11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1" l="1"/>
  <c r="C5" i="11"/>
  <c r="B8" i="9"/>
  <c r="C5" i="9"/>
  <c r="U3" i="3" l="1"/>
  <c r="T3" i="3"/>
  <c r="S3" i="3"/>
  <c r="T6" i="3"/>
  <c r="T8" i="3" s="1"/>
  <c r="U7" i="3"/>
  <c r="B9" i="1" l="1"/>
  <c r="O7" i="3" l="1"/>
  <c r="U6" i="3" s="1"/>
  <c r="M7" i="3"/>
  <c r="O11" i="3"/>
  <c r="N12" i="3"/>
  <c r="D17" i="3"/>
  <c r="D36" i="2"/>
  <c r="D35" i="2"/>
  <c r="D34" i="2"/>
  <c r="D33" i="2"/>
  <c r="D32" i="2"/>
  <c r="D31" i="2"/>
  <c r="D30" i="2"/>
  <c r="D37" i="2" s="1"/>
  <c r="B40" i="2"/>
  <c r="B25" i="2"/>
  <c r="C34" i="3"/>
  <c r="C38" i="3" s="1"/>
  <c r="D38" i="3"/>
  <c r="C17" i="3"/>
  <c r="B17" i="3"/>
  <c r="B7" i="4"/>
  <c r="B16" i="4"/>
  <c r="C14" i="4" s="1"/>
  <c r="B16" i="1"/>
  <c r="B17" i="1" s="1"/>
  <c r="M12" i="3" l="1"/>
  <c r="S6" i="3"/>
  <c r="S8" i="3" s="1"/>
  <c r="U8" i="3"/>
  <c r="C13" i="4"/>
  <c r="C11" i="4"/>
  <c r="C12" i="4"/>
  <c r="C15" i="4"/>
  <c r="B37" i="3"/>
  <c r="B38" i="3" s="1"/>
  <c r="O12" i="3"/>
</calcChain>
</file>

<file path=xl/sharedStrings.xml><?xml version="1.0" encoding="utf-8"?>
<sst xmlns="http://schemas.openxmlformats.org/spreadsheetml/2006/main" count="212" uniqueCount="90">
  <si>
    <t>Categoría sustrato</t>
  </si>
  <si>
    <t>Coral vivo</t>
  </si>
  <si>
    <t>Coral muerto</t>
  </si>
  <si>
    <t>Gorgonios</t>
  </si>
  <si>
    <t>Arena</t>
  </si>
  <si>
    <t>Millepora sp</t>
  </si>
  <si>
    <t>Esponjas</t>
  </si>
  <si>
    <t>Zoántidos</t>
  </si>
  <si>
    <t>Orbicella anularis</t>
  </si>
  <si>
    <t>Colpophyllia natans</t>
  </si>
  <si>
    <t>Agaricia agaricites</t>
  </si>
  <si>
    <t>Porites porites</t>
  </si>
  <si>
    <t>Otros</t>
  </si>
  <si>
    <t>Madracis mirabilis</t>
  </si>
  <si>
    <t>Porites astreoides</t>
  </si>
  <si>
    <t>Pseudodiploria strigosa</t>
  </si>
  <si>
    <t>Agaricia agaricites (agaricites)</t>
  </si>
  <si>
    <t>Agaricia humilis</t>
  </si>
  <si>
    <t>Orbicella faveolata</t>
  </si>
  <si>
    <t>Siderastrea siderea</t>
  </si>
  <si>
    <t>Madracis decactis</t>
  </si>
  <si>
    <t>Coral</t>
  </si>
  <si>
    <t>Porcentaje</t>
  </si>
  <si>
    <t>Scleractinian</t>
  </si>
  <si>
    <t>Octocorals</t>
  </si>
  <si>
    <t>Hidrocorals</t>
  </si>
  <si>
    <t>Zoanthids</t>
  </si>
  <si>
    <t>Sponge</t>
  </si>
  <si>
    <t>Algae</t>
  </si>
  <si>
    <t>Calcareous.algae</t>
  </si>
  <si>
    <t>Other.invertebrates</t>
  </si>
  <si>
    <t>Unknown</t>
  </si>
  <si>
    <t>Bentos</t>
  </si>
  <si>
    <t>Madracis sp</t>
  </si>
  <si>
    <t>Agaricia sp.</t>
  </si>
  <si>
    <t>Porites sp.</t>
  </si>
  <si>
    <t>Fleshy algae</t>
  </si>
  <si>
    <t>Cobertura relativa 1996 3 meses después del suceso</t>
  </si>
  <si>
    <t xml:space="preserve">Porites astreoides </t>
  </si>
  <si>
    <t>Montastrea annularis</t>
  </si>
  <si>
    <t>Tabla 5, Villamizar 2000</t>
  </si>
  <si>
    <t>Tabla 6, villamizar 2000</t>
  </si>
  <si>
    <t>Briareum asbestinum</t>
  </si>
  <si>
    <t>Tabla 3, villamizar 2000</t>
  </si>
  <si>
    <t>Página 22, Villamizar 2000</t>
  </si>
  <si>
    <t>Cobertura relativa de coral vivo 1995</t>
  </si>
  <si>
    <t>Área cobertura 1996 3 meses después del suceso</t>
  </si>
  <si>
    <t>TOTAL</t>
  </si>
  <si>
    <t>Sobre area total</t>
  </si>
  <si>
    <t>Relativa</t>
  </si>
  <si>
    <t>Siderastrea</t>
  </si>
  <si>
    <t>Antipatharia</t>
  </si>
  <si>
    <t>Calcareous algae</t>
  </si>
  <si>
    <t>Seagrass</t>
  </si>
  <si>
    <t>Other invertebrates</t>
  </si>
  <si>
    <t>Dead calcareous algae</t>
  </si>
  <si>
    <t>Dead coral</t>
  </si>
  <si>
    <t>Dead octocoral</t>
  </si>
  <si>
    <t>Dead sponge</t>
  </si>
  <si>
    <t>Gap</t>
  </si>
  <si>
    <t>Rock</t>
  </si>
  <si>
    <t>Rubble</t>
  </si>
  <si>
    <t>Sand</t>
  </si>
  <si>
    <t>Trash</t>
  </si>
  <si>
    <t>Artifact</t>
  </si>
  <si>
    <t>Madracis sp.</t>
  </si>
  <si>
    <t>Orbicella sp.</t>
  </si>
  <si>
    <t>Siderastrea sp.</t>
  </si>
  <si>
    <t>porcentaje relativo</t>
  </si>
  <si>
    <t>géneros</t>
  </si>
  <si>
    <t>porcentajes</t>
  </si>
  <si>
    <t>Géneros de coral</t>
  </si>
  <si>
    <t>Lo tuve que relativizar</t>
  </si>
  <si>
    <t>Voy a llevar todos las especies a géneros</t>
  </si>
  <si>
    <t>Other substrate</t>
  </si>
  <si>
    <t>Relative area cover 1995</t>
  </si>
  <si>
    <t>Coral muerto con algas</t>
  </si>
  <si>
    <t>Fuente</t>
  </si>
  <si>
    <t>Total</t>
  </si>
  <si>
    <t>Live coral</t>
  </si>
  <si>
    <t>Abiotic</t>
  </si>
  <si>
    <t>Abiotic substrate</t>
  </si>
  <si>
    <t>Octocorales</t>
  </si>
  <si>
    <t>Otros invertebrados</t>
  </si>
  <si>
    <t>Algas</t>
  </si>
  <si>
    <t>Sustrato abiótico</t>
  </si>
  <si>
    <t xml:space="preserve">Substrate </t>
  </si>
  <si>
    <t>Sustrato</t>
  </si>
  <si>
    <t>Coral genera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</si>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</sst>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Comparación!$B$30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Comparación!$A$31:$A$37</c:f>
              <c:strCache>
                <c:ptCount val="7"/>
                <c:pt idx="0">
                  <c:v>Orbicella sp.</c:v>
                </c:pt>
                <c:pt idx="1">
                  <c:v>Colpophyllia natans</c:v>
                </c:pt>
                <c:pt idx="2">
                  <c:v>Agaricia sp.</c:v>
                </c:pt>
                <c:pt idx="3">
                  <c:v>Porites sp.</c:v>
                </c:pt>
                <c:pt idx="4">
                  <c:v>Siderastrea</c:v>
                </c:pt>
                <c:pt idx="5">
                  <c:v>Madracis sp</c:v>
                </c:pt>
                <c:pt idx="6">
                  <c:v>Otros</c:v>
                </c:pt>
              </c:strCache>
            </c:strRef>
          </c:cat>
          <c:val>
            <c:numRef>
              <c:f>Comparación!$B$31:$B$37</c:f>
              <c:numCache>
                <c:formatCode>General</c:formatCode>
                <c:ptCount val="7"/>
                <c:pt idx="0">
                  <c:v>51.36</c:v>
                </c:pt>
                <c:pt idx="1">
                  <c:v>18.22</c:v>
                </c:pt>
                <c:pt idx="2">
                  <c:v>11.58</c:v>
                </c:pt>
                <c:pt idx="3">
                  <c:v>9.6999999999999993</c:v>
                </c:pt>
                <c:pt idx="4">
                  <c:v>0</c:v>
                </c:pt>
                <c:pt idx="5">
                  <c:v>0</c:v>
                </c:pt>
                <c:pt idx="6">
                  <c:v>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1-4746-8189-B270B9EE18FD}"/>
            </c:ext>
          </c:extLst>
        </c:ser>
        <c:ser>
          <c:idx val="1"/>
          <c:order val="1"/>
          <c:tx>
            <c:strRef>
              <c:f>Comparación!$C$30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Comparación!$A$31:$A$37</c:f>
              <c:strCache>
                <c:ptCount val="7"/>
                <c:pt idx="0">
                  <c:v>Orbicella sp.</c:v>
                </c:pt>
                <c:pt idx="1">
                  <c:v>Colpophyllia natans</c:v>
                </c:pt>
                <c:pt idx="2">
                  <c:v>Agaricia sp.</c:v>
                </c:pt>
                <c:pt idx="3">
                  <c:v>Porites sp.</c:v>
                </c:pt>
                <c:pt idx="4">
                  <c:v>Siderastrea</c:v>
                </c:pt>
                <c:pt idx="5">
                  <c:v>Madracis sp</c:v>
                </c:pt>
                <c:pt idx="6">
                  <c:v>Otros</c:v>
                </c:pt>
              </c:strCache>
            </c:strRef>
          </c:cat>
          <c:val>
            <c:numRef>
              <c:f>Comparación!$C$31:$C$37</c:f>
              <c:numCache>
                <c:formatCode>General</c:formatCode>
                <c:ptCount val="7"/>
                <c:pt idx="0" formatCode="0.0">
                  <c:v>22.199170124481331</c:v>
                </c:pt>
                <c:pt idx="1">
                  <c:v>0</c:v>
                </c:pt>
                <c:pt idx="2">
                  <c:v>0</c:v>
                </c:pt>
                <c:pt idx="3" formatCode="0.0">
                  <c:v>44.60580912863071</c:v>
                </c:pt>
                <c:pt idx="4">
                  <c:v>13.3</c:v>
                </c:pt>
                <c:pt idx="5">
                  <c:v>19.899999999999999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1-4746-8189-B270B9EE18FD}"/>
            </c:ext>
          </c:extLst>
        </c:ser>
        <c:ser>
          <c:idx val="2"/>
          <c:order val="2"/>
          <c:tx>
            <c:strRef>
              <c:f>Comparación!$D$30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Comparación!$A$31:$A$37</c:f>
              <c:strCache>
                <c:ptCount val="7"/>
                <c:pt idx="0">
                  <c:v>Orbicella sp.</c:v>
                </c:pt>
                <c:pt idx="1">
                  <c:v>Colpophyllia natans</c:v>
                </c:pt>
                <c:pt idx="2">
                  <c:v>Agaricia sp.</c:v>
                </c:pt>
                <c:pt idx="3">
                  <c:v>Porites sp.</c:v>
                </c:pt>
                <c:pt idx="4">
                  <c:v>Siderastrea</c:v>
                </c:pt>
                <c:pt idx="5">
                  <c:v>Madracis sp</c:v>
                </c:pt>
                <c:pt idx="6">
                  <c:v>Otros</c:v>
                </c:pt>
              </c:strCache>
            </c:strRef>
          </c:cat>
          <c:val>
            <c:numRef>
              <c:f>Comparación!$D$31:$D$37</c:f>
              <c:numCache>
                <c:formatCode>0.0</c:formatCode>
                <c:ptCount val="7"/>
                <c:pt idx="0">
                  <c:v>8.52</c:v>
                </c:pt>
                <c:pt idx="1">
                  <c:v>25.5</c:v>
                </c:pt>
                <c:pt idx="2">
                  <c:v>5.13</c:v>
                </c:pt>
                <c:pt idx="3">
                  <c:v>49.25</c:v>
                </c:pt>
                <c:pt idx="4">
                  <c:v>7.91</c:v>
                </c:pt>
                <c:pt idx="5">
                  <c:v>2.78</c:v>
                </c:pt>
                <c:pt idx="6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1-4746-8189-B270B9EE1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56428112"/>
        <c:axId val="-1456430832"/>
      </c:barChart>
      <c:catAx>
        <c:axId val="-145642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430832"/>
        <c:crosses val="autoZero"/>
        <c:auto val="1"/>
        <c:lblAlgn val="ctr"/>
        <c:lblOffset val="100"/>
        <c:noMultiLvlLbl val="0"/>
      </c:catAx>
      <c:valAx>
        <c:axId val="-14564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42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Comparación!$M$1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Comparación!$L$2:$L$11</c:f>
              <c:strCache>
                <c:ptCount val="10"/>
                <c:pt idx="0">
                  <c:v>Coral vivo</c:v>
                </c:pt>
                <c:pt idx="1">
                  <c:v>Coral muerto</c:v>
                </c:pt>
                <c:pt idx="2">
                  <c:v>Gorgonios</c:v>
                </c:pt>
                <c:pt idx="3">
                  <c:v>Arena</c:v>
                </c:pt>
                <c:pt idx="4">
                  <c:v>Esponjas</c:v>
                </c:pt>
                <c:pt idx="5">
                  <c:v>Other invertebrates</c:v>
                </c:pt>
                <c:pt idx="6">
                  <c:v>Algae</c:v>
                </c:pt>
                <c:pt idx="7">
                  <c:v>Fleshy algae</c:v>
                </c:pt>
                <c:pt idx="8">
                  <c:v>Rubble</c:v>
                </c:pt>
                <c:pt idx="9">
                  <c:v>Other substrate</c:v>
                </c:pt>
              </c:strCache>
            </c:strRef>
          </c:cat>
          <c:val>
            <c:numRef>
              <c:f>Comparación!$M$2:$M$11</c:f>
              <c:numCache>
                <c:formatCode>General</c:formatCode>
                <c:ptCount val="10"/>
                <c:pt idx="0">
                  <c:v>36.56</c:v>
                </c:pt>
                <c:pt idx="1">
                  <c:v>31.69</c:v>
                </c:pt>
                <c:pt idx="2">
                  <c:v>14.81</c:v>
                </c:pt>
                <c:pt idx="3">
                  <c:v>13.21</c:v>
                </c:pt>
                <c:pt idx="4">
                  <c:v>1.52</c:v>
                </c:pt>
                <c:pt idx="5">
                  <c:v>2.1800000000000002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8-4A73-8F65-CF26A328326D}"/>
            </c:ext>
          </c:extLst>
        </c:ser>
        <c:ser>
          <c:idx val="1"/>
          <c:order val="1"/>
          <c:tx>
            <c:strRef>
              <c:f>Comparación!$N$1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Comparación!$L$2:$L$11</c:f>
              <c:strCache>
                <c:ptCount val="10"/>
                <c:pt idx="0">
                  <c:v>Coral vivo</c:v>
                </c:pt>
                <c:pt idx="1">
                  <c:v>Coral muerto</c:v>
                </c:pt>
                <c:pt idx="2">
                  <c:v>Gorgonios</c:v>
                </c:pt>
                <c:pt idx="3">
                  <c:v>Arena</c:v>
                </c:pt>
                <c:pt idx="4">
                  <c:v>Esponjas</c:v>
                </c:pt>
                <c:pt idx="5">
                  <c:v>Other invertebrates</c:v>
                </c:pt>
                <c:pt idx="6">
                  <c:v>Algae</c:v>
                </c:pt>
                <c:pt idx="7">
                  <c:v>Fleshy algae</c:v>
                </c:pt>
                <c:pt idx="8">
                  <c:v>Rubble</c:v>
                </c:pt>
                <c:pt idx="9">
                  <c:v>Other substrate</c:v>
                </c:pt>
              </c:strCache>
            </c:strRef>
          </c:cat>
          <c:val>
            <c:numRef>
              <c:f>Comparación!$N$2:$N$11</c:f>
              <c:numCache>
                <c:formatCode>General</c:formatCode>
                <c:ptCount val="10"/>
                <c:pt idx="0">
                  <c:v>4.34</c:v>
                </c:pt>
                <c:pt idx="1">
                  <c:v>81.89</c:v>
                </c:pt>
                <c:pt idx="2">
                  <c:v>4.34</c:v>
                </c:pt>
                <c:pt idx="3">
                  <c:v>8.4</c:v>
                </c:pt>
                <c:pt idx="4">
                  <c:v>0.53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8-4A73-8F65-CF26A328326D}"/>
            </c:ext>
          </c:extLst>
        </c:ser>
        <c:ser>
          <c:idx val="2"/>
          <c:order val="2"/>
          <c:tx>
            <c:strRef>
              <c:f>Comparación!$O$1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Comparación!$L$2:$L$11</c:f>
              <c:strCache>
                <c:ptCount val="10"/>
                <c:pt idx="0">
                  <c:v>Coral vivo</c:v>
                </c:pt>
                <c:pt idx="1">
                  <c:v>Coral muerto</c:v>
                </c:pt>
                <c:pt idx="2">
                  <c:v>Gorgonios</c:v>
                </c:pt>
                <c:pt idx="3">
                  <c:v>Arena</c:v>
                </c:pt>
                <c:pt idx="4">
                  <c:v>Esponjas</c:v>
                </c:pt>
                <c:pt idx="5">
                  <c:v>Other invertebrates</c:v>
                </c:pt>
                <c:pt idx="6">
                  <c:v>Algae</c:v>
                </c:pt>
                <c:pt idx="7">
                  <c:v>Fleshy algae</c:v>
                </c:pt>
                <c:pt idx="8">
                  <c:v>Rubble</c:v>
                </c:pt>
                <c:pt idx="9">
                  <c:v>Other substrate</c:v>
                </c:pt>
              </c:strCache>
            </c:strRef>
          </c:cat>
          <c:val>
            <c:numRef>
              <c:f>Comparación!$O$2:$O$11</c:f>
              <c:numCache>
                <c:formatCode>General</c:formatCode>
                <c:ptCount val="10"/>
                <c:pt idx="0" formatCode="0.00">
                  <c:v>3.6</c:v>
                </c:pt>
                <c:pt idx="1">
                  <c:v>0</c:v>
                </c:pt>
                <c:pt idx="2" formatCode="0.00">
                  <c:v>1.6666666666666701</c:v>
                </c:pt>
                <c:pt idx="3" formatCode="0.00">
                  <c:v>13.93</c:v>
                </c:pt>
                <c:pt idx="4" formatCode="0.00">
                  <c:v>1.7333333333333301</c:v>
                </c:pt>
                <c:pt idx="5" formatCode="0.00">
                  <c:v>0.26333333333333342</c:v>
                </c:pt>
                <c:pt idx="6" formatCode="0.00">
                  <c:v>33.6666666666667</c:v>
                </c:pt>
                <c:pt idx="7" formatCode="0.00">
                  <c:v>9.7333333333333307</c:v>
                </c:pt>
                <c:pt idx="8" formatCode="0.00">
                  <c:v>34.06</c:v>
                </c:pt>
                <c:pt idx="9" formatCode="0.00">
                  <c:v>0.78666666666666796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8-4A73-8F65-CF26A3283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56434096"/>
        <c:axId val="-1456432464"/>
      </c:barChart>
      <c:catAx>
        <c:axId val="-145643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432464"/>
        <c:crosses val="autoZero"/>
        <c:auto val="1"/>
        <c:lblAlgn val="ctr"/>
        <c:lblOffset val="100"/>
        <c:noMultiLvlLbl val="0"/>
      </c:catAx>
      <c:valAx>
        <c:axId val="-14564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43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Comparación!$B$30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Comparación!$A$31:$A$37</c:f>
              <c:strCache>
                <c:ptCount val="7"/>
                <c:pt idx="0">
                  <c:v>Orbicella sp.</c:v>
                </c:pt>
                <c:pt idx="1">
                  <c:v>Colpophyllia natans</c:v>
                </c:pt>
                <c:pt idx="2">
                  <c:v>Agaricia sp.</c:v>
                </c:pt>
                <c:pt idx="3">
                  <c:v>Porites sp.</c:v>
                </c:pt>
                <c:pt idx="4">
                  <c:v>Siderastrea</c:v>
                </c:pt>
                <c:pt idx="5">
                  <c:v>Madracis sp</c:v>
                </c:pt>
                <c:pt idx="6">
                  <c:v>Otros</c:v>
                </c:pt>
              </c:strCache>
            </c:strRef>
          </c:cat>
          <c:val>
            <c:numRef>
              <c:f>Comparación!$B$31:$B$37</c:f>
              <c:numCache>
                <c:formatCode>General</c:formatCode>
                <c:ptCount val="7"/>
                <c:pt idx="0">
                  <c:v>51.36</c:v>
                </c:pt>
                <c:pt idx="1">
                  <c:v>18.22</c:v>
                </c:pt>
                <c:pt idx="2">
                  <c:v>11.58</c:v>
                </c:pt>
                <c:pt idx="3">
                  <c:v>9.6999999999999993</c:v>
                </c:pt>
                <c:pt idx="4">
                  <c:v>0</c:v>
                </c:pt>
                <c:pt idx="5">
                  <c:v>0</c:v>
                </c:pt>
                <c:pt idx="6">
                  <c:v>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F-40FD-83E1-6545670ECBB9}"/>
            </c:ext>
          </c:extLst>
        </c:ser>
        <c:ser>
          <c:idx val="1"/>
          <c:order val="1"/>
          <c:tx>
            <c:strRef>
              <c:f>Comparación!$C$30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Comparación!$A$31:$A$37</c:f>
              <c:strCache>
                <c:ptCount val="7"/>
                <c:pt idx="0">
                  <c:v>Orbicella sp.</c:v>
                </c:pt>
                <c:pt idx="1">
                  <c:v>Colpophyllia natans</c:v>
                </c:pt>
                <c:pt idx="2">
                  <c:v>Agaricia sp.</c:v>
                </c:pt>
                <c:pt idx="3">
                  <c:v>Porites sp.</c:v>
                </c:pt>
                <c:pt idx="4">
                  <c:v>Siderastrea</c:v>
                </c:pt>
                <c:pt idx="5">
                  <c:v>Madracis sp</c:v>
                </c:pt>
                <c:pt idx="6">
                  <c:v>Otros</c:v>
                </c:pt>
              </c:strCache>
            </c:strRef>
          </c:cat>
          <c:val>
            <c:numRef>
              <c:f>Comparación!$C$31:$C$37</c:f>
              <c:numCache>
                <c:formatCode>General</c:formatCode>
                <c:ptCount val="7"/>
                <c:pt idx="0" formatCode="0.0">
                  <c:v>22.199170124481331</c:v>
                </c:pt>
                <c:pt idx="1">
                  <c:v>0</c:v>
                </c:pt>
                <c:pt idx="2">
                  <c:v>0</c:v>
                </c:pt>
                <c:pt idx="3" formatCode="0.0">
                  <c:v>44.60580912863071</c:v>
                </c:pt>
                <c:pt idx="4">
                  <c:v>13.3</c:v>
                </c:pt>
                <c:pt idx="5">
                  <c:v>19.899999999999999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F-40FD-83E1-6545670ECBB9}"/>
            </c:ext>
          </c:extLst>
        </c:ser>
        <c:ser>
          <c:idx val="2"/>
          <c:order val="2"/>
          <c:tx>
            <c:strRef>
              <c:f>Comparación!$D$30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Comparación!$A$31:$A$37</c:f>
              <c:strCache>
                <c:ptCount val="7"/>
                <c:pt idx="0">
                  <c:v>Orbicella sp.</c:v>
                </c:pt>
                <c:pt idx="1">
                  <c:v>Colpophyllia natans</c:v>
                </c:pt>
                <c:pt idx="2">
                  <c:v>Agaricia sp.</c:v>
                </c:pt>
                <c:pt idx="3">
                  <c:v>Porites sp.</c:v>
                </c:pt>
                <c:pt idx="4">
                  <c:v>Siderastrea</c:v>
                </c:pt>
                <c:pt idx="5">
                  <c:v>Madracis sp</c:v>
                </c:pt>
                <c:pt idx="6">
                  <c:v>Otros</c:v>
                </c:pt>
              </c:strCache>
            </c:strRef>
          </c:cat>
          <c:val>
            <c:numRef>
              <c:f>Comparación!$D$31:$D$37</c:f>
              <c:numCache>
                <c:formatCode>0.0</c:formatCode>
                <c:ptCount val="7"/>
                <c:pt idx="0">
                  <c:v>8.52</c:v>
                </c:pt>
                <c:pt idx="1">
                  <c:v>25.5</c:v>
                </c:pt>
                <c:pt idx="2">
                  <c:v>5.13</c:v>
                </c:pt>
                <c:pt idx="3">
                  <c:v>49.25</c:v>
                </c:pt>
                <c:pt idx="4">
                  <c:v>7.91</c:v>
                </c:pt>
                <c:pt idx="5">
                  <c:v>2.78</c:v>
                </c:pt>
                <c:pt idx="6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F-40FD-83E1-6545670EC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456431376"/>
        <c:axId val="-1456429200"/>
      </c:barChart>
      <c:catAx>
        <c:axId val="-14564313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429200"/>
        <c:crosses val="autoZero"/>
        <c:auto val="1"/>
        <c:lblAlgn val="ctr"/>
        <c:lblOffset val="100"/>
        <c:noMultiLvlLbl val="0"/>
      </c:catAx>
      <c:valAx>
        <c:axId val="-1456429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43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Comparación!$M$1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Comparación!$L$2:$L$11</c:f>
              <c:strCache>
                <c:ptCount val="10"/>
                <c:pt idx="0">
                  <c:v>Coral vivo</c:v>
                </c:pt>
                <c:pt idx="1">
                  <c:v>Coral muerto</c:v>
                </c:pt>
                <c:pt idx="2">
                  <c:v>Gorgonios</c:v>
                </c:pt>
                <c:pt idx="3">
                  <c:v>Arena</c:v>
                </c:pt>
                <c:pt idx="4">
                  <c:v>Esponjas</c:v>
                </c:pt>
                <c:pt idx="5">
                  <c:v>Other invertebrates</c:v>
                </c:pt>
                <c:pt idx="6">
                  <c:v>Algae</c:v>
                </c:pt>
                <c:pt idx="7">
                  <c:v>Fleshy algae</c:v>
                </c:pt>
                <c:pt idx="8">
                  <c:v>Rubble</c:v>
                </c:pt>
                <c:pt idx="9">
                  <c:v>Other substrate</c:v>
                </c:pt>
              </c:strCache>
            </c:strRef>
          </c:cat>
          <c:val>
            <c:numRef>
              <c:f>Comparación!$M$2:$M$11</c:f>
              <c:numCache>
                <c:formatCode>General</c:formatCode>
                <c:ptCount val="10"/>
                <c:pt idx="0">
                  <c:v>36.56</c:v>
                </c:pt>
                <c:pt idx="1">
                  <c:v>31.69</c:v>
                </c:pt>
                <c:pt idx="2">
                  <c:v>14.81</c:v>
                </c:pt>
                <c:pt idx="3">
                  <c:v>13.21</c:v>
                </c:pt>
                <c:pt idx="4">
                  <c:v>1.52</c:v>
                </c:pt>
                <c:pt idx="5">
                  <c:v>2.1800000000000002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E-487A-B2C2-1BD83609167D}"/>
            </c:ext>
          </c:extLst>
        </c:ser>
        <c:ser>
          <c:idx val="1"/>
          <c:order val="1"/>
          <c:tx>
            <c:strRef>
              <c:f>Comparación!$N$1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Comparación!$L$2:$L$11</c:f>
              <c:strCache>
                <c:ptCount val="10"/>
                <c:pt idx="0">
                  <c:v>Coral vivo</c:v>
                </c:pt>
                <c:pt idx="1">
                  <c:v>Coral muerto</c:v>
                </c:pt>
                <c:pt idx="2">
                  <c:v>Gorgonios</c:v>
                </c:pt>
                <c:pt idx="3">
                  <c:v>Arena</c:v>
                </c:pt>
                <c:pt idx="4">
                  <c:v>Esponjas</c:v>
                </c:pt>
                <c:pt idx="5">
                  <c:v>Other invertebrates</c:v>
                </c:pt>
                <c:pt idx="6">
                  <c:v>Algae</c:v>
                </c:pt>
                <c:pt idx="7">
                  <c:v>Fleshy algae</c:v>
                </c:pt>
                <c:pt idx="8">
                  <c:v>Rubble</c:v>
                </c:pt>
                <c:pt idx="9">
                  <c:v>Other substrate</c:v>
                </c:pt>
              </c:strCache>
            </c:strRef>
          </c:cat>
          <c:val>
            <c:numRef>
              <c:f>Comparación!$N$2:$N$11</c:f>
              <c:numCache>
                <c:formatCode>General</c:formatCode>
                <c:ptCount val="10"/>
                <c:pt idx="0">
                  <c:v>4.34</c:v>
                </c:pt>
                <c:pt idx="1">
                  <c:v>81.89</c:v>
                </c:pt>
                <c:pt idx="2">
                  <c:v>4.34</c:v>
                </c:pt>
                <c:pt idx="3">
                  <c:v>8.4</c:v>
                </c:pt>
                <c:pt idx="4">
                  <c:v>0.53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E-487A-B2C2-1BD83609167D}"/>
            </c:ext>
          </c:extLst>
        </c:ser>
        <c:ser>
          <c:idx val="2"/>
          <c:order val="2"/>
          <c:tx>
            <c:strRef>
              <c:f>Comparación!$O$1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Comparación!$L$2:$L$11</c:f>
              <c:strCache>
                <c:ptCount val="10"/>
                <c:pt idx="0">
                  <c:v>Coral vivo</c:v>
                </c:pt>
                <c:pt idx="1">
                  <c:v>Coral muerto</c:v>
                </c:pt>
                <c:pt idx="2">
                  <c:v>Gorgonios</c:v>
                </c:pt>
                <c:pt idx="3">
                  <c:v>Arena</c:v>
                </c:pt>
                <c:pt idx="4">
                  <c:v>Esponjas</c:v>
                </c:pt>
                <c:pt idx="5">
                  <c:v>Other invertebrates</c:v>
                </c:pt>
                <c:pt idx="6">
                  <c:v>Algae</c:v>
                </c:pt>
                <c:pt idx="7">
                  <c:v>Fleshy algae</c:v>
                </c:pt>
                <c:pt idx="8">
                  <c:v>Rubble</c:v>
                </c:pt>
                <c:pt idx="9">
                  <c:v>Other substrate</c:v>
                </c:pt>
              </c:strCache>
            </c:strRef>
          </c:cat>
          <c:val>
            <c:numRef>
              <c:f>Comparación!$O$2:$O$11</c:f>
              <c:numCache>
                <c:formatCode>General</c:formatCode>
                <c:ptCount val="10"/>
                <c:pt idx="0" formatCode="0.00">
                  <c:v>3.6</c:v>
                </c:pt>
                <c:pt idx="1">
                  <c:v>0</c:v>
                </c:pt>
                <c:pt idx="2" formatCode="0.00">
                  <c:v>1.6666666666666701</c:v>
                </c:pt>
                <c:pt idx="3" formatCode="0.00">
                  <c:v>13.93</c:v>
                </c:pt>
                <c:pt idx="4" formatCode="0.00">
                  <c:v>1.7333333333333301</c:v>
                </c:pt>
                <c:pt idx="5" formatCode="0.00">
                  <c:v>0.26333333333333342</c:v>
                </c:pt>
                <c:pt idx="6" formatCode="0.00">
                  <c:v>33.6666666666667</c:v>
                </c:pt>
                <c:pt idx="7" formatCode="0.00">
                  <c:v>9.7333333333333307</c:v>
                </c:pt>
                <c:pt idx="8" formatCode="0.00">
                  <c:v>34.06</c:v>
                </c:pt>
                <c:pt idx="9" formatCode="0.00">
                  <c:v>0.78666666666666796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E-487A-B2C2-1BD836091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1456436816"/>
        <c:axId val="-1456435728"/>
      </c:barChart>
      <c:catAx>
        <c:axId val="-1456436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435728"/>
        <c:crosses val="autoZero"/>
        <c:auto val="1"/>
        <c:lblAlgn val="ctr"/>
        <c:lblOffset val="100"/>
        <c:tickLblSkip val="1"/>
        <c:noMultiLvlLbl val="0"/>
      </c:catAx>
      <c:valAx>
        <c:axId val="-14564357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4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Comparación!$S$1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Comparación!$R$2:$R$7</c:f>
              <c:strCache>
                <c:ptCount val="6"/>
                <c:pt idx="0">
                  <c:v>Coral vivo</c:v>
                </c:pt>
                <c:pt idx="1">
                  <c:v>Abiotic</c:v>
                </c:pt>
                <c:pt idx="2">
                  <c:v>Gorgonios</c:v>
                </c:pt>
                <c:pt idx="3">
                  <c:v>Arena</c:v>
                </c:pt>
                <c:pt idx="4">
                  <c:v>Other invertebrates</c:v>
                </c:pt>
                <c:pt idx="5">
                  <c:v>Algae</c:v>
                </c:pt>
              </c:strCache>
            </c:strRef>
          </c:cat>
          <c:val>
            <c:numRef>
              <c:f>Comparación!$S$2:$S$7</c:f>
              <c:numCache>
                <c:formatCode>General</c:formatCode>
                <c:ptCount val="6"/>
                <c:pt idx="0">
                  <c:v>36.56</c:v>
                </c:pt>
                <c:pt idx="1">
                  <c:v>31.69</c:v>
                </c:pt>
                <c:pt idx="2">
                  <c:v>14.81</c:v>
                </c:pt>
                <c:pt idx="3">
                  <c:v>13.21</c:v>
                </c:pt>
                <c:pt idx="4">
                  <c:v>3.7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9-4722-A50B-5BD860B937B3}"/>
            </c:ext>
          </c:extLst>
        </c:ser>
        <c:ser>
          <c:idx val="1"/>
          <c:order val="1"/>
          <c:tx>
            <c:strRef>
              <c:f>Comparación!$T$1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Comparación!$R$2:$R$7</c:f>
              <c:strCache>
                <c:ptCount val="6"/>
                <c:pt idx="0">
                  <c:v>Coral vivo</c:v>
                </c:pt>
                <c:pt idx="1">
                  <c:v>Abiotic</c:v>
                </c:pt>
                <c:pt idx="2">
                  <c:v>Gorgonios</c:v>
                </c:pt>
                <c:pt idx="3">
                  <c:v>Arena</c:v>
                </c:pt>
                <c:pt idx="4">
                  <c:v>Other invertebrates</c:v>
                </c:pt>
                <c:pt idx="5">
                  <c:v>Algae</c:v>
                </c:pt>
              </c:strCache>
            </c:strRef>
          </c:cat>
          <c:val>
            <c:numRef>
              <c:f>Comparación!$T$2:$T$7</c:f>
              <c:numCache>
                <c:formatCode>General</c:formatCode>
                <c:ptCount val="6"/>
                <c:pt idx="0">
                  <c:v>4.34</c:v>
                </c:pt>
                <c:pt idx="1">
                  <c:v>81.89</c:v>
                </c:pt>
                <c:pt idx="2">
                  <c:v>4.34</c:v>
                </c:pt>
                <c:pt idx="3">
                  <c:v>8.4</c:v>
                </c:pt>
                <c:pt idx="4">
                  <c:v>0.53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9-4722-A50B-5BD860B937B3}"/>
            </c:ext>
          </c:extLst>
        </c:ser>
        <c:ser>
          <c:idx val="2"/>
          <c:order val="2"/>
          <c:tx>
            <c:strRef>
              <c:f>Comparación!$U$1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Comparación!$R$2:$R$7</c:f>
              <c:strCache>
                <c:ptCount val="6"/>
                <c:pt idx="0">
                  <c:v>Coral vivo</c:v>
                </c:pt>
                <c:pt idx="1">
                  <c:v>Abiotic</c:v>
                </c:pt>
                <c:pt idx="2">
                  <c:v>Gorgonios</c:v>
                </c:pt>
                <c:pt idx="3">
                  <c:v>Arena</c:v>
                </c:pt>
                <c:pt idx="4">
                  <c:v>Other invertebrates</c:v>
                </c:pt>
                <c:pt idx="5">
                  <c:v>Algae</c:v>
                </c:pt>
              </c:strCache>
            </c:strRef>
          </c:cat>
          <c:val>
            <c:numRef>
              <c:f>Comparación!$U$2:$U$7</c:f>
              <c:numCache>
                <c:formatCode>0.00</c:formatCode>
                <c:ptCount val="6"/>
                <c:pt idx="0">
                  <c:v>3.6</c:v>
                </c:pt>
                <c:pt idx="1">
                  <c:v>34.846666666666671</c:v>
                </c:pt>
                <c:pt idx="2">
                  <c:v>1.6666666666666701</c:v>
                </c:pt>
                <c:pt idx="3">
                  <c:v>13.93</c:v>
                </c:pt>
                <c:pt idx="4">
                  <c:v>1.9966666666666635</c:v>
                </c:pt>
                <c:pt idx="5">
                  <c:v>43.400000000000034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9-4722-A50B-5BD860B93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577216"/>
        <c:axId val="1152452768"/>
      </c:barChart>
      <c:catAx>
        <c:axId val="11445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52768"/>
        <c:crosses val="autoZero"/>
        <c:auto val="1"/>
        <c:lblAlgn val="ctr"/>
        <c:lblOffset val="100"/>
        <c:noMultiLvlLbl val="0"/>
      </c:catAx>
      <c:valAx>
        <c:axId val="11524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38</xdr:row>
      <xdr:rowOff>57150</xdr:rowOff>
    </xdr:from>
    <xdr:to>
      <xdr:col>10</xdr:col>
      <xdr:colOff>381000</xdr:colOff>
      <xdr:row>52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676275</xdr:colOff>
      <xdr:row>13</xdr:row>
      <xdr:rowOff>114300</xdr:rowOff>
    </xdr:from>
    <xdr:to>
      <xdr:col>14</xdr:col>
      <xdr:colOff>676275</xdr:colOff>
      <xdr:row>28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39</xdr:row>
      <xdr:rowOff>76200</xdr:rowOff>
    </xdr:from>
    <xdr:to>
      <xdr:col>15</xdr:col>
      <xdr:colOff>571501</xdr:colOff>
      <xdr:row>57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38636</xdr:colOff>
      <xdr:row>39</xdr:row>
      <xdr:rowOff>140058</xdr:rowOff>
    </xdr:from>
    <xdr:to>
      <xdr:col>20</xdr:col>
      <xdr:colOff>238661</xdr:colOff>
      <xdr:row>57</xdr:row>
      <xdr:rowOff>121008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351346</xdr:colOff>
      <xdr:row>10</xdr:row>
      <xdr:rowOff>124545</xdr:rowOff>
    </xdr:from>
    <xdr:to>
      <xdr:col>22</xdr:col>
      <xdr:colOff>340563</xdr:colOff>
      <xdr:row>25</xdr:row>
      <xdr:rowOff>37202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92E1F5-F4B6-415B-8707-C40D7217A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B12" sqref="B12"/>
    </sheetView>
  </sheetViews>
  <sheetFormatPr defaultColWidth="9.140625" defaultRowHeight="15" x14ac:dyDescent="0.25"/>
  <cols>
    <col min="1" max="1" width="17.42578125" customWidth="1"/>
  </cols>
  <sheetData>
    <row r="1" spans="1:5" x14ac:dyDescent="0.25">
      <c r="A1" t="s">
        <v>0</v>
      </c>
      <c r="B1" t="s">
        <v>75</v>
      </c>
      <c r="E1" t="s">
        <v>77</v>
      </c>
    </row>
    <row r="2" spans="1:5" x14ac:dyDescent="0.25">
      <c r="A2" t="s">
        <v>1</v>
      </c>
      <c r="B2">
        <v>36.56</v>
      </c>
      <c r="E2" t="s">
        <v>43</v>
      </c>
    </row>
    <row r="3" spans="1:5" x14ac:dyDescent="0.25">
      <c r="A3" t="s">
        <v>2</v>
      </c>
      <c r="B3">
        <v>31.69</v>
      </c>
    </row>
    <row r="4" spans="1:5" x14ac:dyDescent="0.25">
      <c r="A4" t="s">
        <v>3</v>
      </c>
      <c r="B4">
        <v>14.81</v>
      </c>
    </row>
    <row r="5" spans="1:5" x14ac:dyDescent="0.25">
      <c r="A5" t="s">
        <v>4</v>
      </c>
      <c r="B5">
        <v>13.21</v>
      </c>
    </row>
    <row r="6" spans="1:5" x14ac:dyDescent="0.25">
      <c r="A6" t="s">
        <v>5</v>
      </c>
      <c r="B6">
        <v>1.59</v>
      </c>
    </row>
    <row r="7" spans="1:5" x14ac:dyDescent="0.25">
      <c r="A7" t="s">
        <v>6</v>
      </c>
      <c r="B7">
        <v>1.52</v>
      </c>
    </row>
    <row r="8" spans="1:5" x14ac:dyDescent="0.25">
      <c r="A8" t="s">
        <v>7</v>
      </c>
      <c r="B8">
        <v>0.59</v>
      </c>
    </row>
    <row r="9" spans="1:5" x14ac:dyDescent="0.25">
      <c r="A9" t="s">
        <v>78</v>
      </c>
      <c r="B9">
        <f>SUM(B2:B8)</f>
        <v>99.970000000000013</v>
      </c>
    </row>
    <row r="11" spans="1:5" x14ac:dyDescent="0.25">
      <c r="B11" t="s">
        <v>45</v>
      </c>
      <c r="E11" t="s">
        <v>77</v>
      </c>
    </row>
    <row r="12" spans="1:5" x14ac:dyDescent="0.25">
      <c r="A12" t="s">
        <v>8</v>
      </c>
      <c r="B12">
        <v>51.36</v>
      </c>
      <c r="E12" t="s">
        <v>44</v>
      </c>
    </row>
    <row r="13" spans="1:5" x14ac:dyDescent="0.25">
      <c r="A13" t="s">
        <v>9</v>
      </c>
      <c r="B13">
        <v>18.22</v>
      </c>
    </row>
    <row r="14" spans="1:5" x14ac:dyDescent="0.25">
      <c r="A14" t="s">
        <v>10</v>
      </c>
      <c r="B14">
        <v>11.58</v>
      </c>
    </row>
    <row r="15" spans="1:5" x14ac:dyDescent="0.25">
      <c r="A15" t="s">
        <v>11</v>
      </c>
      <c r="B15">
        <v>9.6999999999999993</v>
      </c>
    </row>
    <row r="16" spans="1:5" x14ac:dyDescent="0.25">
      <c r="A16" t="s">
        <v>12</v>
      </c>
      <c r="B16">
        <f>100-SUM(B12:B15)</f>
        <v>9.14</v>
      </c>
    </row>
    <row r="17" spans="1:2" x14ac:dyDescent="0.25">
      <c r="A17" t="s">
        <v>78</v>
      </c>
      <c r="B17">
        <f>SUM(B12:B16)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A12" sqref="A12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46</v>
      </c>
      <c r="F1" t="s">
        <v>77</v>
      </c>
    </row>
    <row r="2" spans="1:6" x14ac:dyDescent="0.25">
      <c r="A2" t="s">
        <v>76</v>
      </c>
      <c r="B2">
        <v>81.89</v>
      </c>
      <c r="F2" t="s">
        <v>40</v>
      </c>
    </row>
    <row r="3" spans="1:6" x14ac:dyDescent="0.25">
      <c r="A3" t="s">
        <v>4</v>
      </c>
      <c r="B3">
        <v>8.4</v>
      </c>
    </row>
    <row r="4" spans="1:6" x14ac:dyDescent="0.25">
      <c r="A4" t="s">
        <v>1</v>
      </c>
      <c r="B4" s="3">
        <v>4.34</v>
      </c>
    </row>
    <row r="5" spans="1:6" x14ac:dyDescent="0.25">
      <c r="A5" t="s">
        <v>42</v>
      </c>
      <c r="B5">
        <v>4.34</v>
      </c>
    </row>
    <row r="6" spans="1:6" x14ac:dyDescent="0.25">
      <c r="A6" t="s">
        <v>6</v>
      </c>
      <c r="B6">
        <v>0.53</v>
      </c>
    </row>
    <row r="7" spans="1:6" x14ac:dyDescent="0.25">
      <c r="B7">
        <f>SUM(B2:B6)</f>
        <v>99.500000000000014</v>
      </c>
    </row>
    <row r="10" spans="1:6" x14ac:dyDescent="0.25">
      <c r="B10" t="s">
        <v>37</v>
      </c>
      <c r="F10" t="s">
        <v>77</v>
      </c>
    </row>
    <row r="11" spans="1:6" x14ac:dyDescent="0.25">
      <c r="A11" t="s">
        <v>11</v>
      </c>
      <c r="B11">
        <v>1.4</v>
      </c>
      <c r="C11" s="1">
        <f>B11*$C$16/$B$16</f>
        <v>29.045643153526974</v>
      </c>
      <c r="F11" t="s">
        <v>41</v>
      </c>
    </row>
    <row r="12" spans="1:6" x14ac:dyDescent="0.25">
      <c r="A12" t="s">
        <v>39</v>
      </c>
      <c r="B12">
        <v>1.07</v>
      </c>
      <c r="C12" s="1">
        <f t="shared" ref="C12:C15" si="0">B12*$C$16/$B$16</f>
        <v>22.199170124481331</v>
      </c>
    </row>
    <row r="13" spans="1:6" x14ac:dyDescent="0.25">
      <c r="A13" t="s">
        <v>33</v>
      </c>
      <c r="B13">
        <v>0.96</v>
      </c>
      <c r="C13" s="1">
        <f t="shared" si="0"/>
        <v>19.917012448132784</v>
      </c>
    </row>
    <row r="14" spans="1:6" x14ac:dyDescent="0.25">
      <c r="A14" t="s">
        <v>38</v>
      </c>
      <c r="B14">
        <v>0.75</v>
      </c>
      <c r="C14" s="1">
        <f t="shared" si="0"/>
        <v>15.560165975103736</v>
      </c>
    </row>
    <row r="15" spans="1:6" x14ac:dyDescent="0.25">
      <c r="A15" t="s">
        <v>19</v>
      </c>
      <c r="B15">
        <v>0.64</v>
      </c>
      <c r="C15" s="1">
        <f t="shared" si="0"/>
        <v>13.278008298755188</v>
      </c>
    </row>
    <row r="16" spans="1:6" x14ac:dyDescent="0.25">
      <c r="B16" s="3">
        <f>SUM(B11:B15)</f>
        <v>4.8199999999999994</v>
      </c>
      <c r="C1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workbookViewId="0">
      <selection activeCell="D37" sqref="D37"/>
    </sheetView>
  </sheetViews>
  <sheetFormatPr defaultColWidth="11.42578125" defaultRowHeight="15" x14ac:dyDescent="0.25"/>
  <sheetData>
    <row r="1" spans="1:6" x14ac:dyDescent="0.25">
      <c r="A1" t="s">
        <v>32</v>
      </c>
      <c r="B1" s="1" t="s">
        <v>22</v>
      </c>
      <c r="E1" s="1"/>
    </row>
    <row r="2" spans="1:6" x14ac:dyDescent="0.25">
      <c r="A2" t="s">
        <v>23</v>
      </c>
      <c r="B2" s="1">
        <v>3.5999999999999996</v>
      </c>
      <c r="F2" s="1"/>
    </row>
    <row r="3" spans="1:6" x14ac:dyDescent="0.25">
      <c r="A3" t="s">
        <v>24</v>
      </c>
      <c r="B3" s="1">
        <v>1.6666666666666661</v>
      </c>
    </row>
    <row r="4" spans="1:6" x14ac:dyDescent="0.25">
      <c r="A4" t="s">
        <v>51</v>
      </c>
      <c r="B4" s="1">
        <v>0</v>
      </c>
    </row>
    <row r="5" spans="1:6" x14ac:dyDescent="0.25">
      <c r="A5" t="s">
        <v>25</v>
      </c>
      <c r="B5" s="1">
        <v>6.6666666666666749E-2</v>
      </c>
    </row>
    <row r="6" spans="1:6" x14ac:dyDescent="0.25">
      <c r="A6" t="s">
        <v>26</v>
      </c>
      <c r="B6" s="1">
        <v>6.6666666666666749E-2</v>
      </c>
    </row>
    <row r="7" spans="1:6" x14ac:dyDescent="0.25">
      <c r="A7" t="s">
        <v>27</v>
      </c>
      <c r="B7" s="1">
        <v>1.7333333333333325</v>
      </c>
    </row>
    <row r="8" spans="1:6" x14ac:dyDescent="0.25">
      <c r="A8" t="s">
        <v>28</v>
      </c>
      <c r="B8" s="1">
        <v>33.666666666666679</v>
      </c>
    </row>
    <row r="9" spans="1:6" x14ac:dyDescent="0.25">
      <c r="A9" t="s">
        <v>36</v>
      </c>
      <c r="B9" s="1">
        <v>9.7333333333333343</v>
      </c>
    </row>
    <row r="10" spans="1:6" x14ac:dyDescent="0.25">
      <c r="A10" t="s">
        <v>52</v>
      </c>
      <c r="B10" s="1">
        <v>0.46666666666666751</v>
      </c>
    </row>
    <row r="11" spans="1:6" x14ac:dyDescent="0.25">
      <c r="A11" t="s">
        <v>53</v>
      </c>
      <c r="B11" s="1">
        <v>0</v>
      </c>
    </row>
    <row r="12" spans="1:6" x14ac:dyDescent="0.25">
      <c r="A12" t="s">
        <v>54</v>
      </c>
      <c r="B12" s="1">
        <v>0.1333333333333335</v>
      </c>
    </row>
    <row r="13" spans="1:6" x14ac:dyDescent="0.25">
      <c r="A13" t="s">
        <v>31</v>
      </c>
      <c r="B13" s="1">
        <v>0.53333333333333355</v>
      </c>
    </row>
    <row r="14" spans="1:6" x14ac:dyDescent="0.25">
      <c r="A14" t="s">
        <v>55</v>
      </c>
      <c r="B14" s="1">
        <v>0</v>
      </c>
    </row>
    <row r="15" spans="1:6" x14ac:dyDescent="0.25">
      <c r="A15" t="s">
        <v>56</v>
      </c>
      <c r="B15" s="1">
        <v>0</v>
      </c>
    </row>
    <row r="16" spans="1:6" x14ac:dyDescent="0.25">
      <c r="A16" t="s">
        <v>57</v>
      </c>
      <c r="B16" s="1">
        <v>0</v>
      </c>
    </row>
    <row r="17" spans="1:4" x14ac:dyDescent="0.25">
      <c r="A17" t="s">
        <v>58</v>
      </c>
      <c r="B17" s="1">
        <v>0</v>
      </c>
    </row>
    <row r="18" spans="1:4" x14ac:dyDescent="0.25">
      <c r="A18" t="s">
        <v>59</v>
      </c>
      <c r="B18" s="1">
        <v>0.1333333333333335</v>
      </c>
    </row>
    <row r="19" spans="1:4" x14ac:dyDescent="0.25">
      <c r="A19" t="s">
        <v>60</v>
      </c>
      <c r="B19" s="1">
        <v>0</v>
      </c>
    </row>
    <row r="20" spans="1:4" x14ac:dyDescent="0.25">
      <c r="A20" t="s">
        <v>61</v>
      </c>
      <c r="B20" s="1">
        <v>34.066666666666663</v>
      </c>
    </row>
    <row r="21" spans="1:4" x14ac:dyDescent="0.25">
      <c r="A21" t="s">
        <v>62</v>
      </c>
      <c r="B21" s="1">
        <v>13.93333333333335</v>
      </c>
    </row>
    <row r="22" spans="1:4" x14ac:dyDescent="0.25">
      <c r="A22" t="s">
        <v>63</v>
      </c>
      <c r="B22" s="1">
        <v>0.13333333333333325</v>
      </c>
    </row>
    <row r="23" spans="1:4" x14ac:dyDescent="0.25">
      <c r="A23" t="s">
        <v>31</v>
      </c>
      <c r="B23" s="1">
        <v>0</v>
      </c>
    </row>
    <row r="24" spans="1:4" x14ac:dyDescent="0.25">
      <c r="A24" t="s">
        <v>64</v>
      </c>
      <c r="B24" s="1">
        <v>6.6666666666666749E-2</v>
      </c>
    </row>
    <row r="25" spans="1:4" x14ac:dyDescent="0.25">
      <c r="A25" t="s">
        <v>47</v>
      </c>
      <c r="B25" s="1">
        <f>SUM(B2:B24)</f>
        <v>100.00000000000003</v>
      </c>
    </row>
    <row r="29" spans="1:4" x14ac:dyDescent="0.25">
      <c r="A29" t="s">
        <v>21</v>
      </c>
      <c r="B29" t="s">
        <v>68</v>
      </c>
      <c r="C29" t="s">
        <v>69</v>
      </c>
      <c r="D29" t="s">
        <v>70</v>
      </c>
    </row>
    <row r="30" spans="1:4" x14ac:dyDescent="0.25">
      <c r="A30" t="s">
        <v>13</v>
      </c>
      <c r="B30" s="1">
        <v>1.8518518518518534</v>
      </c>
      <c r="C30" t="s">
        <v>65</v>
      </c>
      <c r="D30" s="1">
        <f>SUM(B30,B39)</f>
        <v>2.7777777777777803</v>
      </c>
    </row>
    <row r="31" spans="1:4" x14ac:dyDescent="0.25">
      <c r="A31" t="s">
        <v>11</v>
      </c>
      <c r="B31" s="1">
        <v>15.185185185185185</v>
      </c>
      <c r="C31" t="s">
        <v>35</v>
      </c>
      <c r="D31" s="1">
        <f>SUM(B31:B32)</f>
        <v>49.245014245014225</v>
      </c>
    </row>
    <row r="32" spans="1:4" x14ac:dyDescent="0.25">
      <c r="A32" t="s">
        <v>14</v>
      </c>
      <c r="B32" s="1">
        <v>34.059829059829042</v>
      </c>
      <c r="C32" t="s">
        <v>15</v>
      </c>
      <c r="D32" s="1">
        <f>B33</f>
        <v>0.92592592592592671</v>
      </c>
    </row>
    <row r="33" spans="1:4" x14ac:dyDescent="0.25">
      <c r="A33" t="s">
        <v>15</v>
      </c>
      <c r="B33" s="1">
        <v>0.92592592592592671</v>
      </c>
      <c r="C33" t="s">
        <v>34</v>
      </c>
      <c r="D33" s="1">
        <f>SUM(B34:B35)</f>
        <v>5.128205128205126</v>
      </c>
    </row>
    <row r="34" spans="1:4" x14ac:dyDescent="0.25">
      <c r="A34" t="s">
        <v>16</v>
      </c>
      <c r="B34" s="1">
        <v>2.564102564102563</v>
      </c>
      <c r="C34" t="s">
        <v>9</v>
      </c>
      <c r="D34" s="1">
        <f>B36</f>
        <v>25.498575498575502</v>
      </c>
    </row>
    <row r="35" spans="1:4" x14ac:dyDescent="0.25">
      <c r="A35" t="s">
        <v>17</v>
      </c>
      <c r="B35" s="1">
        <v>2.564102564102563</v>
      </c>
      <c r="C35" t="s">
        <v>66</v>
      </c>
      <c r="D35" s="1">
        <f>B37</f>
        <v>8.5185185185185208</v>
      </c>
    </row>
    <row r="36" spans="1:4" x14ac:dyDescent="0.25">
      <c r="A36" t="s">
        <v>9</v>
      </c>
      <c r="B36" s="1">
        <v>25.498575498575502</v>
      </c>
      <c r="C36" t="s">
        <v>67</v>
      </c>
      <c r="D36" s="1">
        <f>B38</f>
        <v>7.9059829059829099</v>
      </c>
    </row>
    <row r="37" spans="1:4" x14ac:dyDescent="0.25">
      <c r="A37" t="s">
        <v>18</v>
      </c>
      <c r="B37" s="1">
        <v>8.5185185185185208</v>
      </c>
      <c r="D37" s="1">
        <f>SUM(D30:D36)</f>
        <v>99.999999999999986</v>
      </c>
    </row>
    <row r="38" spans="1:4" x14ac:dyDescent="0.25">
      <c r="A38" t="s">
        <v>19</v>
      </c>
      <c r="B38" s="1">
        <v>7.9059829059829099</v>
      </c>
    </row>
    <row r="39" spans="1:4" x14ac:dyDescent="0.25">
      <c r="A39" t="s">
        <v>20</v>
      </c>
      <c r="B39" s="1">
        <v>0.92592592592592671</v>
      </c>
    </row>
    <row r="40" spans="1:4" x14ac:dyDescent="0.25">
      <c r="A40" t="s">
        <v>47</v>
      </c>
      <c r="B40">
        <f>SUM(B30:B39)</f>
        <v>99.999999999999986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2"/>
  <sheetViews>
    <sheetView topLeftCell="A28" zoomScale="106" zoomScaleNormal="106" workbookViewId="0">
      <selection activeCell="A30" sqref="A30:D37"/>
    </sheetView>
  </sheetViews>
  <sheetFormatPr defaultColWidth="11.42578125" defaultRowHeight="15" x14ac:dyDescent="0.25"/>
  <sheetData>
    <row r="1" spans="1:26" x14ac:dyDescent="0.25">
      <c r="A1" t="s">
        <v>0</v>
      </c>
      <c r="B1">
        <v>1995</v>
      </c>
      <c r="C1">
        <v>1996</v>
      </c>
      <c r="D1">
        <v>2017</v>
      </c>
      <c r="F1" t="s">
        <v>32</v>
      </c>
      <c r="G1" t="s">
        <v>22</v>
      </c>
      <c r="I1" t="s">
        <v>0</v>
      </c>
      <c r="J1">
        <v>1996</v>
      </c>
      <c r="L1" t="s">
        <v>0</v>
      </c>
      <c r="M1">
        <v>1995</v>
      </c>
      <c r="N1">
        <v>1996</v>
      </c>
      <c r="O1">
        <v>2017</v>
      </c>
      <c r="R1" t="s">
        <v>0</v>
      </c>
      <c r="S1">
        <v>1995</v>
      </c>
      <c r="T1">
        <v>1996</v>
      </c>
      <c r="U1">
        <v>2017</v>
      </c>
    </row>
    <row r="2" spans="1:26" x14ac:dyDescent="0.25">
      <c r="A2" t="s">
        <v>1</v>
      </c>
      <c r="B2">
        <v>36.56</v>
      </c>
      <c r="C2">
        <v>4.34</v>
      </c>
      <c r="D2" s="1">
        <v>3.6</v>
      </c>
      <c r="F2" t="s">
        <v>23</v>
      </c>
      <c r="G2" s="1">
        <v>3.5999999999999996</v>
      </c>
      <c r="I2" t="s">
        <v>2</v>
      </c>
      <c r="J2">
        <v>81.89</v>
      </c>
      <c r="L2" t="s">
        <v>1</v>
      </c>
      <c r="M2">
        <v>36.56</v>
      </c>
      <c r="N2">
        <v>4.34</v>
      </c>
      <c r="O2" s="1">
        <v>3.6</v>
      </c>
      <c r="R2" t="s">
        <v>1</v>
      </c>
      <c r="S2">
        <v>36.56</v>
      </c>
      <c r="T2">
        <v>4.34</v>
      </c>
      <c r="U2" s="1">
        <v>3.6</v>
      </c>
    </row>
    <row r="3" spans="1:26" x14ac:dyDescent="0.25">
      <c r="A3" t="s">
        <v>2</v>
      </c>
      <c r="B3">
        <v>31.69</v>
      </c>
      <c r="C3">
        <v>81.89</v>
      </c>
      <c r="D3">
        <v>0</v>
      </c>
      <c r="F3" t="s">
        <v>24</v>
      </c>
      <c r="G3" s="1">
        <v>1.6666666666666661</v>
      </c>
      <c r="I3" t="s">
        <v>4</v>
      </c>
      <c r="J3">
        <v>8.4</v>
      </c>
      <c r="L3" t="s">
        <v>2</v>
      </c>
      <c r="M3">
        <v>31.69</v>
      </c>
      <c r="N3">
        <v>81.89</v>
      </c>
      <c r="O3">
        <v>0</v>
      </c>
      <c r="R3" t="s">
        <v>80</v>
      </c>
      <c r="S3">
        <f>M3</f>
        <v>31.69</v>
      </c>
      <c r="T3">
        <f>N3</f>
        <v>81.89</v>
      </c>
      <c r="U3" s="1">
        <f>O3+O10+O11</f>
        <v>34.846666666666671</v>
      </c>
      <c r="Z3" s="1"/>
    </row>
    <row r="4" spans="1:26" x14ac:dyDescent="0.25">
      <c r="A4" t="s">
        <v>3</v>
      </c>
      <c r="B4">
        <v>14.81</v>
      </c>
      <c r="C4">
        <v>4.34</v>
      </c>
      <c r="D4" s="1">
        <v>1.6666666666666701</v>
      </c>
      <c r="F4" t="s">
        <v>51</v>
      </c>
      <c r="G4" s="1">
        <v>0</v>
      </c>
      <c r="I4" t="s">
        <v>1</v>
      </c>
      <c r="J4">
        <v>4.34</v>
      </c>
      <c r="L4" t="s">
        <v>3</v>
      </c>
      <c r="M4">
        <v>14.81</v>
      </c>
      <c r="N4">
        <v>4.34</v>
      </c>
      <c r="O4" s="1">
        <v>1.6666666666666701</v>
      </c>
      <c r="R4" t="s">
        <v>3</v>
      </c>
      <c r="S4">
        <v>14.81</v>
      </c>
      <c r="T4">
        <v>4.34</v>
      </c>
      <c r="U4" s="1">
        <v>1.6666666666666701</v>
      </c>
    </row>
    <row r="5" spans="1:26" x14ac:dyDescent="0.25">
      <c r="A5" t="s">
        <v>4</v>
      </c>
      <c r="B5">
        <v>13.21</v>
      </c>
      <c r="C5">
        <v>8.4</v>
      </c>
      <c r="D5" s="1">
        <v>13.93</v>
      </c>
      <c r="F5" t="s">
        <v>25</v>
      </c>
      <c r="G5" s="1">
        <v>6.6666666666666749E-2</v>
      </c>
      <c r="I5" t="s">
        <v>42</v>
      </c>
      <c r="J5">
        <v>4.34</v>
      </c>
      <c r="L5" t="s">
        <v>4</v>
      </c>
      <c r="M5">
        <v>13.21</v>
      </c>
      <c r="N5">
        <v>8.4</v>
      </c>
      <c r="O5" s="1">
        <v>13.93</v>
      </c>
      <c r="R5" t="s">
        <v>4</v>
      </c>
      <c r="S5">
        <v>13.21</v>
      </c>
      <c r="T5">
        <v>8.4</v>
      </c>
      <c r="U5" s="1">
        <v>13.93</v>
      </c>
    </row>
    <row r="6" spans="1:26" x14ac:dyDescent="0.25">
      <c r="A6" t="s">
        <v>5</v>
      </c>
      <c r="B6">
        <v>1.59</v>
      </c>
      <c r="C6">
        <v>0</v>
      </c>
      <c r="D6" s="1">
        <v>6.6666666666666693E-2</v>
      </c>
      <c r="F6" t="s">
        <v>26</v>
      </c>
      <c r="G6" s="1">
        <v>6.6666666666666749E-2</v>
      </c>
      <c r="I6" t="s">
        <v>6</v>
      </c>
      <c r="J6">
        <v>0.53</v>
      </c>
      <c r="L6" t="s">
        <v>6</v>
      </c>
      <c r="M6">
        <v>1.52</v>
      </c>
      <c r="N6">
        <v>0.53</v>
      </c>
      <c r="O6" s="1">
        <v>1.7333333333333301</v>
      </c>
      <c r="R6" t="s">
        <v>54</v>
      </c>
      <c r="S6">
        <f>M7+M6</f>
        <v>3.7</v>
      </c>
      <c r="T6">
        <f>N6</f>
        <v>0.53</v>
      </c>
      <c r="U6" s="1">
        <f>O6+O7</f>
        <v>1.9966666666666635</v>
      </c>
    </row>
    <row r="7" spans="1:26" x14ac:dyDescent="0.25">
      <c r="A7" t="s">
        <v>6</v>
      </c>
      <c r="B7">
        <v>1.52</v>
      </c>
      <c r="C7">
        <v>0.53</v>
      </c>
      <c r="D7" s="1">
        <v>1.7333333333333301</v>
      </c>
      <c r="F7" t="s">
        <v>27</v>
      </c>
      <c r="G7" s="1">
        <v>1.7333333333333325</v>
      </c>
      <c r="J7">
        <v>99.500000000000014</v>
      </c>
      <c r="L7" t="s">
        <v>54</v>
      </c>
      <c r="M7">
        <f>SUM(B8,B6)</f>
        <v>2.1800000000000002</v>
      </c>
      <c r="N7">
        <v>0</v>
      </c>
      <c r="O7" s="1">
        <f>SUM(D8,D12,D6)</f>
        <v>0.26333333333333342</v>
      </c>
      <c r="R7" t="s">
        <v>28</v>
      </c>
      <c r="S7">
        <v>0</v>
      </c>
      <c r="T7">
        <v>0</v>
      </c>
      <c r="U7" s="1">
        <f>O9+O8</f>
        <v>43.400000000000034</v>
      </c>
    </row>
    <row r="8" spans="1:26" x14ac:dyDescent="0.25">
      <c r="A8" t="s">
        <v>7</v>
      </c>
      <c r="B8">
        <v>0.59</v>
      </c>
      <c r="C8">
        <v>0</v>
      </c>
      <c r="D8" s="1">
        <v>6.6666666666666693E-2</v>
      </c>
      <c r="F8" t="s">
        <v>28</v>
      </c>
      <c r="G8" s="1">
        <v>33.666666666666679</v>
      </c>
      <c r="L8" t="s">
        <v>28</v>
      </c>
      <c r="M8">
        <v>0</v>
      </c>
      <c r="N8">
        <v>0</v>
      </c>
      <c r="O8" s="1">
        <v>33.6666666666667</v>
      </c>
      <c r="R8" t="s">
        <v>47</v>
      </c>
      <c r="S8">
        <f>SUM(S2:S7)</f>
        <v>99.970000000000013</v>
      </c>
      <c r="T8">
        <f>SUM(T2:T7)</f>
        <v>99.500000000000014</v>
      </c>
      <c r="U8">
        <f>SUM(U2:U7)</f>
        <v>99.44000000000004</v>
      </c>
    </row>
    <row r="9" spans="1:26" x14ac:dyDescent="0.25">
      <c r="A9" t="s">
        <v>28</v>
      </c>
      <c r="B9">
        <v>0</v>
      </c>
      <c r="C9">
        <v>0</v>
      </c>
      <c r="D9" s="1">
        <v>33.6666666666667</v>
      </c>
      <c r="F9" t="s">
        <v>36</v>
      </c>
      <c r="G9" s="1">
        <v>9.7333333333333343</v>
      </c>
      <c r="L9" t="s">
        <v>36</v>
      </c>
      <c r="M9">
        <v>0</v>
      </c>
      <c r="N9">
        <v>0</v>
      </c>
      <c r="O9" s="1">
        <v>9.7333333333333307</v>
      </c>
    </row>
    <row r="10" spans="1:26" x14ac:dyDescent="0.25">
      <c r="A10" t="s">
        <v>36</v>
      </c>
      <c r="B10">
        <v>0</v>
      </c>
      <c r="C10">
        <v>0</v>
      </c>
      <c r="D10" s="1">
        <v>9.7333333333333307</v>
      </c>
      <c r="F10" t="s">
        <v>52</v>
      </c>
      <c r="G10" s="1">
        <v>0.46666666666666751</v>
      </c>
      <c r="L10" t="s">
        <v>61</v>
      </c>
      <c r="M10">
        <v>0</v>
      </c>
      <c r="N10">
        <v>0</v>
      </c>
      <c r="O10" s="1">
        <v>34.06</v>
      </c>
    </row>
    <row r="11" spans="1:26" x14ac:dyDescent="0.25">
      <c r="A11" t="s">
        <v>29</v>
      </c>
      <c r="B11">
        <v>0</v>
      </c>
      <c r="C11">
        <v>0</v>
      </c>
      <c r="D11" s="1">
        <v>0.46666666666666801</v>
      </c>
      <c r="F11" t="s">
        <v>53</v>
      </c>
      <c r="G11" s="1">
        <v>0</v>
      </c>
      <c r="L11" t="s">
        <v>74</v>
      </c>
      <c r="M11">
        <v>0</v>
      </c>
      <c r="N11">
        <v>0</v>
      </c>
      <c r="O11" s="1">
        <f>SUM(D16,D15,D13,D11)</f>
        <v>0.78666666666666796</v>
      </c>
    </row>
    <row r="12" spans="1:26" x14ac:dyDescent="0.25">
      <c r="A12" t="s">
        <v>30</v>
      </c>
      <c r="B12">
        <v>0</v>
      </c>
      <c r="C12">
        <v>0</v>
      </c>
      <c r="D12" s="1">
        <v>0.13</v>
      </c>
      <c r="F12" t="s">
        <v>54</v>
      </c>
      <c r="G12" s="1">
        <v>0.1333333333333335</v>
      </c>
      <c r="L12" t="s">
        <v>47</v>
      </c>
      <c r="M12">
        <f>SUM(M2:M9)</f>
        <v>99.970000000000013</v>
      </c>
      <c r="N12">
        <f>SUM(N2:N9)</f>
        <v>99.500000000000014</v>
      </c>
      <c r="O12" s="1">
        <f ca="1">SUM(O2:O15)</f>
        <v>99.440000000000026</v>
      </c>
    </row>
    <row r="13" spans="1:26" x14ac:dyDescent="0.25">
      <c r="A13" t="s">
        <v>59</v>
      </c>
      <c r="B13">
        <v>0</v>
      </c>
      <c r="C13">
        <v>0</v>
      </c>
      <c r="D13" s="1">
        <v>0.13</v>
      </c>
      <c r="F13" t="s">
        <v>31</v>
      </c>
      <c r="G13" s="1">
        <v>0.53333333333333355</v>
      </c>
    </row>
    <row r="14" spans="1:26" x14ac:dyDescent="0.25">
      <c r="A14" t="s">
        <v>61</v>
      </c>
      <c r="B14">
        <v>0</v>
      </c>
      <c r="C14">
        <v>0</v>
      </c>
      <c r="D14" s="1">
        <v>34.06</v>
      </c>
      <c r="F14" t="s">
        <v>55</v>
      </c>
      <c r="G14">
        <v>0</v>
      </c>
      <c r="O14" s="1"/>
    </row>
    <row r="15" spans="1:26" x14ac:dyDescent="0.25">
      <c r="A15" t="s">
        <v>63</v>
      </c>
      <c r="B15">
        <v>0</v>
      </c>
      <c r="C15">
        <v>0</v>
      </c>
      <c r="D15" s="1">
        <v>0.13</v>
      </c>
      <c r="F15" t="s">
        <v>56</v>
      </c>
      <c r="G15">
        <v>0</v>
      </c>
      <c r="O15" s="1"/>
    </row>
    <row r="16" spans="1:26" x14ac:dyDescent="0.25">
      <c r="A16" t="s">
        <v>64</v>
      </c>
      <c r="B16">
        <v>0</v>
      </c>
      <c r="C16">
        <v>0</v>
      </c>
      <c r="D16" s="1">
        <v>0.06</v>
      </c>
      <c r="F16" t="s">
        <v>57</v>
      </c>
      <c r="G16">
        <v>0</v>
      </c>
    </row>
    <row r="17" spans="1:14" x14ac:dyDescent="0.25">
      <c r="A17" t="s">
        <v>47</v>
      </c>
      <c r="B17">
        <f>SUM(B2:B10)</f>
        <v>99.970000000000013</v>
      </c>
      <c r="C17">
        <f>SUM(C2:C10)</f>
        <v>99.500000000000014</v>
      </c>
      <c r="D17" s="1">
        <f>SUM(D2:D16)</f>
        <v>99.440000000000026</v>
      </c>
      <c r="F17" t="s">
        <v>58</v>
      </c>
      <c r="G17">
        <v>0</v>
      </c>
    </row>
    <row r="18" spans="1:14" x14ac:dyDescent="0.25">
      <c r="F18" t="s">
        <v>59</v>
      </c>
      <c r="G18">
        <v>0.1333333333333335</v>
      </c>
    </row>
    <row r="19" spans="1:14" x14ac:dyDescent="0.25">
      <c r="F19" t="s">
        <v>60</v>
      </c>
      <c r="G19">
        <v>0</v>
      </c>
    </row>
    <row r="20" spans="1:14" x14ac:dyDescent="0.25">
      <c r="F20" t="s">
        <v>61</v>
      </c>
      <c r="G20">
        <v>34.066666666666663</v>
      </c>
    </row>
    <row r="21" spans="1:14" x14ac:dyDescent="0.25">
      <c r="F21" t="s">
        <v>62</v>
      </c>
      <c r="G21">
        <v>13.93333333333335</v>
      </c>
      <c r="I21" s="2"/>
      <c r="J21" s="1"/>
    </row>
    <row r="22" spans="1:14" x14ac:dyDescent="0.25">
      <c r="F22" t="s">
        <v>63</v>
      </c>
      <c r="G22">
        <v>0.13333333333333325</v>
      </c>
      <c r="I22" s="2"/>
      <c r="J22" s="1"/>
    </row>
    <row r="23" spans="1:14" x14ac:dyDescent="0.25">
      <c r="F23" t="s">
        <v>31</v>
      </c>
      <c r="G23">
        <v>0</v>
      </c>
      <c r="I23" s="2"/>
      <c r="J23" s="1"/>
    </row>
    <row r="24" spans="1:14" x14ac:dyDescent="0.25">
      <c r="F24" t="s">
        <v>64</v>
      </c>
      <c r="G24">
        <v>6.6666666666666749E-2</v>
      </c>
      <c r="I24" s="2"/>
      <c r="J24" s="1"/>
    </row>
    <row r="25" spans="1:14" x14ac:dyDescent="0.25">
      <c r="F25" t="s">
        <v>47</v>
      </c>
      <c r="G25">
        <v>100.00000000000003</v>
      </c>
      <c r="I25" s="2"/>
      <c r="J25" s="1"/>
    </row>
    <row r="26" spans="1:14" x14ac:dyDescent="0.25">
      <c r="I26" s="2"/>
      <c r="J26" s="1"/>
    </row>
    <row r="27" spans="1:14" x14ac:dyDescent="0.25">
      <c r="I27" s="2"/>
      <c r="J27" s="1"/>
    </row>
    <row r="28" spans="1:14" x14ac:dyDescent="0.25">
      <c r="I28" s="2"/>
      <c r="J28" s="1"/>
    </row>
    <row r="29" spans="1:14" x14ac:dyDescent="0.25">
      <c r="I29" s="2"/>
      <c r="J29" s="1"/>
    </row>
    <row r="30" spans="1:14" x14ac:dyDescent="0.25">
      <c r="A30" t="s">
        <v>71</v>
      </c>
      <c r="B30">
        <v>1995</v>
      </c>
      <c r="C30">
        <v>1996</v>
      </c>
      <c r="D30">
        <v>2017</v>
      </c>
      <c r="M30" s="4">
        <v>2017</v>
      </c>
    </row>
    <row r="31" spans="1:14" x14ac:dyDescent="0.25">
      <c r="A31" t="s">
        <v>66</v>
      </c>
      <c r="B31">
        <v>51.36</v>
      </c>
      <c r="C31" s="2">
        <v>22.199170124481331</v>
      </c>
      <c r="D31" s="2">
        <v>8.52</v>
      </c>
      <c r="F31">
        <v>1996</v>
      </c>
      <c r="G31" t="s">
        <v>48</v>
      </c>
      <c r="H31" t="s">
        <v>49</v>
      </c>
      <c r="J31" t="s">
        <v>41</v>
      </c>
      <c r="M31" t="s">
        <v>69</v>
      </c>
      <c r="N31" t="s">
        <v>70</v>
      </c>
    </row>
    <row r="32" spans="1:14" x14ac:dyDescent="0.25">
      <c r="A32" t="s">
        <v>9</v>
      </c>
      <c r="B32">
        <v>18.22</v>
      </c>
      <c r="C32">
        <v>0</v>
      </c>
      <c r="D32" s="2">
        <v>25.5</v>
      </c>
      <c r="F32" t="s">
        <v>11</v>
      </c>
      <c r="G32">
        <v>1.4</v>
      </c>
      <c r="H32" s="2">
        <v>29.045643153526974</v>
      </c>
      <c r="J32" t="s">
        <v>72</v>
      </c>
      <c r="M32" t="s">
        <v>65</v>
      </c>
      <c r="N32" s="1">
        <v>2.7777777777777803</v>
      </c>
    </row>
    <row r="33" spans="1:14" x14ac:dyDescent="0.25">
      <c r="A33" t="s">
        <v>34</v>
      </c>
      <c r="B33">
        <v>11.58</v>
      </c>
      <c r="C33">
        <v>0</v>
      </c>
      <c r="D33" s="2">
        <v>5.13</v>
      </c>
      <c r="F33" t="s">
        <v>39</v>
      </c>
      <c r="G33">
        <v>1.07</v>
      </c>
      <c r="H33" s="2">
        <v>22.199170124481331</v>
      </c>
      <c r="M33" t="s">
        <v>35</v>
      </c>
      <c r="N33" s="1">
        <v>49.245014245014225</v>
      </c>
    </row>
    <row r="34" spans="1:14" x14ac:dyDescent="0.25">
      <c r="A34" t="s">
        <v>35</v>
      </c>
      <c r="B34">
        <v>9.6999999999999993</v>
      </c>
      <c r="C34" s="2">
        <f>H32+H35</f>
        <v>44.60580912863071</v>
      </c>
      <c r="D34" s="2">
        <v>49.25</v>
      </c>
      <c r="F34" t="s">
        <v>33</v>
      </c>
      <c r="G34">
        <v>0.96</v>
      </c>
      <c r="H34" s="2">
        <v>19.917012448132784</v>
      </c>
      <c r="M34" t="s">
        <v>15</v>
      </c>
      <c r="N34" s="1">
        <v>0.92592592592592671</v>
      </c>
    </row>
    <row r="35" spans="1:14" x14ac:dyDescent="0.25">
      <c r="A35" t="s">
        <v>50</v>
      </c>
      <c r="B35">
        <v>0</v>
      </c>
      <c r="C35">
        <v>13.3</v>
      </c>
      <c r="D35" s="2">
        <v>7.91</v>
      </c>
      <c r="F35" t="s">
        <v>38</v>
      </c>
      <c r="G35">
        <v>0.75</v>
      </c>
      <c r="H35" s="2">
        <v>15.560165975103736</v>
      </c>
      <c r="M35" t="s">
        <v>34</v>
      </c>
      <c r="N35" s="1">
        <v>5.128205128205126</v>
      </c>
    </row>
    <row r="36" spans="1:14" x14ac:dyDescent="0.25">
      <c r="A36" t="s">
        <v>33</v>
      </c>
      <c r="B36">
        <v>0</v>
      </c>
      <c r="C36">
        <v>19.899999999999999</v>
      </c>
      <c r="D36" s="2">
        <v>2.78</v>
      </c>
      <c r="F36" t="s">
        <v>19</v>
      </c>
      <c r="G36">
        <v>0.64</v>
      </c>
      <c r="H36" s="2">
        <v>13.278008298755188</v>
      </c>
      <c r="M36" t="s">
        <v>9</v>
      </c>
      <c r="N36" s="1">
        <v>25.498575498575502</v>
      </c>
    </row>
    <row r="37" spans="1:14" x14ac:dyDescent="0.25">
      <c r="A37" t="s">
        <v>12</v>
      </c>
      <c r="B37">
        <f>100-SUM(B31:B34)</f>
        <v>9.14</v>
      </c>
      <c r="C37">
        <v>0</v>
      </c>
      <c r="D37" s="2">
        <v>0.9</v>
      </c>
      <c r="G37">
        <v>4.8199999999999994</v>
      </c>
      <c r="H37" s="2">
        <v>100</v>
      </c>
      <c r="M37" t="s">
        <v>66</v>
      </c>
      <c r="N37" s="1">
        <v>8.5185185185185208</v>
      </c>
    </row>
    <row r="38" spans="1:14" x14ac:dyDescent="0.25">
      <c r="B38">
        <f>SUM(B31:B37)</f>
        <v>100</v>
      </c>
      <c r="C38" s="2">
        <f>SUM(C31:C37)</f>
        <v>100.00497925311203</v>
      </c>
      <c r="D38">
        <f>SUM(D31:D37)</f>
        <v>99.990000000000009</v>
      </c>
      <c r="M38" t="s">
        <v>67</v>
      </c>
      <c r="N38" s="1">
        <v>7.9059829059829099</v>
      </c>
    </row>
    <row r="39" spans="1:14" x14ac:dyDescent="0.25">
      <c r="N39">
        <v>99.999999999999986</v>
      </c>
    </row>
    <row r="42" spans="1:14" x14ac:dyDescent="0.25">
      <c r="A42" t="s">
        <v>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5EB4-B3F2-45BA-8CC8-BC3C87D62BE8}">
  <dimension ref="A1:D7"/>
  <sheetViews>
    <sheetView workbookViewId="0">
      <selection activeCell="F15" sqref="F15"/>
    </sheetView>
  </sheetViews>
  <sheetFormatPr defaultRowHeight="15" x14ac:dyDescent="0.25"/>
  <sheetData>
    <row r="1" spans="1:4" x14ac:dyDescent="0.25">
      <c r="A1" t="s">
        <v>86</v>
      </c>
      <c r="B1">
        <v>1995</v>
      </c>
      <c r="C1">
        <v>1996</v>
      </c>
      <c r="D1" s="5">
        <v>2017</v>
      </c>
    </row>
    <row r="2" spans="1:4" x14ac:dyDescent="0.25">
      <c r="A2" t="s">
        <v>79</v>
      </c>
      <c r="B2">
        <v>36.56</v>
      </c>
      <c r="C2">
        <v>4.34</v>
      </c>
      <c r="D2" s="1">
        <v>3.6</v>
      </c>
    </row>
    <row r="3" spans="1:4" x14ac:dyDescent="0.25">
      <c r="A3" t="s">
        <v>24</v>
      </c>
      <c r="B3">
        <v>14.81</v>
      </c>
      <c r="C3">
        <v>4.34</v>
      </c>
      <c r="D3" s="1">
        <v>1.6666666666666701</v>
      </c>
    </row>
    <row r="4" spans="1:4" x14ac:dyDescent="0.25">
      <c r="A4" t="s">
        <v>62</v>
      </c>
      <c r="B4">
        <v>13.21</v>
      </c>
      <c r="C4">
        <v>8.4</v>
      </c>
      <c r="D4" s="1">
        <v>13.93</v>
      </c>
    </row>
    <row r="5" spans="1:4" x14ac:dyDescent="0.25">
      <c r="A5" t="s">
        <v>54</v>
      </c>
      <c r="B5">
        <v>3.7</v>
      </c>
      <c r="C5">
        <v>0.53</v>
      </c>
      <c r="D5" s="1">
        <v>1.9966666666666635</v>
      </c>
    </row>
    <row r="6" spans="1:4" x14ac:dyDescent="0.25">
      <c r="A6" t="s">
        <v>28</v>
      </c>
      <c r="B6">
        <v>0</v>
      </c>
      <c r="C6">
        <v>0</v>
      </c>
      <c r="D6" s="1">
        <v>43.400000000000034</v>
      </c>
    </row>
    <row r="7" spans="1:4" x14ac:dyDescent="0.25">
      <c r="A7" t="s">
        <v>81</v>
      </c>
      <c r="B7">
        <v>31.69</v>
      </c>
      <c r="C7">
        <v>81.89</v>
      </c>
      <c r="D7" s="1">
        <v>34.846666666666671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5AEA9-1DCD-402B-8997-9E49517C588C}">
  <dimension ref="A1:D7"/>
  <sheetViews>
    <sheetView workbookViewId="0">
      <selection activeCell="A7" sqref="A7"/>
    </sheetView>
  </sheetViews>
  <sheetFormatPr defaultRowHeight="15" x14ac:dyDescent="0.25"/>
  <sheetData>
    <row r="1" spans="1:4" x14ac:dyDescent="0.25">
      <c r="A1" t="s">
        <v>87</v>
      </c>
      <c r="B1">
        <v>1995</v>
      </c>
      <c r="C1">
        <v>1996</v>
      </c>
      <c r="D1">
        <v>2017</v>
      </c>
    </row>
    <row r="2" spans="1:4" x14ac:dyDescent="0.25">
      <c r="A2" t="s">
        <v>1</v>
      </c>
      <c r="B2">
        <v>36.56</v>
      </c>
      <c r="C2">
        <v>4.34</v>
      </c>
      <c r="D2" s="1">
        <v>3.6</v>
      </c>
    </row>
    <row r="3" spans="1:4" x14ac:dyDescent="0.25">
      <c r="A3" t="s">
        <v>82</v>
      </c>
      <c r="B3">
        <v>14.81</v>
      </c>
      <c r="C3">
        <v>4.34</v>
      </c>
      <c r="D3" s="1">
        <v>1.6666666666666701</v>
      </c>
    </row>
    <row r="4" spans="1:4" x14ac:dyDescent="0.25">
      <c r="A4" t="s">
        <v>4</v>
      </c>
      <c r="B4">
        <v>13.21</v>
      </c>
      <c r="C4">
        <v>8.4</v>
      </c>
      <c r="D4" s="1">
        <v>13.93</v>
      </c>
    </row>
    <row r="5" spans="1:4" x14ac:dyDescent="0.25">
      <c r="A5" t="s">
        <v>83</v>
      </c>
      <c r="B5">
        <v>3.7</v>
      </c>
      <c r="C5">
        <v>0.53</v>
      </c>
      <c r="D5" s="1">
        <v>1.9966666666666635</v>
      </c>
    </row>
    <row r="6" spans="1:4" x14ac:dyDescent="0.25">
      <c r="A6" t="s">
        <v>84</v>
      </c>
      <c r="B6">
        <v>0</v>
      </c>
      <c r="C6">
        <v>0</v>
      </c>
      <c r="D6" s="1">
        <v>43.400000000000034</v>
      </c>
    </row>
    <row r="7" spans="1:4" x14ac:dyDescent="0.25">
      <c r="A7" t="s">
        <v>85</v>
      </c>
      <c r="B7">
        <v>31.69</v>
      </c>
      <c r="C7">
        <v>81.89</v>
      </c>
      <c r="D7" s="1">
        <v>34.846666666666671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9B8A-6789-42B6-AE2D-1410A29219D0}">
  <dimension ref="A1:D8"/>
  <sheetViews>
    <sheetView tabSelected="1" workbookViewId="0">
      <selection activeCell="A7" sqref="A7"/>
    </sheetView>
  </sheetViews>
  <sheetFormatPr defaultRowHeight="15" x14ac:dyDescent="0.25"/>
  <sheetData>
    <row r="1" spans="1:4" x14ac:dyDescent="0.25">
      <c r="A1" t="s">
        <v>88</v>
      </c>
      <c r="B1">
        <v>1995</v>
      </c>
      <c r="C1">
        <v>1996</v>
      </c>
      <c r="D1">
        <v>2017</v>
      </c>
    </row>
    <row r="2" spans="1:4" x14ac:dyDescent="0.25">
      <c r="A2" t="s">
        <v>66</v>
      </c>
      <c r="B2">
        <v>51.36</v>
      </c>
      <c r="C2" s="2">
        <v>22.199170124481331</v>
      </c>
      <c r="D2" s="2">
        <v>8.52</v>
      </c>
    </row>
    <row r="3" spans="1:4" x14ac:dyDescent="0.25">
      <c r="A3" t="s">
        <v>9</v>
      </c>
      <c r="B3">
        <v>18.22</v>
      </c>
      <c r="C3">
        <v>0</v>
      </c>
      <c r="D3" s="2">
        <v>25.5</v>
      </c>
    </row>
    <row r="4" spans="1:4" x14ac:dyDescent="0.25">
      <c r="A4" t="s">
        <v>34</v>
      </c>
      <c r="B4">
        <v>11.58</v>
      </c>
      <c r="C4">
        <v>0</v>
      </c>
      <c r="D4" s="2">
        <v>5.13</v>
      </c>
    </row>
    <row r="5" spans="1:4" x14ac:dyDescent="0.25">
      <c r="A5" t="s">
        <v>35</v>
      </c>
      <c r="B5">
        <v>9.6999999999999993</v>
      </c>
      <c r="C5" s="2">
        <f>H3+H6</f>
        <v>0</v>
      </c>
      <c r="D5" s="2">
        <v>49.25</v>
      </c>
    </row>
    <row r="6" spans="1:4" x14ac:dyDescent="0.25">
      <c r="A6" t="s">
        <v>67</v>
      </c>
      <c r="B6">
        <v>0</v>
      </c>
      <c r="C6">
        <v>13.3</v>
      </c>
      <c r="D6" s="2">
        <v>7.91</v>
      </c>
    </row>
    <row r="7" spans="1:4" x14ac:dyDescent="0.25">
      <c r="A7" t="s">
        <v>65</v>
      </c>
      <c r="B7">
        <v>0</v>
      </c>
      <c r="C7">
        <v>19.899999999999999</v>
      </c>
      <c r="D7" s="2">
        <v>2.78</v>
      </c>
    </row>
    <row r="8" spans="1:4" x14ac:dyDescent="0.25">
      <c r="A8" t="s">
        <v>89</v>
      </c>
      <c r="B8">
        <f>100-SUM(B2:B5)</f>
        <v>9.14</v>
      </c>
      <c r="C8">
        <v>0</v>
      </c>
      <c r="D8" s="2"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0493B-1DC7-4C24-A0BD-2E1E01B1C240}">
  <dimension ref="A1:D8"/>
  <sheetViews>
    <sheetView workbookViewId="0">
      <selection activeCell="A8" sqref="A8"/>
    </sheetView>
  </sheetViews>
  <sheetFormatPr defaultRowHeight="15" x14ac:dyDescent="0.25"/>
  <sheetData>
    <row r="1" spans="1:4" x14ac:dyDescent="0.25">
      <c r="A1" t="s">
        <v>71</v>
      </c>
      <c r="B1">
        <v>1995</v>
      </c>
      <c r="C1">
        <v>1996</v>
      </c>
      <c r="D1">
        <v>2017</v>
      </c>
    </row>
    <row r="2" spans="1:4" x14ac:dyDescent="0.25">
      <c r="A2" t="s">
        <v>66</v>
      </c>
      <c r="B2">
        <v>51.36</v>
      </c>
      <c r="C2" s="2">
        <v>22.199170124481331</v>
      </c>
      <c r="D2" s="2">
        <v>8.52</v>
      </c>
    </row>
    <row r="3" spans="1:4" x14ac:dyDescent="0.25">
      <c r="A3" t="s">
        <v>9</v>
      </c>
      <c r="B3">
        <v>18.22</v>
      </c>
      <c r="C3">
        <v>0</v>
      </c>
      <c r="D3" s="2">
        <v>25.5</v>
      </c>
    </row>
    <row r="4" spans="1:4" x14ac:dyDescent="0.25">
      <c r="A4" t="s">
        <v>34</v>
      </c>
      <c r="B4">
        <v>11.58</v>
      </c>
      <c r="C4">
        <v>0</v>
      </c>
      <c r="D4" s="2">
        <v>5.13</v>
      </c>
    </row>
    <row r="5" spans="1:4" x14ac:dyDescent="0.25">
      <c r="A5" t="s">
        <v>35</v>
      </c>
      <c r="B5">
        <v>9.6999999999999993</v>
      </c>
      <c r="C5" s="2">
        <f>H3+H6</f>
        <v>0</v>
      </c>
      <c r="D5" s="2">
        <v>49.25</v>
      </c>
    </row>
    <row r="6" spans="1:4" x14ac:dyDescent="0.25">
      <c r="A6" t="s">
        <v>67</v>
      </c>
      <c r="B6">
        <v>0</v>
      </c>
      <c r="C6">
        <v>13.3</v>
      </c>
      <c r="D6" s="2">
        <v>7.91</v>
      </c>
    </row>
    <row r="7" spans="1:4" x14ac:dyDescent="0.25">
      <c r="A7" t="s">
        <v>65</v>
      </c>
      <c r="B7">
        <v>0</v>
      </c>
      <c r="C7">
        <v>19.899999999999999</v>
      </c>
      <c r="D7" s="2">
        <v>2.78</v>
      </c>
    </row>
    <row r="8" spans="1:4" x14ac:dyDescent="0.25">
      <c r="A8" t="s">
        <v>12</v>
      </c>
      <c r="B8">
        <f>100-SUM(B2:B5)</f>
        <v>9.14</v>
      </c>
      <c r="C8">
        <v>0</v>
      </c>
      <c r="D8" s="2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Mero 1995</vt:lpstr>
      <vt:lpstr>Mero 1996</vt:lpstr>
      <vt:lpstr>Mero 2017</vt:lpstr>
      <vt:lpstr>Comparación</vt:lpstr>
      <vt:lpstr>Grafica_R_English</vt:lpstr>
      <vt:lpstr>Grafica R_Espanol</vt:lpstr>
      <vt:lpstr>Corals Graphic</vt:lpstr>
      <vt:lpstr>Grafica de corales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2019-07-12T21:11:05Z</dcterms:modified>
</cp:coreProperties>
</file>