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hidePivotFieldList="1"/>
  <xr:revisionPtr revIDLastSave="0" documentId="13_ncr:1_{BC6EB0DC-D86D-4969-8B4C-06D1E2F991E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Individuos-Cuadrata-Tiempo" sheetId="2" r:id="rId1"/>
    <sheet name="Reclutamiento" sheetId="17" r:id="rId2"/>
    <sheet name="Abundancia cruda" sheetId="1" r:id="rId3"/>
    <sheet name="Abundancia géneros" sheetId="16" r:id="rId4"/>
    <sheet name="Supervivencia" sheetId="19" r:id="rId5"/>
    <sheet name="Mortalidad" sheetId="18" r:id="rId6"/>
    <sheet name="%" sheetId="20" r:id="rId7"/>
    <sheet name="%Supervivencia" sheetId="21" r:id="rId8"/>
    <sheet name="%Mortalidad" sheetId="22" r:id="rId9"/>
    <sheet name="abundancia graficas" sheetId="23" r:id="rId10"/>
    <sheet name="supervivencia t1-t4" sheetId="24" r:id="rId11"/>
    <sheet name="supervivencia t1-t4 matriz" sheetId="25" r:id="rId12"/>
    <sheet name="grafica supervivencia" sheetId="30" r:id="rId13"/>
    <sheet name="supervivencia solo t1-t4" sheetId="26" r:id="rId14"/>
    <sheet name="Crecimiento" sheetId="27" r:id="rId15"/>
    <sheet name="tasas de crecimiento t1-t4" sheetId="28" r:id="rId16"/>
    <sheet name="1996 playa mero" sheetId="31" r:id="rId17"/>
  </sheets>
  <definedNames>
    <definedName name="_xlnm._FilterDatabase" localSheetId="6" hidden="1">'%'!$U$1:$AC$25</definedName>
    <definedName name="_xlnm._FilterDatabase" localSheetId="3" hidden="1">'Abundancia géneros'!$A$1:$I$33</definedName>
    <definedName name="_xlnm._FilterDatabase" localSheetId="14" hidden="1">Crecimiento!$A$1:$D$218</definedName>
    <definedName name="_xlnm._FilterDatabase" localSheetId="0" hidden="1">'Individuos-Cuadrata-Tiempo'!$A$1:$H$226</definedName>
    <definedName name="_xlnm._FilterDatabase" localSheetId="5" hidden="1">Mortalidad!$A$1:$I$25</definedName>
    <definedName name="_xlnm._FilterDatabase" localSheetId="4" hidden="1">Supervivencia!$A$1:$I$25</definedName>
    <definedName name="_xlnm._FilterDatabase" localSheetId="10" hidden="1">'supervivencia t1-t4'!$A$1:$C$112</definedName>
    <definedName name="_xlnm._FilterDatabase" localSheetId="11" hidden="1">'supervivencia t1-t4 matriz'!$A$1:$D$60</definedName>
  </definedNames>
  <calcPr calcId="191029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1" l="1"/>
  <c r="F43" i="28" l="1"/>
  <c r="F44" i="28"/>
  <c r="F30" i="28"/>
  <c r="F31" i="28"/>
  <c r="F32" i="28"/>
  <c r="F34" i="28"/>
  <c r="F35" i="28"/>
  <c r="F36" i="28"/>
  <c r="F38" i="28"/>
  <c r="F42" i="28"/>
  <c r="F45" i="28"/>
  <c r="F46" i="28"/>
  <c r="F47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5" i="28"/>
  <c r="F6" i="28"/>
  <c r="F7" i="28"/>
  <c r="F4" i="28"/>
  <c r="F3" i="28"/>
  <c r="F2" i="28"/>
  <c r="Q8" i="23" l="1"/>
  <c r="Q2" i="23"/>
  <c r="P3" i="23"/>
  <c r="P4" i="23"/>
  <c r="P5" i="23"/>
  <c r="P6" i="23"/>
  <c r="P7" i="23"/>
  <c r="P8" i="23"/>
  <c r="P2" i="23"/>
  <c r="C37" i="23"/>
  <c r="D37" i="23"/>
  <c r="E37" i="23"/>
  <c r="F37" i="23"/>
  <c r="G37" i="23"/>
  <c r="H37" i="23"/>
  <c r="I37" i="23"/>
  <c r="D28" i="23"/>
  <c r="E28" i="23"/>
  <c r="F28" i="23"/>
  <c r="G28" i="23"/>
  <c r="H28" i="23"/>
  <c r="I28" i="23"/>
  <c r="C28" i="23"/>
  <c r="D19" i="23"/>
  <c r="E19" i="23"/>
  <c r="F19" i="23"/>
  <c r="G19" i="23"/>
  <c r="H19" i="23"/>
  <c r="I19" i="23"/>
  <c r="C19" i="23"/>
  <c r="D10" i="23"/>
  <c r="E10" i="23"/>
  <c r="F10" i="23"/>
  <c r="G10" i="23"/>
  <c r="H10" i="23"/>
  <c r="I10" i="23"/>
  <c r="C10" i="23"/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" i="19"/>
  <c r="D3" i="19" l="1"/>
  <c r="E3" i="19"/>
  <c r="F3" i="19"/>
  <c r="G3" i="19"/>
  <c r="H3" i="19"/>
  <c r="I3" i="19"/>
  <c r="C4" i="20"/>
  <c r="D4" i="19"/>
  <c r="E4" i="19"/>
  <c r="F4" i="19"/>
  <c r="G4" i="19"/>
  <c r="H4" i="19"/>
  <c r="I4" i="19"/>
  <c r="D5" i="19"/>
  <c r="E5" i="19"/>
  <c r="F5" i="19"/>
  <c r="G5" i="19"/>
  <c r="H5" i="19"/>
  <c r="I5" i="19"/>
  <c r="D6" i="19"/>
  <c r="E6" i="19"/>
  <c r="E6" i="20" s="1"/>
  <c r="F6" i="19"/>
  <c r="G6" i="19"/>
  <c r="H6" i="19"/>
  <c r="I6" i="19"/>
  <c r="I6" i="20" s="1"/>
  <c r="D7" i="19"/>
  <c r="E7" i="19"/>
  <c r="F7" i="19"/>
  <c r="G7" i="19"/>
  <c r="H7" i="19"/>
  <c r="I7" i="19"/>
  <c r="C8" i="20"/>
  <c r="D8" i="19"/>
  <c r="E8" i="19"/>
  <c r="F8" i="19"/>
  <c r="G8" i="19"/>
  <c r="G8" i="20" s="1"/>
  <c r="H8" i="19"/>
  <c r="I8" i="19"/>
  <c r="C9" i="20"/>
  <c r="D9" i="19"/>
  <c r="E9" i="19"/>
  <c r="F9" i="19"/>
  <c r="G9" i="19"/>
  <c r="G9" i="20" s="1"/>
  <c r="H9" i="19"/>
  <c r="I9" i="19"/>
  <c r="D10" i="19"/>
  <c r="E10" i="19"/>
  <c r="F10" i="19"/>
  <c r="G10" i="19"/>
  <c r="H10" i="19"/>
  <c r="I10" i="19"/>
  <c r="D11" i="19"/>
  <c r="E11" i="19"/>
  <c r="F11" i="19"/>
  <c r="G11" i="19"/>
  <c r="H11" i="19"/>
  <c r="I11" i="19"/>
  <c r="C12" i="20"/>
  <c r="D12" i="19"/>
  <c r="E12" i="19"/>
  <c r="F12" i="19"/>
  <c r="G12" i="19"/>
  <c r="G12" i="20" s="1"/>
  <c r="AA12" i="20" s="1"/>
  <c r="H12" i="19"/>
  <c r="I12" i="19"/>
  <c r="D13" i="19"/>
  <c r="E13" i="19"/>
  <c r="E13" i="20" s="1"/>
  <c r="F13" i="19"/>
  <c r="G13" i="19"/>
  <c r="G13" i="20" s="1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C16" i="20"/>
  <c r="D16" i="19"/>
  <c r="E16" i="19"/>
  <c r="F16" i="19"/>
  <c r="G16" i="19"/>
  <c r="H16" i="19"/>
  <c r="I16" i="19"/>
  <c r="D17" i="19"/>
  <c r="E17" i="19"/>
  <c r="F17" i="19"/>
  <c r="G17" i="19"/>
  <c r="H17" i="19"/>
  <c r="I17" i="19"/>
  <c r="D18" i="19"/>
  <c r="E18" i="19"/>
  <c r="F18" i="19"/>
  <c r="G18" i="19"/>
  <c r="H18" i="19"/>
  <c r="I18" i="19"/>
  <c r="D19" i="19"/>
  <c r="D19" i="20" s="1"/>
  <c r="E19" i="19"/>
  <c r="F19" i="19"/>
  <c r="G19" i="19"/>
  <c r="H19" i="19"/>
  <c r="I19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I22" i="20" s="1"/>
  <c r="D23" i="19"/>
  <c r="E23" i="19"/>
  <c r="E23" i="20" s="1"/>
  <c r="F23" i="19"/>
  <c r="F23" i="20" s="1"/>
  <c r="G23" i="19"/>
  <c r="H23" i="19"/>
  <c r="I23" i="19"/>
  <c r="I23" i="20" s="1"/>
  <c r="C24" i="20"/>
  <c r="D24" i="19"/>
  <c r="E24" i="19"/>
  <c r="F24" i="19"/>
  <c r="G24" i="19"/>
  <c r="H24" i="19"/>
  <c r="I24" i="19"/>
  <c r="D25" i="19"/>
  <c r="E25" i="19"/>
  <c r="F25" i="19"/>
  <c r="G25" i="19"/>
  <c r="H25" i="19"/>
  <c r="H25" i="20" s="1"/>
  <c r="I25" i="19"/>
  <c r="D2" i="19"/>
  <c r="E2" i="19"/>
  <c r="F2" i="19"/>
  <c r="G2" i="19"/>
  <c r="H2" i="19"/>
  <c r="I2" i="19"/>
  <c r="C2" i="20"/>
  <c r="S6" i="20"/>
  <c r="Y2" i="20"/>
  <c r="Z2" i="20"/>
  <c r="AA2" i="20"/>
  <c r="AB2" i="20"/>
  <c r="AC2" i="20"/>
  <c r="Y3" i="20"/>
  <c r="Z3" i="20"/>
  <c r="AA3" i="20"/>
  <c r="AB3" i="20"/>
  <c r="AC3" i="20"/>
  <c r="Y4" i="20"/>
  <c r="Z4" i="20"/>
  <c r="AA4" i="20"/>
  <c r="AB4" i="20"/>
  <c r="AC4" i="20"/>
  <c r="X5" i="20"/>
  <c r="AA5" i="20"/>
  <c r="AB5" i="20"/>
  <c r="AC5" i="20"/>
  <c r="X6" i="20"/>
  <c r="AA6" i="20"/>
  <c r="AB6" i="20"/>
  <c r="X7" i="20"/>
  <c r="Z7" i="20"/>
  <c r="AA7" i="20"/>
  <c r="AB7" i="20"/>
  <c r="X8" i="20"/>
  <c r="Y8" i="20"/>
  <c r="Z8" i="20"/>
  <c r="AB8" i="20"/>
  <c r="X9" i="20"/>
  <c r="Y9" i="20"/>
  <c r="Z9" i="20"/>
  <c r="AB9" i="20"/>
  <c r="X10" i="20"/>
  <c r="Y10" i="20"/>
  <c r="Z10" i="20"/>
  <c r="AB10" i="20"/>
  <c r="AC10" i="20"/>
  <c r="X11" i="20"/>
  <c r="Z11" i="20"/>
  <c r="AB11" i="20"/>
  <c r="AC11" i="20"/>
  <c r="X12" i="20"/>
  <c r="Z12" i="20"/>
  <c r="AB12" i="20"/>
  <c r="AC12" i="20"/>
  <c r="X13" i="20"/>
  <c r="Z13" i="20"/>
  <c r="AB13" i="20"/>
  <c r="AC13" i="20"/>
  <c r="X14" i="20"/>
  <c r="Y14" i="20"/>
  <c r="Z14" i="20"/>
  <c r="AB14" i="20"/>
  <c r="AC14" i="20"/>
  <c r="X15" i="20"/>
  <c r="Y15" i="20"/>
  <c r="Z15" i="20"/>
  <c r="AB15" i="20"/>
  <c r="AC15" i="20"/>
  <c r="X16" i="20"/>
  <c r="Y16" i="20"/>
  <c r="Z16" i="20"/>
  <c r="AA16" i="20"/>
  <c r="AB16" i="20"/>
  <c r="AC16" i="20"/>
  <c r="Y17" i="20"/>
  <c r="Z17" i="20"/>
  <c r="AA17" i="20"/>
  <c r="AB17" i="20"/>
  <c r="Y18" i="20"/>
  <c r="Z18" i="20"/>
  <c r="AA18" i="20"/>
  <c r="AB18" i="20"/>
  <c r="Y19" i="20"/>
  <c r="Z19" i="20"/>
  <c r="AA19" i="20"/>
  <c r="AB19" i="20"/>
  <c r="Y20" i="20"/>
  <c r="Z20" i="20"/>
  <c r="AA20" i="20"/>
  <c r="AB20" i="20"/>
  <c r="Y21" i="20"/>
  <c r="Z21" i="20"/>
  <c r="AA21" i="20"/>
  <c r="AB21" i="20"/>
  <c r="Y22" i="20"/>
  <c r="Z22" i="20"/>
  <c r="AA22" i="20"/>
  <c r="AB22" i="20"/>
  <c r="X23" i="20"/>
  <c r="AA23" i="20"/>
  <c r="X24" i="20"/>
  <c r="AA24" i="20"/>
  <c r="X25" i="20"/>
  <c r="Y25" i="20"/>
  <c r="AA25" i="20"/>
  <c r="N2" i="20"/>
  <c r="N3" i="20"/>
  <c r="N4" i="20"/>
  <c r="O5" i="20"/>
  <c r="P5" i="20"/>
  <c r="O6" i="20"/>
  <c r="P6" i="20"/>
  <c r="O7" i="20"/>
  <c r="S7" i="20"/>
  <c r="Q8" i="20"/>
  <c r="S8" i="20"/>
  <c r="Q9" i="20"/>
  <c r="S9" i="20"/>
  <c r="Q10" i="20"/>
  <c r="O11" i="20"/>
  <c r="Q11" i="20"/>
  <c r="O12" i="20"/>
  <c r="Q12" i="20"/>
  <c r="O13" i="20"/>
  <c r="Q13" i="20"/>
  <c r="Q14" i="20"/>
  <c r="Q15" i="20"/>
  <c r="N17" i="20"/>
  <c r="S17" i="20"/>
  <c r="N18" i="20"/>
  <c r="S18" i="20"/>
  <c r="N19" i="20"/>
  <c r="S19" i="20"/>
  <c r="N20" i="20"/>
  <c r="S20" i="20"/>
  <c r="N21" i="20"/>
  <c r="S21" i="20"/>
  <c r="N22" i="20"/>
  <c r="S22" i="20"/>
  <c r="O23" i="20"/>
  <c r="P23" i="20"/>
  <c r="R23" i="20"/>
  <c r="S23" i="20"/>
  <c r="O24" i="20"/>
  <c r="P24" i="20"/>
  <c r="R24" i="20"/>
  <c r="S24" i="20"/>
  <c r="P25" i="20"/>
  <c r="R25" i="20"/>
  <c r="S25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" i="20"/>
  <c r="D22" i="20"/>
  <c r="C22" i="20"/>
  <c r="C7" i="20"/>
  <c r="E7" i="20"/>
  <c r="I7" i="20"/>
  <c r="C23" i="20"/>
  <c r="H23" i="20"/>
  <c r="E24" i="20"/>
  <c r="F24" i="20"/>
  <c r="H24" i="20"/>
  <c r="I24" i="20"/>
  <c r="C25" i="20"/>
  <c r="F25" i="20"/>
  <c r="I25" i="20"/>
  <c r="C17" i="20"/>
  <c r="D17" i="20"/>
  <c r="X17" i="20" s="1"/>
  <c r="I17" i="20"/>
  <c r="C18" i="20"/>
  <c r="D18" i="20"/>
  <c r="I18" i="20"/>
  <c r="AC18" i="20" s="1"/>
  <c r="C19" i="20"/>
  <c r="I19" i="20"/>
  <c r="C20" i="20"/>
  <c r="W20" i="20" s="1"/>
  <c r="D20" i="20"/>
  <c r="I20" i="20"/>
  <c r="C21" i="20"/>
  <c r="D21" i="20"/>
  <c r="X21" i="20" s="1"/>
  <c r="I21" i="20"/>
  <c r="C6" i="20"/>
  <c r="F6" i="20"/>
  <c r="Z6" i="20" s="1"/>
  <c r="I8" i="20"/>
  <c r="AC8" i="20" s="1"/>
  <c r="I9" i="20"/>
  <c r="C10" i="20"/>
  <c r="G10" i="20"/>
  <c r="C11" i="20"/>
  <c r="E11" i="20"/>
  <c r="G11" i="20"/>
  <c r="E12" i="20"/>
  <c r="C13" i="20"/>
  <c r="C14" i="20"/>
  <c r="G14" i="20"/>
  <c r="C15" i="20"/>
  <c r="G15" i="20"/>
  <c r="D4" i="20"/>
  <c r="X4" i="20" s="1"/>
  <c r="D3" i="20"/>
  <c r="C3" i="20"/>
  <c r="W3" i="20" s="1"/>
  <c r="D2" i="20"/>
  <c r="E5" i="20"/>
  <c r="F5" i="20"/>
  <c r="C5" i="20"/>
  <c r="Z5" i="20" l="1"/>
  <c r="X18" i="20"/>
  <c r="Y5" i="20"/>
  <c r="W14" i="20"/>
  <c r="W10" i="20"/>
  <c r="W6" i="20"/>
  <c r="W18" i="20"/>
  <c r="AC25" i="20"/>
  <c r="AB24" i="20"/>
  <c r="W22" i="20"/>
  <c r="X2" i="20"/>
  <c r="AC9" i="20"/>
  <c r="AC21" i="20"/>
  <c r="X20" i="20"/>
  <c r="AC17" i="20"/>
  <c r="Z25" i="20"/>
  <c r="AC7" i="20"/>
  <c r="X22" i="20"/>
  <c r="W24" i="20"/>
  <c r="AA8" i="20"/>
  <c r="W8" i="20"/>
  <c r="W2" i="20"/>
  <c r="AB25" i="20"/>
  <c r="AC23" i="20"/>
  <c r="Y23" i="20"/>
  <c r="W16" i="20"/>
  <c r="W9" i="20"/>
  <c r="W4" i="20"/>
  <c r="AA14" i="20"/>
  <c r="Y12" i="20"/>
  <c r="AB23" i="20"/>
  <c r="W12" i="20"/>
  <c r="AC22" i="20"/>
  <c r="AC6" i="20"/>
  <c r="Y6" i="20"/>
  <c r="Y24" i="20"/>
  <c r="X3" i="20"/>
  <c r="AA15" i="20"/>
  <c r="W11" i="20"/>
  <c r="AC20" i="20"/>
  <c r="X19" i="20"/>
  <c r="AC24" i="20"/>
  <c r="W7" i="20"/>
  <c r="Y11" i="20"/>
  <c r="W15" i="20"/>
  <c r="Y13" i="20"/>
  <c r="AA10" i="20"/>
  <c r="W19" i="20"/>
  <c r="W23" i="20"/>
  <c r="Z24" i="20"/>
  <c r="W13" i="20"/>
  <c r="AA11" i="20"/>
  <c r="W5" i="20"/>
  <c r="W21" i="20"/>
  <c r="AC19" i="20"/>
  <c r="W17" i="20"/>
  <c r="W25" i="20"/>
  <c r="Z23" i="20"/>
  <c r="Y7" i="20"/>
  <c r="AA13" i="20"/>
  <c r="AA9" i="20"/>
</calcChain>
</file>

<file path=xl/sharedStrings.xml><?xml version="1.0" encoding="utf-8"?>
<sst xmlns="http://schemas.openxmlformats.org/spreadsheetml/2006/main" count="2716" uniqueCount="142">
  <si>
    <t>Tiempo</t>
  </si>
  <si>
    <t>Cuadrata</t>
  </si>
  <si>
    <t>Individuo</t>
  </si>
  <si>
    <t>Radio (cm)</t>
  </si>
  <si>
    <t>C04</t>
  </si>
  <si>
    <t>SSID</t>
  </si>
  <si>
    <t>ATEN</t>
  </si>
  <si>
    <t xml:space="preserve">Oculto </t>
  </si>
  <si>
    <t>C06</t>
  </si>
  <si>
    <t>PSTR</t>
  </si>
  <si>
    <t>CNAT</t>
  </si>
  <si>
    <t>AAGA</t>
  </si>
  <si>
    <t>Promedio</t>
  </si>
  <si>
    <t>Varianza</t>
  </si>
  <si>
    <t>ATEN3</t>
  </si>
  <si>
    <t>ATEN1</t>
  </si>
  <si>
    <t>ATEN2</t>
  </si>
  <si>
    <t>PAST</t>
  </si>
  <si>
    <t>AAGA1</t>
  </si>
  <si>
    <t>AAGA2</t>
  </si>
  <si>
    <t>AAGA4</t>
  </si>
  <si>
    <t>AAGA3</t>
  </si>
  <si>
    <t>AAGA5</t>
  </si>
  <si>
    <t>AAGA6</t>
  </si>
  <si>
    <t>AAGA7</t>
  </si>
  <si>
    <t>AAGA8</t>
  </si>
  <si>
    <t>AAGA9</t>
  </si>
  <si>
    <t>AAGA10</t>
  </si>
  <si>
    <t>C12</t>
  </si>
  <si>
    <t>C13</t>
  </si>
  <si>
    <t>PSTR1</t>
  </si>
  <si>
    <t>PSTR2</t>
  </si>
  <si>
    <t>PSTR3</t>
  </si>
  <si>
    <t>PAST1</t>
  </si>
  <si>
    <t>PAST2</t>
  </si>
  <si>
    <t>C15</t>
  </si>
  <si>
    <t>AAGA11</t>
  </si>
  <si>
    <t>C16</t>
  </si>
  <si>
    <t>C27</t>
  </si>
  <si>
    <t>C28</t>
  </si>
  <si>
    <t>SCUB1</t>
  </si>
  <si>
    <t>SCUB2</t>
  </si>
  <si>
    <t>PSE1</t>
  </si>
  <si>
    <t>PSE2</t>
  </si>
  <si>
    <t>ORB sp</t>
  </si>
  <si>
    <t>ORB sp 1</t>
  </si>
  <si>
    <t>ORB sp 2</t>
  </si>
  <si>
    <t>ORB sp 3</t>
  </si>
  <si>
    <t>ATEN4</t>
  </si>
  <si>
    <t>ATEN5</t>
  </si>
  <si>
    <t>ATEN6</t>
  </si>
  <si>
    <t>ATEN7</t>
  </si>
  <si>
    <t>ATEN8</t>
  </si>
  <si>
    <t>ATEN9</t>
  </si>
  <si>
    <t>ATEN10</t>
  </si>
  <si>
    <t>ORB  sp</t>
  </si>
  <si>
    <t>ORB sp 4</t>
  </si>
  <si>
    <t>OFAV</t>
  </si>
  <si>
    <t>?</t>
  </si>
  <si>
    <t>COL sp</t>
  </si>
  <si>
    <t>SCOLsp</t>
  </si>
  <si>
    <t>ORBsp</t>
  </si>
  <si>
    <t>AGAsp</t>
  </si>
  <si>
    <t>Intervalos de tiempo</t>
  </si>
  <si>
    <t>1-2</t>
  </si>
  <si>
    <t>2-3</t>
  </si>
  <si>
    <t>3-4</t>
  </si>
  <si>
    <t>NA</t>
  </si>
  <si>
    <t>TOTAL</t>
  </si>
  <si>
    <t>Especie</t>
  </si>
  <si>
    <t>SCOL</t>
  </si>
  <si>
    <t>ORB</t>
  </si>
  <si>
    <t>T4-T1</t>
  </si>
  <si>
    <t>porcentaje</t>
  </si>
  <si>
    <t>Growth rates</t>
  </si>
  <si>
    <t>Muerto en T4</t>
  </si>
  <si>
    <t>No estaba en T1</t>
  </si>
  <si>
    <t>Cálculo de growth rate muertos: Promedio de growth rate hasta su muerte.</t>
  </si>
  <si>
    <t>Cálculo de growth rate supervivientes: promedio de tasas de crecimiento de cada individuo entre los 4 tiempos</t>
  </si>
  <si>
    <t>Sobrevivió hasta T4</t>
  </si>
  <si>
    <t>SI</t>
  </si>
  <si>
    <t>NO</t>
  </si>
  <si>
    <t>Murió entre</t>
  </si>
  <si>
    <t>Growth rates 1_2</t>
  </si>
  <si>
    <t>Growth rates 2_3</t>
  </si>
  <si>
    <t>Growth rates 3_4</t>
  </si>
  <si>
    <t>T2</t>
  </si>
  <si>
    <t>T3</t>
  </si>
  <si>
    <t>T4</t>
  </si>
  <si>
    <t>T1</t>
  </si>
  <si>
    <t>AAGA01</t>
  </si>
  <si>
    <t>AAGA02</t>
  </si>
  <si>
    <t>AAGA03</t>
  </si>
  <si>
    <t>Area  (cm2)</t>
  </si>
  <si>
    <t>ATEN01</t>
  </si>
  <si>
    <t>ATEN02</t>
  </si>
  <si>
    <t>ATEN03</t>
  </si>
  <si>
    <t>ATEN04</t>
  </si>
  <si>
    <t>ATEN05</t>
  </si>
  <si>
    <t>ATEN06</t>
  </si>
  <si>
    <t>ATEN07</t>
  </si>
  <si>
    <t>ATEN08</t>
  </si>
  <si>
    <t>ATEN09</t>
  </si>
  <si>
    <t>AAGA04</t>
  </si>
  <si>
    <t>AAGA05</t>
  </si>
  <si>
    <t>AAGA06</t>
  </si>
  <si>
    <t>AAGA07</t>
  </si>
  <si>
    <t>AAGA08</t>
  </si>
  <si>
    <t>AAGA09</t>
  </si>
  <si>
    <t>PSTR01</t>
  </si>
  <si>
    <t>PSTR02</t>
  </si>
  <si>
    <t>PSTR03</t>
  </si>
  <si>
    <t>PAST01</t>
  </si>
  <si>
    <t>PAST02</t>
  </si>
  <si>
    <t>ORBsp01</t>
  </si>
  <si>
    <t>ORBsp02</t>
  </si>
  <si>
    <t>ORBsp03</t>
  </si>
  <si>
    <t>ORBsp04</t>
  </si>
  <si>
    <t>Area  (cm2)T1</t>
  </si>
  <si>
    <t>Area (cm2)T4/ T de muerte</t>
  </si>
  <si>
    <t>Tasa T4 (Tmuerte)-T1</t>
  </si>
  <si>
    <t>Tiempo de muerte</t>
  </si>
  <si>
    <t>Meses</t>
  </si>
  <si>
    <t>Cuenta de Sobrevivió hasta T4</t>
  </si>
  <si>
    <t>Categoría sustrato</t>
  </si>
  <si>
    <t>Coral vivo</t>
  </si>
  <si>
    <t>Coral muerto</t>
  </si>
  <si>
    <t>Gorgonios</t>
  </si>
  <si>
    <t>Arena</t>
  </si>
  <si>
    <t>Millepora sp</t>
  </si>
  <si>
    <t>Esponjas</t>
  </si>
  <si>
    <t>Zoántidos</t>
  </si>
  <si>
    <t>Cobertura de coral vivo 1996</t>
  </si>
  <si>
    <t>Orbicella anularis</t>
  </si>
  <si>
    <t>Colpophyllia natans</t>
  </si>
  <si>
    <t>Agaricia agaricites</t>
  </si>
  <si>
    <t>Porites porites</t>
  </si>
  <si>
    <t>Otros</t>
  </si>
  <si>
    <t>Número de individuos en T1= 59</t>
  </si>
  <si>
    <t>Cobertura relativa 1996</t>
  </si>
  <si>
    <t>Cobertura relativa 2017</t>
  </si>
  <si>
    <t>Cobertura de coral vivo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</si>
</sst>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9F7C1"/>
        <bgColor indexed="64"/>
      </patternFill>
    </fill>
    <fill>
      <patternFill patternType="solid">
        <fgColor rgb="FFFD8A73"/>
        <bgColor indexed="64"/>
      </patternFill>
    </fill>
    <fill>
      <patternFill patternType="solid">
        <fgColor rgb="FFFABF7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0" borderId="0" xfId="0" applyFill="1"/>
    <xf numFmtId="0" fontId="0" fillId="33" borderId="0" xfId="0" applyFill="1"/>
    <xf numFmtId="0" fontId="0" fillId="32" borderId="0" xfId="0" applyFill="1" applyAlignment="1">
      <alignment horizontal="left"/>
    </xf>
    <xf numFmtId="0" fontId="0" fillId="34" borderId="0" xfId="0" applyFill="1"/>
    <xf numFmtId="0" fontId="0" fillId="35" borderId="0" xfId="0" applyFill="1"/>
    <xf numFmtId="1" fontId="0" fillId="0" borderId="0" xfId="0" applyNumberFormat="1" applyFill="1"/>
    <xf numFmtId="1" fontId="0" fillId="0" borderId="0" xfId="0" applyNumberFormat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1" fontId="0" fillId="36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37" borderId="0" xfId="0" applyFill="1"/>
    <xf numFmtId="0" fontId="0" fillId="38" borderId="0" xfId="0" applyFill="1"/>
    <xf numFmtId="0" fontId="0" fillId="39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14" borderId="0" xfId="0" applyNumberFormat="1" applyFill="1"/>
    <xf numFmtId="0" fontId="0" fillId="0" borderId="0" xfId="0" pivotButton="1"/>
    <xf numFmtId="0" fontId="0" fillId="0" borderId="0" xfId="0" applyNumberFormat="1"/>
    <xf numFmtId="0" fontId="0" fillId="4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D8A73"/>
      <color rgb="FFFABF7E"/>
      <color rgb="FF69F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abundance of young corals in Playa 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'abundancia graficas'!$L$1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graficas'!$L$2:$L$8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E69-957F-6F6A22A76A42}"/>
            </c:ext>
          </c:extLst>
        </c:ser>
        <c:ser>
          <c:idx val="1"/>
          <c:order val="1"/>
          <c:tx>
            <c:strRef>
              <c:f>'abundancia graficas'!$M$1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graficas'!$M$2:$M$8</c:f>
              <c:numCache>
                <c:formatCode>General</c:formatCode>
                <c:ptCount val="7"/>
                <c:pt idx="0">
                  <c:v>39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C-4E69-957F-6F6A22A76A42}"/>
            </c:ext>
          </c:extLst>
        </c:ser>
        <c:ser>
          <c:idx val="2"/>
          <c:order val="2"/>
          <c:tx>
            <c:strRef>
              <c:f>'abundancia graficas'!$N$1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graficas'!$N$2:$N$8</c:f>
              <c:numCache>
                <c:formatCode>General</c:formatCode>
                <c:ptCount val="7"/>
                <c:pt idx="0">
                  <c:v>35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C-4E69-957F-6F6A22A76A42}"/>
            </c:ext>
          </c:extLst>
        </c:ser>
        <c:ser>
          <c:idx val="3"/>
          <c:order val="3"/>
          <c:tx>
            <c:strRef>
              <c:f>'abundancia graficas'!$O$1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graficas'!$O$2:$O$8</c:f>
              <c:numCache>
                <c:formatCode>General</c:formatCode>
                <c:ptCount val="7"/>
                <c:pt idx="0">
                  <c:v>28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C-4E69-957F-6F6A22A7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56434640"/>
        <c:axId val="-1456438992"/>
      </c:barChart>
      <c:catAx>
        <c:axId val="-14564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8992"/>
        <c:crosses val="autoZero"/>
        <c:auto val="1"/>
        <c:lblAlgn val="ctr"/>
        <c:lblOffset val="100"/>
        <c:noMultiLvlLbl val="0"/>
      </c:catAx>
      <c:valAx>
        <c:axId val="-14564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Abundancia de los 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'abundancia graficas'!$P$1</c:f>
              <c:strCache>
                <c:ptCount val="1"/>
                <c:pt idx="0">
                  <c:v>T4-T1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graficas'!$P$2:$P$8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B-4C79-8397-13B3D3AC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6428656"/>
        <c:axId val="-1456427024"/>
      </c:barChart>
      <c:catAx>
        <c:axId val="-14564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27024"/>
        <c:crosses val="autoZero"/>
        <c:auto val="1"/>
        <c:lblAlgn val="ctr"/>
        <c:lblOffset val="100"/>
        <c:noMultiLvlLbl val="0"/>
      </c:catAx>
      <c:valAx>
        <c:axId val="-1456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abundance of young corals in Playa Mero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'abundancia graficas'!$L$1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graficas'!$L$2:$L$8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4-4263-BF5F-983907F2D43F}"/>
            </c:ext>
          </c:extLst>
        </c:ser>
        <c:ser>
          <c:idx val="1"/>
          <c:order val="1"/>
          <c:tx>
            <c:strRef>
              <c:f>'abundancia graficas'!$M$1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graficas'!$M$2:$M$8</c:f>
              <c:numCache>
                <c:formatCode>General</c:formatCode>
                <c:ptCount val="7"/>
                <c:pt idx="0">
                  <c:v>39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4-4263-BF5F-983907F2D43F}"/>
            </c:ext>
          </c:extLst>
        </c:ser>
        <c:ser>
          <c:idx val="2"/>
          <c:order val="2"/>
          <c:tx>
            <c:strRef>
              <c:f>'abundancia graficas'!$N$1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graficas'!$N$2:$N$8</c:f>
              <c:numCache>
                <c:formatCode>General</c:formatCode>
                <c:ptCount val="7"/>
                <c:pt idx="0">
                  <c:v>35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4-4263-BF5F-983907F2D43F}"/>
            </c:ext>
          </c:extLst>
        </c:ser>
        <c:ser>
          <c:idx val="3"/>
          <c:order val="3"/>
          <c:tx>
            <c:strRef>
              <c:f>'abundancia graficas'!$O$1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'abundancia graficas'!$K$2:$K$8</c:f>
              <c:strCache>
                <c:ptCount val="7"/>
                <c:pt idx="0">
                  <c:v>AAGA</c:v>
                </c:pt>
                <c:pt idx="1">
                  <c:v>SSID</c:v>
                </c:pt>
                <c:pt idx="2">
                  <c:v>PSTR</c:v>
                </c:pt>
                <c:pt idx="3">
                  <c:v>CNAT</c:v>
                </c:pt>
                <c:pt idx="4">
                  <c:v>PAST</c:v>
                </c:pt>
                <c:pt idx="5">
                  <c:v>SCOL</c:v>
                </c:pt>
                <c:pt idx="6">
                  <c:v>ORB</c:v>
                </c:pt>
              </c:strCache>
            </c:strRef>
          </c:cat>
          <c:val>
            <c:numRef>
              <c:f>'abundancia graficas'!$O$2:$O$8</c:f>
              <c:numCache>
                <c:formatCode>General</c:formatCode>
                <c:ptCount val="7"/>
                <c:pt idx="0">
                  <c:v>28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4-4263-BF5F-983907F2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456437360"/>
        <c:axId val="-1536822656"/>
      </c:barChart>
      <c:catAx>
        <c:axId val="-145643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22656"/>
        <c:crosses val="autoZero"/>
        <c:auto val="1"/>
        <c:lblAlgn val="ctr"/>
        <c:lblOffset val="100"/>
        <c:noMultiLvlLbl val="0"/>
      </c:catAx>
      <c:valAx>
        <c:axId val="-15368226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Abundancia de los 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4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Madre.xlsx]grafica supervivencia!Tabla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Sobrevivió hasta 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supervivencia'!$B$3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supervivencia'!$A$4:$A$5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'grafica supervivencia'!$B$4:$B$5</c:f>
              <c:numCache>
                <c:formatCode>General</c:formatCode>
                <c:ptCount val="2"/>
                <c:pt idx="0">
                  <c:v>24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6-4EE6-A769-1B3EA361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6815584"/>
        <c:axId val="-1536823744"/>
      </c:barChart>
      <c:catAx>
        <c:axId val="-1536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Título del 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23744"/>
        <c:crosses val="autoZero"/>
        <c:auto val="1"/>
        <c:lblAlgn val="ctr"/>
        <c:lblOffset val="100"/>
        <c:noMultiLvlLbl val="0"/>
      </c:catAx>
      <c:valAx>
        <c:axId val="-1536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Título del 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8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10</xdr:row>
      <xdr:rowOff>171450</xdr:rowOff>
    </xdr:from>
    <xdr:to>
      <xdr:col>15</xdr:col>
      <xdr:colOff>742950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</xdr:colOff>
      <xdr:row>0</xdr:row>
      <xdr:rowOff>47625</xdr:rowOff>
    </xdr:from>
    <xdr:to>
      <xdr:col>23</xdr:col>
      <xdr:colOff>61912</xdr:colOff>
      <xdr:row>14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23</xdr:col>
      <xdr:colOff>0</xdr:colOff>
      <xdr:row>39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8</xdr:col>
      <xdr:colOff>504825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71.430704282408" createdVersion="5" refreshedVersion="5" minRefreshableVersion="3" recordCount="59" xr:uid="{00000000-000A-0000-FFFF-FFFF01000000}">
  <cacheSource type="worksheet">
    <worksheetSource ref="A1:G60" sheet="supervivencia t1-t4 matriz"/>
  </cacheSource>
  <cacheFields count="7">
    <cacheField name="Tiempo" numFmtId="0">
      <sharedItems containsSemiMixedTypes="0" containsString="0" containsNumber="1" containsInteger="1" minValue="1" maxValue="1"/>
    </cacheField>
    <cacheField name="Cuadrata" numFmtId="0">
      <sharedItems/>
    </cacheField>
    <cacheField name="Individuo" numFmtId="0">
      <sharedItems/>
    </cacheField>
    <cacheField name="Sobrevivió hasta T4" numFmtId="0">
      <sharedItems count="2">
        <s v="SI"/>
        <s v="NO"/>
      </sharedItems>
    </cacheField>
    <cacheField name="Growth rates 1_2" numFmtId="0">
      <sharedItems containsSemiMixedTypes="0" containsString="0" containsNumber="1" minValue="-4.7359999999999998" maxValue="10.176"/>
    </cacheField>
    <cacheField name="Growth rates 2_3" numFmtId="165">
      <sharedItems containsSemiMixedTypes="0" containsString="0" containsNumber="1" minValue="-5.8166666666666664" maxValue="9.6066666666666674"/>
    </cacheField>
    <cacheField name="Growth rates 3_4" numFmtId="0">
      <sharedItems containsSemiMixedTypes="0" containsString="0" containsNumber="1" minValue="-3.1840000000000002" maxValue="11.827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C04"/>
    <s v="AAGA"/>
    <x v="0"/>
    <n v="0.28999999999999998"/>
    <n v="-0.123"/>
    <n v="0.22"/>
  </r>
  <r>
    <n v="1"/>
    <s v="C04"/>
    <s v="ATEN1"/>
    <x v="0"/>
    <n v="6.9000000000000006E-2"/>
    <n v="0"/>
    <n v="-0.20200000000000001"/>
  </r>
  <r>
    <n v="1"/>
    <s v="C04"/>
    <s v="ATEN2"/>
    <x v="1"/>
    <n v="1.214"/>
    <n v="0"/>
    <n v="-1.6819999999999999"/>
  </r>
  <r>
    <n v="1"/>
    <s v="C04"/>
    <s v="ATEN3"/>
    <x v="0"/>
    <n v="1.9279999999999999"/>
    <n v="1.927"/>
    <n v="-3.1840000000000002"/>
  </r>
  <r>
    <n v="1"/>
    <s v="C04"/>
    <s v="ATEN4"/>
    <x v="0"/>
    <n v="2.198"/>
    <n v="-0.63300000000000001"/>
    <n v="-0.26800000000000002"/>
  </r>
  <r>
    <n v="1"/>
    <s v="C04"/>
    <s v="ATEN5"/>
    <x v="0"/>
    <n v="0.75600000000000001"/>
    <n v="0.377"/>
    <n v="-0.64200000000000002"/>
  </r>
  <r>
    <n v="1"/>
    <s v="C04"/>
    <s v="ATEN6"/>
    <x v="0"/>
    <n v="10.176"/>
    <n v="-4.3250000000000002"/>
    <n v="11.827999999999999"/>
  </r>
  <r>
    <n v="1"/>
    <s v="C04"/>
    <s v="ATEN7"/>
    <x v="1"/>
    <n v="-0.83399999999999996"/>
    <n v="0"/>
    <n v="0"/>
  </r>
  <r>
    <n v="1"/>
    <s v="C04"/>
    <s v="ATEN8"/>
    <x v="0"/>
    <n v="3.35"/>
    <n v="-2.242"/>
    <n v="0.72"/>
  </r>
  <r>
    <n v="1"/>
    <s v="C04"/>
    <s v="ATEN9"/>
    <x v="0"/>
    <n v="0.16400000000000001"/>
    <n v="0.19800000000000001"/>
    <n v="3.2719999999999998"/>
  </r>
  <r>
    <n v="1"/>
    <s v="C04"/>
    <s v="SSID"/>
    <x v="0"/>
    <n v="0.58799999999999997"/>
    <n v="8.5000000000000006E-2"/>
    <n v="0.67599999999999993"/>
  </r>
  <r>
    <n v="1"/>
    <s v="C06"/>
    <s v="AAGA1"/>
    <x v="1"/>
    <n v="-0.53800000000000003"/>
    <n v="0.38500000000000001"/>
    <n v="-0.72799999999999998"/>
  </r>
  <r>
    <n v="1"/>
    <s v="C06"/>
    <s v="AAGA2"/>
    <x v="1"/>
    <n v="0.31"/>
    <n v="-0.38999999999999996"/>
    <n v="0"/>
  </r>
  <r>
    <n v="1"/>
    <s v="C06"/>
    <s v="AAGA3"/>
    <x v="0"/>
    <n v="-0.55999999999999994"/>
    <n v="0"/>
    <n v="2.1859999999999999"/>
  </r>
  <r>
    <n v="1"/>
    <s v="C06"/>
    <s v="AAGA4"/>
    <x v="0"/>
    <n v="0"/>
    <n v="1.4866666666666666"/>
    <n v="9.4000000000000195E-2"/>
  </r>
  <r>
    <n v="1"/>
    <s v="C06"/>
    <s v="AAGA5"/>
    <x v="1"/>
    <n v="-3.6000000000000199E-2"/>
    <n v="-0.68333333333333324"/>
    <n v="0"/>
  </r>
  <r>
    <n v="1"/>
    <s v="C06"/>
    <s v="AAGA6"/>
    <x v="1"/>
    <n v="0.50600000000000001"/>
    <n v="-1.9966666666666668"/>
    <n v="0"/>
  </r>
  <r>
    <n v="1"/>
    <s v="C06"/>
    <s v="AAGA7"/>
    <x v="1"/>
    <n v="-1.002"/>
    <n v="-1.8716666666666668"/>
    <n v="0"/>
  </r>
  <r>
    <n v="1"/>
    <s v="C06"/>
    <s v="AAGA8"/>
    <x v="0"/>
    <n v="0"/>
    <n v="1.31"/>
    <n v="-2.0960000000000001"/>
  </r>
  <r>
    <n v="1"/>
    <s v="C06"/>
    <s v="COL sp"/>
    <x v="1"/>
    <n v="-0.57199999999999995"/>
    <n v="-6.3333333333333339E-2"/>
    <n v="0"/>
  </r>
  <r>
    <n v="1"/>
    <s v="C06"/>
    <s v="ORB  sp"/>
    <x v="0"/>
    <n v="0.47800000000000004"/>
    <n v="0.18333333333333335"/>
    <n v="0.90399999999999991"/>
  </r>
  <r>
    <n v="1"/>
    <s v="C06"/>
    <s v="PSTR"/>
    <x v="0"/>
    <n v="2.0140000000000002"/>
    <n v="0.85833333333333339"/>
    <n v="2.29"/>
  </r>
  <r>
    <n v="1"/>
    <s v="C12"/>
    <s v="AAGA1"/>
    <x v="0"/>
    <n v="3.6000000000000199E-2"/>
    <n v="0.15166666666666651"/>
    <n v="-0.22799999999999998"/>
  </r>
  <r>
    <n v="1"/>
    <s v="C12"/>
    <s v="AAGA2"/>
    <x v="1"/>
    <n v="-0.04"/>
    <n v="2.4999999999999998E-2"/>
    <n v="-0.438"/>
  </r>
  <r>
    <n v="1"/>
    <s v="C12"/>
    <s v="AAGA3"/>
    <x v="0"/>
    <n v="1.4060000000000001"/>
    <n v="-3.3333333333332668E-3"/>
    <n v="1.3380000000000001"/>
  </r>
  <r>
    <n v="1"/>
    <s v="C12"/>
    <s v="ORB sp"/>
    <x v="1"/>
    <n v="0.96400000000000008"/>
    <n v="-5.8166666666666664"/>
    <n v="0"/>
  </r>
  <r>
    <n v="1"/>
    <s v="C12"/>
    <s v="PAST"/>
    <x v="0"/>
    <n v="8.7999999999999995E-2"/>
    <n v="0.255"/>
    <n v="0.96199999999999997"/>
  </r>
  <r>
    <n v="1"/>
    <s v="C13"/>
    <s v="AAGA1"/>
    <x v="1"/>
    <n v="0.376"/>
    <n v="0.16666666666666666"/>
    <n v="1.89"/>
  </r>
  <r>
    <n v="1"/>
    <s v="C13"/>
    <s v="PAST1"/>
    <x v="0"/>
    <n v="0.376"/>
    <n v="0.16666666666666666"/>
    <n v="1.89"/>
  </r>
  <r>
    <n v="1"/>
    <s v="C13"/>
    <s v="PAST2"/>
    <x v="0"/>
    <n v="0"/>
    <n v="0"/>
    <n v="-1.0000000000000061E-2"/>
  </r>
  <r>
    <n v="1"/>
    <s v="C13"/>
    <s v="PSTR1"/>
    <x v="0"/>
    <n v="0.22799999999999998"/>
    <n v="-1.1666666666666716E-2"/>
    <n v="2.9340000000000002"/>
  </r>
  <r>
    <n v="1"/>
    <s v="C13"/>
    <s v="PSTR2"/>
    <x v="1"/>
    <n v="-1.8620000000000001"/>
    <n v="0"/>
    <n v="0"/>
  </r>
  <r>
    <n v="1"/>
    <s v="C13"/>
    <s v="PSTR3"/>
    <x v="0"/>
    <n v="0.90800000000000003"/>
    <n v="-0.20333333333333334"/>
    <n v="5.7080000000000002"/>
  </r>
  <r>
    <n v="1"/>
    <s v="C15"/>
    <s v="AAGA1"/>
    <x v="0"/>
    <n v="-0.39200000000000002"/>
    <n v="0.435"/>
    <n v="-0.72399999999999998"/>
  </r>
  <r>
    <n v="1"/>
    <s v="C15"/>
    <s v="AAGA10"/>
    <x v="0"/>
    <n v="0.69400000000000006"/>
    <n v="-0.56666666666666665"/>
    <n v="-0.18"/>
  </r>
  <r>
    <n v="1"/>
    <s v="C15"/>
    <s v="AAGA2"/>
    <x v="1"/>
    <n v="0"/>
    <n v="-1.2833333333333334"/>
    <n v="0"/>
  </r>
  <r>
    <n v="1"/>
    <s v="C15"/>
    <s v="AAGA3"/>
    <x v="1"/>
    <n v="-1.3800000000000001"/>
    <n v="0"/>
    <n v="0"/>
  </r>
  <r>
    <n v="1"/>
    <s v="C15"/>
    <s v="AAGA4"/>
    <x v="1"/>
    <n v="0.27200000000000002"/>
    <n v="-0.3133333333333333"/>
    <n v="0"/>
  </r>
  <r>
    <n v="1"/>
    <s v="C15"/>
    <s v="AAGA5"/>
    <x v="1"/>
    <n v="-0.192"/>
    <n v="0"/>
    <n v="0"/>
  </r>
  <r>
    <n v="1"/>
    <s v="C15"/>
    <s v="AAGA6"/>
    <x v="1"/>
    <n v="-0.91400000000000003"/>
    <n v="0"/>
    <n v="0"/>
  </r>
  <r>
    <n v="1"/>
    <s v="C15"/>
    <s v="AAGA7"/>
    <x v="1"/>
    <n v="-0.11399999999999999"/>
    <n v="0"/>
    <n v="0"/>
  </r>
  <r>
    <n v="1"/>
    <s v="C15"/>
    <s v="AAGA8"/>
    <x v="0"/>
    <n v="-1.4000000000000002E-2"/>
    <n v="8.3333333333333329E-2"/>
    <n v="0.23799999999999999"/>
  </r>
  <r>
    <n v="1"/>
    <s v="C15"/>
    <s v="AAGA9"/>
    <x v="1"/>
    <n v="0.378"/>
    <n v="-1.05"/>
    <n v="0"/>
  </r>
  <r>
    <n v="1"/>
    <s v="C15"/>
    <s v="PAST"/>
    <x v="1"/>
    <n v="-0.51800000000000002"/>
    <n v="-0.45"/>
    <n v="-0.48"/>
  </r>
  <r>
    <n v="1"/>
    <s v="C16"/>
    <s v="AAGA1"/>
    <x v="0"/>
    <n v="-0.16200000000000001"/>
    <n v="0.17333333333333334"/>
    <n v="0.80800000000000005"/>
  </r>
  <r>
    <n v="1"/>
    <s v="C16"/>
    <s v="AAGA2"/>
    <x v="0"/>
    <n v="0.59199999999999997"/>
    <n v="-0.13666666666666666"/>
    <n v="1.1779999999999999"/>
  </r>
  <r>
    <n v="1"/>
    <s v="C16"/>
    <s v="ORB sp 1"/>
    <x v="1"/>
    <n v="-4.7359999999999998"/>
    <n v="0"/>
    <n v="0"/>
  </r>
  <r>
    <n v="1"/>
    <s v="C16"/>
    <s v="ORB sp 2"/>
    <x v="0"/>
    <n v="0"/>
    <n v="-1.8333333333333333E-2"/>
    <n v="-6.4000000000000001E-2"/>
  </r>
  <r>
    <n v="1"/>
    <s v="C16"/>
    <s v="ORB sp 3"/>
    <x v="0"/>
    <n v="-0.38600000000000001"/>
    <n v="0.17666666666666667"/>
    <n v="-9.8000000000000004E-2"/>
  </r>
  <r>
    <n v="1"/>
    <s v="C16"/>
    <s v="ORB sp 4"/>
    <x v="1"/>
    <n v="0.95799999999999996"/>
    <n v="-2.0933333333333333"/>
    <n v="0"/>
  </r>
  <r>
    <n v="1"/>
    <s v="C16"/>
    <s v="SSID"/>
    <x v="0"/>
    <n v="0.19"/>
    <n v="-0.13666666666666666"/>
    <n v="0.45"/>
  </r>
  <r>
    <n v="1"/>
    <s v="C27"/>
    <s v="AAGA1"/>
    <x v="0"/>
    <n v="-0.85600000000000009"/>
    <n v="0.35333333333333333"/>
    <n v="-4.5999999999999999E-2"/>
  </r>
  <r>
    <n v="1"/>
    <s v="C27"/>
    <s v="AAGA2"/>
    <x v="0"/>
    <n v="0.68799999999999994"/>
    <n v="1.6166666666666665"/>
    <n v="-0.52"/>
  </r>
  <r>
    <n v="1"/>
    <s v="C27"/>
    <s v="ORB sp"/>
    <x v="0"/>
    <n v="0.60399999999999998"/>
    <n v="0"/>
    <n v="4.7"/>
  </r>
  <r>
    <n v="1"/>
    <s v="C27"/>
    <s v="SSID"/>
    <x v="0"/>
    <n v="1.1300000000000021"/>
    <n v="9.6066666666666674"/>
    <n v="1.6739999999999959"/>
  </r>
  <r>
    <n v="1"/>
    <s v="C28"/>
    <s v="AAGA2"/>
    <x v="1"/>
    <n v="0"/>
    <n v="0"/>
    <n v="-1.482"/>
  </r>
  <r>
    <n v="1"/>
    <s v="C28"/>
    <s v="CNAT"/>
    <x v="0"/>
    <n v="0.38600000000000001"/>
    <n v="0.8650000000000001"/>
    <n v="-6.2E-2"/>
  </r>
  <r>
    <n v="1"/>
    <s v="C28"/>
    <s v="OFAV"/>
    <x v="0"/>
    <n v="1.1300000000000021"/>
    <n v="9.6066666666666674"/>
    <n v="1.6739999999999959"/>
  </r>
  <r>
    <n v="1"/>
    <s v="C28"/>
    <s v="PSTR"/>
    <x v="1"/>
    <n v="-0.2"/>
    <n v="-1.75166666666666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 dinámica3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7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Sobrevivió hasta T4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"/>
  <sheetViews>
    <sheetView tabSelected="1" workbookViewId="0">
      <selection activeCell="F6" sqref="F6"/>
    </sheetView>
  </sheetViews>
  <sheetFormatPr defaultColWidth="11.42578125" defaultRowHeight="15" x14ac:dyDescent="0.25"/>
  <cols>
    <col min="4" max="5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12</v>
      </c>
      <c r="H1" t="s">
        <v>13</v>
      </c>
    </row>
    <row r="2" spans="1:8" x14ac:dyDescent="0.25">
      <c r="A2" s="1">
        <v>1</v>
      </c>
      <c r="B2" s="1" t="s">
        <v>4</v>
      </c>
      <c r="C2" s="1" t="s">
        <v>5</v>
      </c>
      <c r="D2" s="1">
        <v>1.91</v>
      </c>
      <c r="E2" s="1">
        <v>2.15</v>
      </c>
      <c r="F2" s="1">
        <v>2.06</v>
      </c>
      <c r="G2" s="1"/>
      <c r="H2" s="1"/>
    </row>
    <row r="3" spans="1:8" x14ac:dyDescent="0.25">
      <c r="A3" s="1">
        <v>1</v>
      </c>
      <c r="B3" s="1" t="s">
        <v>4</v>
      </c>
      <c r="C3" s="1" t="s">
        <v>11</v>
      </c>
      <c r="D3" s="1"/>
      <c r="E3" s="1"/>
      <c r="F3" s="1"/>
      <c r="G3" s="1"/>
      <c r="H3" s="1"/>
    </row>
    <row r="4" spans="1:8" x14ac:dyDescent="0.25">
      <c r="A4" s="1">
        <v>1</v>
      </c>
      <c r="B4" s="1" t="s">
        <v>4</v>
      </c>
      <c r="C4" s="1" t="s">
        <v>16</v>
      </c>
      <c r="D4" s="1">
        <v>1.38</v>
      </c>
      <c r="E4" s="1">
        <v>1.55</v>
      </c>
      <c r="F4" s="1">
        <v>1.57</v>
      </c>
      <c r="G4" s="1"/>
      <c r="H4" s="1"/>
    </row>
    <row r="5" spans="1:8" x14ac:dyDescent="0.25">
      <c r="A5" s="1">
        <v>1</v>
      </c>
      <c r="B5" s="1" t="s">
        <v>4</v>
      </c>
      <c r="C5" s="1" t="s">
        <v>15</v>
      </c>
      <c r="D5" s="1">
        <v>1.1200000000000001</v>
      </c>
      <c r="E5" s="1">
        <v>1.29</v>
      </c>
      <c r="F5" s="1">
        <v>1.22</v>
      </c>
      <c r="G5" s="1"/>
      <c r="H5" s="1"/>
    </row>
    <row r="6" spans="1:8" x14ac:dyDescent="0.25">
      <c r="A6" s="1">
        <v>1</v>
      </c>
      <c r="B6" s="1" t="s">
        <v>4</v>
      </c>
      <c r="C6" s="1" t="s">
        <v>14</v>
      </c>
      <c r="D6" s="1">
        <v>1.05</v>
      </c>
      <c r="E6" s="1">
        <v>1.1399999999999999</v>
      </c>
      <c r="F6" s="1">
        <v>1.87</v>
      </c>
      <c r="G6" s="1"/>
      <c r="H6" s="1"/>
    </row>
    <row r="7" spans="1:8" x14ac:dyDescent="0.25">
      <c r="A7" s="1">
        <v>1</v>
      </c>
      <c r="B7" s="1" t="s">
        <v>4</v>
      </c>
      <c r="C7" s="1" t="s">
        <v>48</v>
      </c>
      <c r="D7" s="1">
        <v>1.68</v>
      </c>
      <c r="E7" s="1">
        <v>1.88</v>
      </c>
      <c r="F7" s="1">
        <v>1.79</v>
      </c>
      <c r="G7" s="1"/>
      <c r="H7" s="1"/>
    </row>
    <row r="8" spans="1:8" x14ac:dyDescent="0.25">
      <c r="A8" s="1">
        <v>1</v>
      </c>
      <c r="B8" s="1" t="s">
        <v>4</v>
      </c>
      <c r="C8" s="1" t="s">
        <v>49</v>
      </c>
      <c r="D8" s="1">
        <v>2.2200000000000002</v>
      </c>
      <c r="E8" s="1">
        <v>2.14</v>
      </c>
      <c r="F8" s="1">
        <v>2.04</v>
      </c>
      <c r="G8" s="1"/>
      <c r="H8" s="1"/>
    </row>
    <row r="9" spans="1:8" x14ac:dyDescent="0.25">
      <c r="A9" s="1">
        <v>1</v>
      </c>
      <c r="B9" s="1" t="s">
        <v>4</v>
      </c>
      <c r="C9" s="1" t="s">
        <v>50</v>
      </c>
      <c r="D9" s="1">
        <v>3.99</v>
      </c>
      <c r="E9" s="1">
        <v>4.1900000000000004</v>
      </c>
      <c r="F9" s="1">
        <v>4.38</v>
      </c>
      <c r="G9" s="1"/>
      <c r="H9" s="1"/>
    </row>
    <row r="10" spans="1:8" x14ac:dyDescent="0.25">
      <c r="A10" s="1">
        <v>1</v>
      </c>
      <c r="B10" s="1" t="s">
        <v>4</v>
      </c>
      <c r="C10" s="1" t="s">
        <v>51</v>
      </c>
      <c r="D10" s="1">
        <v>2.7</v>
      </c>
      <c r="E10" s="1">
        <v>2.66</v>
      </c>
      <c r="F10" s="1">
        <v>2.4</v>
      </c>
      <c r="G10" s="1"/>
      <c r="H10" s="1"/>
    </row>
    <row r="11" spans="1:8" x14ac:dyDescent="0.25">
      <c r="A11" s="1">
        <v>1</v>
      </c>
      <c r="B11" s="1" t="s">
        <v>4</v>
      </c>
      <c r="C11" s="1" t="s">
        <v>52</v>
      </c>
      <c r="D11" s="1">
        <v>0.70399999999999996</v>
      </c>
      <c r="E11" s="1">
        <v>0.71599999999999997</v>
      </c>
      <c r="F11" s="1">
        <v>0.79300000000000004</v>
      </c>
      <c r="G11" s="1"/>
      <c r="H11" s="1"/>
    </row>
    <row r="12" spans="1:8" x14ac:dyDescent="0.25">
      <c r="A12" s="1">
        <v>1</v>
      </c>
      <c r="B12" s="1" t="s">
        <v>4</v>
      </c>
      <c r="C12" s="1" t="s">
        <v>53</v>
      </c>
      <c r="D12" s="1">
        <v>2.72</v>
      </c>
      <c r="E12" s="1">
        <v>2.61</v>
      </c>
      <c r="F12" s="1">
        <v>2.63</v>
      </c>
      <c r="G12" s="1"/>
      <c r="H12" s="1"/>
    </row>
    <row r="13" spans="1:8" x14ac:dyDescent="0.25">
      <c r="A13" s="3">
        <v>2</v>
      </c>
      <c r="B13" s="3" t="s">
        <v>4</v>
      </c>
      <c r="C13" s="3" t="s">
        <v>5</v>
      </c>
      <c r="D13" s="3"/>
      <c r="E13" s="3"/>
      <c r="F13" s="3"/>
      <c r="G13" s="3"/>
      <c r="H13" s="3"/>
    </row>
    <row r="14" spans="1:8" x14ac:dyDescent="0.25">
      <c r="A14" s="3">
        <v>2</v>
      </c>
      <c r="B14" s="3" t="s">
        <v>4</v>
      </c>
      <c r="C14" s="3" t="s">
        <v>11</v>
      </c>
      <c r="D14" s="3"/>
      <c r="E14" s="3"/>
      <c r="F14" s="3"/>
      <c r="G14" s="3"/>
      <c r="H14" s="3"/>
    </row>
    <row r="15" spans="1:8" x14ac:dyDescent="0.25">
      <c r="A15" s="3">
        <v>2</v>
      </c>
      <c r="B15" s="3" t="s">
        <v>4</v>
      </c>
      <c r="C15" s="3" t="s">
        <v>16</v>
      </c>
      <c r="D15" s="3"/>
      <c r="E15" s="3"/>
      <c r="F15" s="3"/>
      <c r="G15" s="3"/>
      <c r="H15" s="3"/>
    </row>
    <row r="16" spans="1:8" x14ac:dyDescent="0.25">
      <c r="A16" s="3">
        <v>2</v>
      </c>
      <c r="B16" s="3" t="s">
        <v>4</v>
      </c>
      <c r="C16" s="3" t="s">
        <v>15</v>
      </c>
      <c r="D16" s="3"/>
      <c r="E16" s="3"/>
      <c r="F16" s="3"/>
      <c r="G16" s="3"/>
      <c r="H16" s="3"/>
    </row>
    <row r="17" spans="1:8" x14ac:dyDescent="0.25">
      <c r="A17" s="3">
        <v>2</v>
      </c>
      <c r="B17" s="3" t="s">
        <v>4</v>
      </c>
      <c r="C17" s="3" t="s">
        <v>14</v>
      </c>
      <c r="D17" s="3"/>
      <c r="E17" s="3"/>
      <c r="F17" s="3"/>
      <c r="G17" s="3"/>
      <c r="H17" s="3"/>
    </row>
    <row r="18" spans="1:8" x14ac:dyDescent="0.25">
      <c r="A18" s="3">
        <v>2</v>
      </c>
      <c r="B18" s="3" t="s">
        <v>4</v>
      </c>
      <c r="C18" s="3" t="s">
        <v>48</v>
      </c>
      <c r="D18" s="3"/>
      <c r="E18" s="3"/>
      <c r="F18" s="3"/>
      <c r="G18" s="3"/>
      <c r="H18" s="3"/>
    </row>
    <row r="19" spans="1:8" x14ac:dyDescent="0.25">
      <c r="A19" s="3">
        <v>2</v>
      </c>
      <c r="B19" s="3" t="s">
        <v>4</v>
      </c>
      <c r="C19" s="3" t="s">
        <v>49</v>
      </c>
      <c r="D19" s="3"/>
      <c r="E19" s="3"/>
      <c r="F19" s="3"/>
      <c r="G19" s="3"/>
      <c r="H19" s="3"/>
    </row>
    <row r="20" spans="1:8" x14ac:dyDescent="0.25">
      <c r="A20" s="3">
        <v>2</v>
      </c>
      <c r="B20" s="3" t="s">
        <v>4</v>
      </c>
      <c r="C20" s="3" t="s">
        <v>50</v>
      </c>
      <c r="D20" s="3"/>
      <c r="E20" s="3"/>
      <c r="F20" s="3"/>
      <c r="G20" s="3"/>
      <c r="H20" s="3"/>
    </row>
    <row r="21" spans="1:8" x14ac:dyDescent="0.25">
      <c r="A21" s="3">
        <v>2</v>
      </c>
      <c r="B21" s="3" t="s">
        <v>4</v>
      </c>
      <c r="C21" s="3" t="s">
        <v>52</v>
      </c>
      <c r="D21" s="3"/>
      <c r="E21" s="3"/>
      <c r="F21" s="3"/>
      <c r="G21" s="3"/>
      <c r="H21" s="3"/>
    </row>
    <row r="22" spans="1:8" x14ac:dyDescent="0.25">
      <c r="A22" s="3">
        <v>2</v>
      </c>
      <c r="B22" s="3" t="s">
        <v>4</v>
      </c>
      <c r="C22" s="3" t="s">
        <v>53</v>
      </c>
      <c r="D22" s="3"/>
      <c r="E22" s="3"/>
      <c r="F22" s="3"/>
      <c r="G22" s="3"/>
      <c r="H22" s="3"/>
    </row>
    <row r="23" spans="1:8" x14ac:dyDescent="0.25">
      <c r="A23" s="3">
        <v>2</v>
      </c>
      <c r="B23" s="3" t="s">
        <v>4</v>
      </c>
      <c r="C23" s="3" t="s">
        <v>54</v>
      </c>
      <c r="D23" s="3">
        <v>1.05</v>
      </c>
      <c r="E23" s="3">
        <v>0.91900000000000004</v>
      </c>
      <c r="F23" s="3">
        <v>0.89300000000000002</v>
      </c>
      <c r="G23" s="3"/>
      <c r="H23" s="3"/>
    </row>
    <row r="24" spans="1:8" x14ac:dyDescent="0.25">
      <c r="A24" s="4">
        <v>3</v>
      </c>
      <c r="B24" s="4" t="s">
        <v>4</v>
      </c>
      <c r="C24" s="4" t="s">
        <v>5</v>
      </c>
      <c r="D24" s="4"/>
      <c r="E24" s="4"/>
      <c r="F24" s="4"/>
      <c r="G24" s="4"/>
      <c r="H24" s="4"/>
    </row>
    <row r="25" spans="1:8" x14ac:dyDescent="0.25">
      <c r="A25" s="4">
        <v>3</v>
      </c>
      <c r="B25" s="4" t="s">
        <v>4</v>
      </c>
      <c r="C25" s="4" t="s">
        <v>11</v>
      </c>
      <c r="D25" s="4"/>
      <c r="E25" s="4"/>
      <c r="F25" s="4"/>
      <c r="G25" s="4"/>
      <c r="H25" s="4"/>
    </row>
    <row r="26" spans="1:8" x14ac:dyDescent="0.25">
      <c r="A26" s="4">
        <v>3</v>
      </c>
      <c r="B26" s="4" t="s">
        <v>4</v>
      </c>
      <c r="C26" s="4" t="s">
        <v>15</v>
      </c>
      <c r="D26" s="4" t="s">
        <v>7</v>
      </c>
      <c r="E26" s="4" t="s">
        <v>7</v>
      </c>
      <c r="F26" s="4" t="s">
        <v>7</v>
      </c>
      <c r="G26" s="4"/>
      <c r="H26" s="4"/>
    </row>
    <row r="27" spans="1:8" x14ac:dyDescent="0.25">
      <c r="A27" s="4">
        <v>3</v>
      </c>
      <c r="B27" s="4" t="s">
        <v>4</v>
      </c>
      <c r="C27" s="4" t="s">
        <v>16</v>
      </c>
      <c r="D27" s="4"/>
      <c r="E27" s="4"/>
      <c r="F27" s="4"/>
      <c r="G27" s="4"/>
      <c r="H27" s="4"/>
    </row>
    <row r="28" spans="1:8" x14ac:dyDescent="0.25">
      <c r="A28" s="4">
        <v>3</v>
      </c>
      <c r="B28" s="4" t="s">
        <v>4</v>
      </c>
      <c r="C28" s="4" t="s">
        <v>14</v>
      </c>
      <c r="D28" s="4"/>
      <c r="E28" s="4"/>
      <c r="F28" s="4"/>
      <c r="G28" s="4"/>
      <c r="H28" s="4"/>
    </row>
    <row r="29" spans="1:8" x14ac:dyDescent="0.25">
      <c r="A29" s="4">
        <v>3</v>
      </c>
      <c r="B29" s="4" t="s">
        <v>4</v>
      </c>
      <c r="C29" s="4" t="s">
        <v>48</v>
      </c>
      <c r="D29" s="4"/>
      <c r="E29" s="4"/>
      <c r="F29" s="4"/>
      <c r="G29" s="4"/>
      <c r="H29" s="4"/>
    </row>
    <row r="30" spans="1:8" x14ac:dyDescent="0.25">
      <c r="A30" s="4">
        <v>3</v>
      </c>
      <c r="B30" s="4" t="s">
        <v>4</v>
      </c>
      <c r="C30" s="4" t="s">
        <v>49</v>
      </c>
      <c r="D30" s="4"/>
      <c r="E30" s="4"/>
      <c r="F30" s="4"/>
      <c r="G30" s="4"/>
      <c r="H30" s="4"/>
    </row>
    <row r="31" spans="1:8" x14ac:dyDescent="0.25">
      <c r="A31" s="4">
        <v>3</v>
      </c>
      <c r="B31" s="4" t="s">
        <v>4</v>
      </c>
      <c r="C31" s="4" t="s">
        <v>50</v>
      </c>
      <c r="D31" s="4"/>
      <c r="E31" s="4"/>
      <c r="F31" s="4"/>
      <c r="G31" s="4"/>
      <c r="H31" s="4"/>
    </row>
    <row r="32" spans="1:8" x14ac:dyDescent="0.25">
      <c r="A32" s="4">
        <v>3</v>
      </c>
      <c r="B32" s="4" t="s">
        <v>4</v>
      </c>
      <c r="C32" s="4" t="s">
        <v>52</v>
      </c>
      <c r="D32" s="4"/>
      <c r="E32" s="4"/>
      <c r="F32" s="4"/>
      <c r="G32" s="4"/>
      <c r="H32" s="4"/>
    </row>
    <row r="33" spans="1:8" x14ac:dyDescent="0.25">
      <c r="A33" s="4">
        <v>3</v>
      </c>
      <c r="B33" s="4" t="s">
        <v>4</v>
      </c>
      <c r="C33" s="4" t="s">
        <v>53</v>
      </c>
      <c r="D33" s="4"/>
      <c r="E33" s="4"/>
      <c r="F33" s="4"/>
      <c r="G33" s="4"/>
      <c r="H33" s="4"/>
    </row>
    <row r="34" spans="1:8" x14ac:dyDescent="0.25">
      <c r="A34" s="4">
        <v>3</v>
      </c>
      <c r="B34" s="4" t="s">
        <v>4</v>
      </c>
      <c r="C34" s="4" t="s">
        <v>54</v>
      </c>
      <c r="D34" s="4"/>
      <c r="E34" s="4"/>
      <c r="F34" s="4"/>
      <c r="G34" s="4"/>
      <c r="H34" s="4"/>
    </row>
    <row r="35" spans="1:8" x14ac:dyDescent="0.25">
      <c r="A35" s="6">
        <v>4</v>
      </c>
      <c r="B35" s="6" t="s">
        <v>4</v>
      </c>
      <c r="C35" s="6" t="s">
        <v>5</v>
      </c>
      <c r="D35" s="6"/>
      <c r="E35" s="6"/>
      <c r="F35" s="6"/>
      <c r="G35" s="6"/>
      <c r="H35" s="6"/>
    </row>
    <row r="36" spans="1:8" x14ac:dyDescent="0.25">
      <c r="A36" s="6">
        <v>4</v>
      </c>
      <c r="B36" s="6" t="s">
        <v>4</v>
      </c>
      <c r="C36" s="6" t="s">
        <v>11</v>
      </c>
      <c r="D36" s="6"/>
      <c r="E36" s="6"/>
      <c r="F36" s="6"/>
      <c r="G36" s="6"/>
      <c r="H36" s="6"/>
    </row>
    <row r="37" spans="1:8" x14ac:dyDescent="0.25">
      <c r="A37" s="6">
        <v>4</v>
      </c>
      <c r="B37" s="6" t="s">
        <v>4</v>
      </c>
      <c r="C37" s="6" t="s">
        <v>15</v>
      </c>
      <c r="D37" s="6"/>
      <c r="E37" s="6"/>
      <c r="F37" s="6"/>
      <c r="G37" s="6"/>
      <c r="H37" s="6"/>
    </row>
    <row r="38" spans="1:8" x14ac:dyDescent="0.25">
      <c r="A38" s="6">
        <v>4</v>
      </c>
      <c r="B38" s="6" t="s">
        <v>4</v>
      </c>
      <c r="C38" s="6" t="s">
        <v>14</v>
      </c>
      <c r="D38" s="6"/>
      <c r="E38" s="6"/>
      <c r="F38" s="6"/>
      <c r="G38" s="6"/>
      <c r="H38" s="6"/>
    </row>
    <row r="39" spans="1:8" x14ac:dyDescent="0.25">
      <c r="A39" s="6">
        <v>4</v>
      </c>
      <c r="B39" s="6" t="s">
        <v>4</v>
      </c>
      <c r="C39" s="6" t="s">
        <v>48</v>
      </c>
      <c r="D39" s="6"/>
      <c r="E39" s="6"/>
      <c r="F39" s="6"/>
      <c r="G39" s="6"/>
      <c r="H39" s="6"/>
    </row>
    <row r="40" spans="1:8" x14ac:dyDescent="0.25">
      <c r="A40" s="6">
        <v>4</v>
      </c>
      <c r="B40" s="6" t="s">
        <v>4</v>
      </c>
      <c r="C40" s="6" t="s">
        <v>49</v>
      </c>
      <c r="D40" s="6"/>
      <c r="E40" s="6"/>
      <c r="F40" s="6"/>
      <c r="G40" s="6"/>
      <c r="H40" s="6"/>
    </row>
    <row r="41" spans="1:8" x14ac:dyDescent="0.25">
      <c r="A41" s="6">
        <v>4</v>
      </c>
      <c r="B41" s="6" t="s">
        <v>4</v>
      </c>
      <c r="C41" s="6" t="s">
        <v>50</v>
      </c>
      <c r="D41" s="6"/>
      <c r="E41" s="6"/>
      <c r="F41" s="6"/>
      <c r="G41" s="6"/>
      <c r="H41" s="6"/>
    </row>
    <row r="42" spans="1:8" x14ac:dyDescent="0.25">
      <c r="A42" s="6">
        <v>4</v>
      </c>
      <c r="B42" s="6" t="s">
        <v>4</v>
      </c>
      <c r="C42" s="6" t="s">
        <v>52</v>
      </c>
      <c r="D42" s="6"/>
      <c r="E42" s="6"/>
      <c r="F42" s="6"/>
      <c r="G42" s="6"/>
      <c r="H42" s="6"/>
    </row>
    <row r="43" spans="1:8" x14ac:dyDescent="0.25">
      <c r="A43" s="6">
        <v>4</v>
      </c>
      <c r="B43" s="6" t="s">
        <v>4</v>
      </c>
      <c r="C43" s="6" t="s">
        <v>53</v>
      </c>
      <c r="D43" s="6"/>
      <c r="E43" s="6"/>
      <c r="F43" s="6"/>
      <c r="G43" s="6"/>
      <c r="H43" s="6"/>
    </row>
    <row r="44" spans="1:8" x14ac:dyDescent="0.25">
      <c r="A44" s="6">
        <v>4</v>
      </c>
      <c r="B44" s="6" t="s">
        <v>4</v>
      </c>
      <c r="C44" s="6" t="s">
        <v>54</v>
      </c>
      <c r="D44" s="6"/>
      <c r="E44" s="6"/>
      <c r="F44" s="6"/>
      <c r="G44" s="6"/>
      <c r="H44" s="6"/>
    </row>
    <row r="45" spans="1:8" x14ac:dyDescent="0.25">
      <c r="A45" s="2">
        <v>1</v>
      </c>
      <c r="B45" s="2" t="s">
        <v>8</v>
      </c>
      <c r="C45" s="2" t="s">
        <v>9</v>
      </c>
      <c r="D45" s="2">
        <v>3.49</v>
      </c>
      <c r="E45" s="2">
        <v>3.34</v>
      </c>
      <c r="F45" s="2">
        <v>3.29</v>
      </c>
      <c r="G45" s="2"/>
      <c r="H45" s="2"/>
    </row>
    <row r="46" spans="1:8" x14ac:dyDescent="0.25">
      <c r="A46" s="2">
        <v>1</v>
      </c>
      <c r="B46" s="2" t="s">
        <v>8</v>
      </c>
      <c r="C46" s="2" t="s">
        <v>59</v>
      </c>
      <c r="D46" s="2">
        <v>1.58</v>
      </c>
      <c r="E46" s="2">
        <v>1.74</v>
      </c>
      <c r="F46" s="2">
        <v>1.79</v>
      </c>
      <c r="G46" s="2"/>
      <c r="H46" s="2"/>
    </row>
    <row r="47" spans="1:8" x14ac:dyDescent="0.25">
      <c r="A47" s="2">
        <v>1</v>
      </c>
      <c r="B47" s="2" t="s">
        <v>8</v>
      </c>
      <c r="C47" s="2" t="s">
        <v>55</v>
      </c>
      <c r="D47" s="2">
        <v>1.97</v>
      </c>
      <c r="E47" s="2">
        <v>1.88</v>
      </c>
      <c r="F47" s="2">
        <v>1.78</v>
      </c>
      <c r="G47" s="2"/>
      <c r="H47" s="2"/>
    </row>
    <row r="48" spans="1:8" x14ac:dyDescent="0.25">
      <c r="A48" s="2">
        <v>1</v>
      </c>
      <c r="B48" s="2" t="s">
        <v>8</v>
      </c>
      <c r="C48" s="2" t="s">
        <v>18</v>
      </c>
      <c r="D48" s="2">
        <v>2.08</v>
      </c>
      <c r="E48" s="2">
        <v>1.97</v>
      </c>
      <c r="F48" s="2">
        <v>1.98</v>
      </c>
      <c r="G48" s="2"/>
      <c r="H48" s="2"/>
    </row>
    <row r="49" spans="1:8" x14ac:dyDescent="0.25">
      <c r="A49" s="2">
        <v>1</v>
      </c>
      <c r="B49" s="2" t="s">
        <v>8</v>
      </c>
      <c r="C49" s="2" t="s">
        <v>19</v>
      </c>
      <c r="D49" s="2">
        <v>1.55</v>
      </c>
      <c r="E49" s="2">
        <v>1.47</v>
      </c>
      <c r="F49" s="2">
        <v>1.67</v>
      </c>
      <c r="G49" s="2"/>
      <c r="H49" s="2"/>
    </row>
    <row r="50" spans="1:8" x14ac:dyDescent="0.25">
      <c r="A50" s="2">
        <v>1</v>
      </c>
      <c r="B50" s="2" t="s">
        <v>8</v>
      </c>
      <c r="C50" s="2" t="s">
        <v>21</v>
      </c>
      <c r="D50" s="2">
        <v>1.89</v>
      </c>
      <c r="E50" s="2">
        <v>1.94</v>
      </c>
      <c r="F50" s="2">
        <v>2.02</v>
      </c>
      <c r="G50" s="2"/>
      <c r="H50" s="2"/>
    </row>
    <row r="51" spans="1:8" x14ac:dyDescent="0.25">
      <c r="A51" s="2">
        <v>1</v>
      </c>
      <c r="B51" s="2" t="s">
        <v>8</v>
      </c>
      <c r="C51" s="2" t="s">
        <v>20</v>
      </c>
      <c r="D51" s="2">
        <v>1.64</v>
      </c>
      <c r="E51" s="2">
        <v>1.48</v>
      </c>
      <c r="F51" s="2">
        <v>1.65</v>
      </c>
      <c r="G51" s="2"/>
      <c r="H51" s="2"/>
    </row>
    <row r="52" spans="1:8" x14ac:dyDescent="0.25">
      <c r="A52" s="2">
        <v>1</v>
      </c>
      <c r="B52" s="2" t="s">
        <v>8</v>
      </c>
      <c r="C52" s="2" t="s">
        <v>22</v>
      </c>
      <c r="D52" s="2">
        <v>2.54</v>
      </c>
      <c r="E52" s="2">
        <v>3.26</v>
      </c>
      <c r="F52" s="2">
        <v>3.36</v>
      </c>
      <c r="G52" s="2"/>
      <c r="H52" s="2"/>
    </row>
    <row r="53" spans="1:8" x14ac:dyDescent="0.25">
      <c r="A53" s="2">
        <v>1</v>
      </c>
      <c r="B53" s="2" t="s">
        <v>8</v>
      </c>
      <c r="C53" s="2" t="s">
        <v>23</v>
      </c>
      <c r="D53" s="2">
        <v>3.88</v>
      </c>
      <c r="E53" s="2">
        <v>3.85</v>
      </c>
      <c r="F53" s="2">
        <v>4.01</v>
      </c>
      <c r="G53" s="2"/>
      <c r="H53" s="2"/>
    </row>
    <row r="54" spans="1:8" x14ac:dyDescent="0.25">
      <c r="A54" s="2">
        <v>1</v>
      </c>
      <c r="B54" s="2" t="s">
        <v>8</v>
      </c>
      <c r="C54" s="2" t="s">
        <v>24</v>
      </c>
      <c r="D54" s="2">
        <v>4.01</v>
      </c>
      <c r="E54" s="2">
        <v>4.08</v>
      </c>
      <c r="F54" s="2">
        <v>3.71</v>
      </c>
      <c r="G54" s="2"/>
      <c r="H54" s="2"/>
    </row>
    <row r="55" spans="1:8" x14ac:dyDescent="0.25">
      <c r="A55" s="2">
        <v>1</v>
      </c>
      <c r="B55" s="2" t="s">
        <v>8</v>
      </c>
      <c r="C55" s="2" t="s">
        <v>25</v>
      </c>
      <c r="D55" s="2" t="s">
        <v>58</v>
      </c>
      <c r="E55" s="2" t="s">
        <v>58</v>
      </c>
      <c r="F55" s="2" t="s">
        <v>58</v>
      </c>
      <c r="G55" s="2"/>
      <c r="H55" s="2"/>
    </row>
    <row r="56" spans="1:8" x14ac:dyDescent="0.25">
      <c r="A56" s="7">
        <v>2</v>
      </c>
      <c r="B56" s="7" t="s">
        <v>8</v>
      </c>
      <c r="C56" s="7" t="s">
        <v>9</v>
      </c>
      <c r="D56" s="7">
        <v>3.3</v>
      </c>
      <c r="E56" s="7">
        <v>3.28</v>
      </c>
      <c r="F56" s="7">
        <v>3.63</v>
      </c>
      <c r="G56" s="7"/>
      <c r="H56" s="7"/>
    </row>
    <row r="57" spans="1:8" x14ac:dyDescent="0.25">
      <c r="A57" s="7">
        <v>2</v>
      </c>
      <c r="B57" s="7" t="s">
        <v>8</v>
      </c>
      <c r="C57" s="7" t="s">
        <v>59</v>
      </c>
      <c r="D57" s="7">
        <v>0.79300000000000004</v>
      </c>
      <c r="E57" s="7">
        <v>0.58099999999999996</v>
      </c>
      <c r="F57" s="7">
        <v>0.85599999999999998</v>
      </c>
      <c r="G57" s="7"/>
      <c r="H57" s="7"/>
    </row>
    <row r="58" spans="1:8" x14ac:dyDescent="0.25">
      <c r="A58" s="7">
        <v>2</v>
      </c>
      <c r="B58" s="7" t="s">
        <v>8</v>
      </c>
      <c r="C58" s="7" t="s">
        <v>44</v>
      </c>
      <c r="D58" s="7">
        <v>2.31</v>
      </c>
      <c r="E58" s="7">
        <v>2.25</v>
      </c>
      <c r="F58" s="7">
        <v>2.27</v>
      </c>
      <c r="G58" s="7"/>
      <c r="H58" s="7"/>
    </row>
    <row r="59" spans="1:8" x14ac:dyDescent="0.25">
      <c r="A59" s="7">
        <v>2</v>
      </c>
      <c r="B59" s="7" t="s">
        <v>8</v>
      </c>
      <c r="C59" s="7" t="s">
        <v>18</v>
      </c>
      <c r="D59" s="7">
        <v>0.752</v>
      </c>
      <c r="E59" s="7">
        <v>0.91500000000000004</v>
      </c>
      <c r="F59" s="7">
        <v>0.872</v>
      </c>
      <c r="G59" s="7"/>
      <c r="H59" s="7"/>
    </row>
    <row r="60" spans="1:8" x14ac:dyDescent="0.25">
      <c r="A60" s="7">
        <v>2</v>
      </c>
      <c r="B60" s="7" t="s">
        <v>8</v>
      </c>
      <c r="C60" s="7" t="s">
        <v>19</v>
      </c>
      <c r="D60" s="7">
        <v>1.5</v>
      </c>
      <c r="E60" s="7">
        <v>1.38</v>
      </c>
      <c r="F60" s="7">
        <v>1.54</v>
      </c>
      <c r="G60" s="7"/>
      <c r="H60" s="7"/>
    </row>
    <row r="61" spans="1:8" x14ac:dyDescent="0.25">
      <c r="A61" s="7">
        <v>2</v>
      </c>
      <c r="B61" s="7" t="s">
        <v>8</v>
      </c>
      <c r="C61" s="7" t="s">
        <v>21</v>
      </c>
      <c r="D61" s="7">
        <v>1.2</v>
      </c>
      <c r="E61" s="7">
        <v>1.43</v>
      </c>
      <c r="F61" s="7">
        <v>1.37</v>
      </c>
      <c r="G61" s="7"/>
      <c r="H61" s="7"/>
    </row>
    <row r="62" spans="1:8" x14ac:dyDescent="0.25">
      <c r="A62" s="7">
        <v>2</v>
      </c>
      <c r="B62" s="7" t="s">
        <v>8</v>
      </c>
      <c r="C62" s="7" t="s">
        <v>20</v>
      </c>
      <c r="D62" s="7" t="s">
        <v>7</v>
      </c>
      <c r="E62" s="7" t="s">
        <v>7</v>
      </c>
      <c r="F62" s="7" t="s">
        <v>7</v>
      </c>
      <c r="G62" s="7"/>
      <c r="H62" s="7"/>
    </row>
    <row r="63" spans="1:8" x14ac:dyDescent="0.25">
      <c r="A63" s="7">
        <v>2</v>
      </c>
      <c r="B63" s="7" t="s">
        <v>8</v>
      </c>
      <c r="C63" s="7" t="s">
        <v>22</v>
      </c>
      <c r="D63" s="7">
        <v>1.49</v>
      </c>
      <c r="E63" s="7">
        <v>1.42</v>
      </c>
      <c r="F63" s="7">
        <v>1.46</v>
      </c>
      <c r="G63" s="7"/>
      <c r="H63" s="7"/>
    </row>
    <row r="64" spans="1:8" x14ac:dyDescent="0.25">
      <c r="A64" s="7">
        <v>2</v>
      </c>
      <c r="B64" s="7" t="s">
        <v>8</v>
      </c>
      <c r="C64" s="7" t="s">
        <v>23</v>
      </c>
      <c r="D64" s="7">
        <v>3.55</v>
      </c>
      <c r="E64" s="7">
        <v>3.41</v>
      </c>
      <c r="F64" s="7">
        <v>3.71</v>
      </c>
      <c r="G64" s="7"/>
      <c r="H64" s="7"/>
    </row>
    <row r="65" spans="1:8" x14ac:dyDescent="0.25">
      <c r="A65" s="7">
        <v>2</v>
      </c>
      <c r="B65" s="7" t="s">
        <v>8</v>
      </c>
      <c r="C65" s="7" t="s">
        <v>24</v>
      </c>
      <c r="D65" s="7">
        <v>3.69</v>
      </c>
      <c r="E65" s="7">
        <v>3.6</v>
      </c>
      <c r="F65" s="7">
        <v>3.49</v>
      </c>
      <c r="G65" s="7"/>
      <c r="H65" s="7"/>
    </row>
    <row r="66" spans="1:8" x14ac:dyDescent="0.25">
      <c r="A66" s="7">
        <v>2</v>
      </c>
      <c r="B66" s="7" t="s">
        <v>8</v>
      </c>
      <c r="C66" s="7" t="s">
        <v>25</v>
      </c>
      <c r="D66" s="7">
        <v>3.05</v>
      </c>
      <c r="E66" s="7">
        <v>3.06</v>
      </c>
      <c r="F66" s="7">
        <v>3.5</v>
      </c>
      <c r="G66" s="7"/>
      <c r="H66" s="7"/>
    </row>
    <row r="67" spans="1:8" x14ac:dyDescent="0.25">
      <c r="A67" s="5">
        <v>3</v>
      </c>
      <c r="B67" s="5" t="s">
        <v>8</v>
      </c>
      <c r="C67" s="5" t="s">
        <v>9</v>
      </c>
      <c r="D67" s="5">
        <v>3.21</v>
      </c>
      <c r="E67" s="5">
        <v>3.76</v>
      </c>
      <c r="F67" s="5">
        <v>3.06</v>
      </c>
      <c r="G67" s="5"/>
      <c r="H67" s="5"/>
    </row>
    <row r="68" spans="1:8" x14ac:dyDescent="0.25">
      <c r="A68" s="5">
        <v>3</v>
      </c>
      <c r="B68" s="5" t="s">
        <v>8</v>
      </c>
      <c r="C68" s="5" t="s">
        <v>44</v>
      </c>
      <c r="D68" s="5">
        <v>2.74</v>
      </c>
      <c r="E68" s="5">
        <v>2.4900000000000002</v>
      </c>
      <c r="F68" s="5">
        <v>2.66</v>
      </c>
      <c r="G68" s="5"/>
      <c r="H68" s="5"/>
    </row>
    <row r="69" spans="1:8" x14ac:dyDescent="0.25">
      <c r="A69" s="5">
        <v>3</v>
      </c>
      <c r="B69" s="5" t="s">
        <v>8</v>
      </c>
      <c r="C69" s="5" t="s">
        <v>18</v>
      </c>
      <c r="D69" s="5">
        <v>2.62</v>
      </c>
      <c r="E69" s="5">
        <v>2.87</v>
      </c>
      <c r="F69" s="5">
        <v>2.84</v>
      </c>
      <c r="G69" s="5"/>
      <c r="H69" s="5"/>
    </row>
    <row r="70" spans="1:8" x14ac:dyDescent="0.25">
      <c r="A70" s="5">
        <v>3</v>
      </c>
      <c r="B70" s="5" t="s">
        <v>8</v>
      </c>
      <c r="C70" s="5" t="s">
        <v>21</v>
      </c>
      <c r="D70" s="5">
        <v>1.05</v>
      </c>
      <c r="E70" s="5">
        <v>1.44</v>
      </c>
      <c r="F70" s="5">
        <v>1.37</v>
      </c>
      <c r="G70" s="5"/>
      <c r="H70" s="5"/>
    </row>
    <row r="71" spans="1:8" x14ac:dyDescent="0.25">
      <c r="A71" s="5">
        <v>3</v>
      </c>
      <c r="B71" s="5" t="s">
        <v>8</v>
      </c>
      <c r="C71" s="5" t="s">
        <v>20</v>
      </c>
      <c r="D71" s="5">
        <v>1.62</v>
      </c>
      <c r="E71" s="5">
        <v>2.09</v>
      </c>
      <c r="F71" s="5">
        <v>1.9</v>
      </c>
      <c r="G71" s="5"/>
      <c r="H71" s="5"/>
    </row>
    <row r="72" spans="1:8" x14ac:dyDescent="0.25">
      <c r="A72" s="5">
        <v>3</v>
      </c>
      <c r="B72" s="5" t="s">
        <v>8</v>
      </c>
      <c r="C72" s="5" t="s">
        <v>25</v>
      </c>
      <c r="D72" s="5">
        <v>1.39</v>
      </c>
      <c r="E72" s="5">
        <v>1.29</v>
      </c>
      <c r="F72" s="5">
        <v>1.47</v>
      </c>
      <c r="G72" s="5"/>
      <c r="H72" s="5"/>
    </row>
    <row r="73" spans="1:8" x14ac:dyDescent="0.25">
      <c r="A73" s="5">
        <v>3</v>
      </c>
      <c r="B73" s="5" t="s">
        <v>8</v>
      </c>
      <c r="C73" s="5" t="s">
        <v>26</v>
      </c>
      <c r="D73" s="5">
        <v>1.91</v>
      </c>
      <c r="E73" s="5">
        <v>1.75</v>
      </c>
      <c r="F73" s="5">
        <v>1.95</v>
      </c>
      <c r="G73" s="5"/>
      <c r="H73" s="5"/>
    </row>
    <row r="74" spans="1:8" x14ac:dyDescent="0.25">
      <c r="A74" s="5">
        <v>3</v>
      </c>
      <c r="B74" s="5" t="s">
        <v>8</v>
      </c>
      <c r="C74" s="5" t="s">
        <v>27</v>
      </c>
      <c r="D74" s="5"/>
      <c r="E74" s="5"/>
      <c r="F74" s="5"/>
      <c r="G74" s="5"/>
      <c r="H74" s="5"/>
    </row>
    <row r="75" spans="1:8" x14ac:dyDescent="0.25">
      <c r="A75" s="5">
        <v>3</v>
      </c>
      <c r="B75" s="5" t="s">
        <v>8</v>
      </c>
      <c r="C75" s="5" t="s">
        <v>36</v>
      </c>
      <c r="D75" s="5">
        <v>3.15</v>
      </c>
      <c r="E75" s="5"/>
      <c r="F75" s="5"/>
      <c r="G75" s="5"/>
      <c r="H75" s="5"/>
    </row>
    <row r="76" spans="1:8" x14ac:dyDescent="0.25">
      <c r="A76" s="8">
        <v>4</v>
      </c>
      <c r="B76" s="8" t="s">
        <v>8</v>
      </c>
      <c r="C76" s="8" t="s">
        <v>9</v>
      </c>
      <c r="D76" s="8">
        <v>5.72</v>
      </c>
      <c r="E76" s="8">
        <v>4.4400000000000004</v>
      </c>
      <c r="F76" s="8">
        <v>4.8099999999999996</v>
      </c>
      <c r="G76" s="8"/>
      <c r="H76" s="8"/>
    </row>
    <row r="77" spans="1:8" x14ac:dyDescent="0.25">
      <c r="A77" s="8">
        <v>4</v>
      </c>
      <c r="B77" s="8" t="s">
        <v>8</v>
      </c>
      <c r="C77" s="8" t="s">
        <v>44</v>
      </c>
      <c r="D77" s="8">
        <v>2.67</v>
      </c>
      <c r="E77" s="8">
        <v>2.54</v>
      </c>
      <c r="F77" s="8">
        <v>2.4900000000000002</v>
      </c>
      <c r="G77" s="8"/>
      <c r="H77" s="8"/>
    </row>
    <row r="78" spans="1:8" x14ac:dyDescent="0.25">
      <c r="A78" s="8">
        <v>4</v>
      </c>
      <c r="B78" s="8" t="s">
        <v>8</v>
      </c>
      <c r="C78" s="8" t="s">
        <v>21</v>
      </c>
      <c r="D78" s="8">
        <v>5.05</v>
      </c>
      <c r="E78" s="8">
        <v>2.2000000000000002</v>
      </c>
      <c r="F78" s="8">
        <v>1.91</v>
      </c>
      <c r="G78" s="8"/>
      <c r="H78" s="8"/>
    </row>
    <row r="79" spans="1:8" x14ac:dyDescent="0.25">
      <c r="A79" s="8">
        <v>4</v>
      </c>
      <c r="B79" s="8" t="s">
        <v>8</v>
      </c>
      <c r="C79" s="8" t="s">
        <v>20</v>
      </c>
      <c r="D79" s="8">
        <v>4.16</v>
      </c>
      <c r="E79" s="8">
        <v>3.89</v>
      </c>
      <c r="F79" s="8">
        <v>4.04</v>
      </c>
      <c r="G79" s="8"/>
      <c r="H79" s="8"/>
    </row>
    <row r="80" spans="1:8" x14ac:dyDescent="0.25">
      <c r="A80" s="8">
        <v>4</v>
      </c>
      <c r="B80" s="8" t="s">
        <v>8</v>
      </c>
      <c r="C80" s="8" t="s">
        <v>25</v>
      </c>
      <c r="D80" s="8">
        <v>3.04</v>
      </c>
      <c r="E80" s="8">
        <v>3.35</v>
      </c>
      <c r="F80" s="8">
        <v>2.88</v>
      </c>
      <c r="G80" s="8"/>
      <c r="H80" s="8"/>
    </row>
    <row r="81" spans="1:8" x14ac:dyDescent="0.25">
      <c r="A81" s="8">
        <v>4</v>
      </c>
      <c r="B81" s="8" t="s">
        <v>8</v>
      </c>
      <c r="C81" s="8" t="s">
        <v>27</v>
      </c>
      <c r="D81" s="8">
        <v>1.89</v>
      </c>
      <c r="E81" s="8">
        <v>3.28</v>
      </c>
      <c r="F81" s="8">
        <v>3.08</v>
      </c>
      <c r="G81" s="8"/>
      <c r="H81" s="8"/>
    </row>
    <row r="82" spans="1:8" x14ac:dyDescent="0.25">
      <c r="A82" s="10">
        <v>1</v>
      </c>
      <c r="B82" s="10" t="s">
        <v>28</v>
      </c>
      <c r="C82" s="10" t="s">
        <v>18</v>
      </c>
      <c r="D82" s="10">
        <v>1.33</v>
      </c>
      <c r="E82" s="10">
        <v>1.42</v>
      </c>
      <c r="F82" s="10">
        <v>1.44</v>
      </c>
      <c r="G82" s="10"/>
      <c r="H82" s="10"/>
    </row>
    <row r="83" spans="1:8" x14ac:dyDescent="0.25">
      <c r="A83" s="10">
        <v>1</v>
      </c>
      <c r="B83" s="10" t="s">
        <v>28</v>
      </c>
      <c r="C83" s="10" t="s">
        <v>19</v>
      </c>
      <c r="D83" s="10">
        <v>1.1100000000000001</v>
      </c>
      <c r="E83" s="10">
        <v>1.32</v>
      </c>
      <c r="F83" s="10">
        <v>1.51</v>
      </c>
      <c r="G83" s="10"/>
      <c r="H83" s="10"/>
    </row>
    <row r="84" spans="1:8" x14ac:dyDescent="0.25">
      <c r="A84" s="10">
        <v>1</v>
      </c>
      <c r="B84" s="10" t="s">
        <v>28</v>
      </c>
      <c r="C84" s="10" t="s">
        <v>21</v>
      </c>
      <c r="D84" s="10">
        <v>2.5099999999999998</v>
      </c>
      <c r="E84" s="10">
        <v>2.79</v>
      </c>
      <c r="F84" s="10">
        <v>2.69</v>
      </c>
      <c r="G84" s="10"/>
      <c r="H84" s="10"/>
    </row>
    <row r="85" spans="1:8" x14ac:dyDescent="0.25">
      <c r="A85" s="10">
        <v>1</v>
      </c>
      <c r="B85" s="10" t="s">
        <v>28</v>
      </c>
      <c r="C85" s="10" t="s">
        <v>44</v>
      </c>
      <c r="D85" s="10">
        <v>3.02</v>
      </c>
      <c r="E85" s="10">
        <v>2.4500000000000002</v>
      </c>
      <c r="F85" s="10">
        <v>2.27</v>
      </c>
      <c r="G85" s="10"/>
      <c r="H85" s="10"/>
    </row>
    <row r="86" spans="1:8" x14ac:dyDescent="0.25">
      <c r="A86" s="10">
        <v>1</v>
      </c>
      <c r="B86" s="10" t="s">
        <v>28</v>
      </c>
      <c r="C86" s="10" t="s">
        <v>17</v>
      </c>
      <c r="D86" s="10">
        <v>3.6</v>
      </c>
      <c r="E86" s="10">
        <v>3.46</v>
      </c>
      <c r="F86" s="10">
        <v>3.18</v>
      </c>
      <c r="G86" s="10"/>
      <c r="H86" s="10"/>
    </row>
    <row r="87" spans="1:8" x14ac:dyDescent="0.25">
      <c r="A87" s="9">
        <v>2</v>
      </c>
      <c r="B87" s="9" t="s">
        <v>28</v>
      </c>
      <c r="C87" s="9" t="s">
        <v>18</v>
      </c>
      <c r="D87" s="9">
        <v>1.62</v>
      </c>
      <c r="E87" s="9">
        <v>1.56</v>
      </c>
      <c r="F87" s="9">
        <v>1.76</v>
      </c>
      <c r="G87" s="9"/>
      <c r="H87" s="9"/>
    </row>
    <row r="88" spans="1:8" x14ac:dyDescent="0.25">
      <c r="A88" s="9">
        <v>2</v>
      </c>
      <c r="B88" s="9" t="s">
        <v>28</v>
      </c>
      <c r="C88" s="9" t="s">
        <v>19</v>
      </c>
      <c r="D88" s="9">
        <v>1.01</v>
      </c>
      <c r="E88" s="9">
        <v>1.23</v>
      </c>
      <c r="F88" s="9">
        <v>1.1200000000000001</v>
      </c>
      <c r="G88" s="9"/>
      <c r="H88" s="9"/>
    </row>
    <row r="89" spans="1:8" x14ac:dyDescent="0.25">
      <c r="A89" s="9">
        <v>2</v>
      </c>
      <c r="B89" s="9" t="s">
        <v>28</v>
      </c>
      <c r="C89" s="9" t="s">
        <v>21</v>
      </c>
      <c r="D89" s="9">
        <v>2.59</v>
      </c>
      <c r="E89" s="9">
        <v>2.88</v>
      </c>
      <c r="F89" s="9">
        <v>2.82</v>
      </c>
      <c r="G89" s="9"/>
      <c r="H89" s="9"/>
    </row>
    <row r="90" spans="1:8" x14ac:dyDescent="0.25">
      <c r="A90" s="9">
        <v>2</v>
      </c>
      <c r="B90" s="9" t="s">
        <v>28</v>
      </c>
      <c r="C90" s="9" t="s">
        <v>20</v>
      </c>
      <c r="D90" s="9">
        <v>1.05</v>
      </c>
      <c r="E90" s="9">
        <v>1.1299999999999999</v>
      </c>
      <c r="F90" s="9">
        <v>1.04</v>
      </c>
      <c r="G90" s="9"/>
      <c r="H90" s="9"/>
    </row>
    <row r="91" spans="1:8" x14ac:dyDescent="0.25">
      <c r="A91" s="9">
        <v>2</v>
      </c>
      <c r="B91" s="9" t="s">
        <v>28</v>
      </c>
      <c r="C91" s="9" t="s">
        <v>44</v>
      </c>
      <c r="D91" s="9">
        <v>3.69</v>
      </c>
      <c r="E91" s="9">
        <v>3.59</v>
      </c>
      <c r="F91" s="9">
        <v>3.72</v>
      </c>
      <c r="G91" s="9"/>
      <c r="H91" s="9"/>
    </row>
    <row r="92" spans="1:8" x14ac:dyDescent="0.25">
      <c r="A92" s="9">
        <v>2</v>
      </c>
      <c r="B92" s="9" t="s">
        <v>28</v>
      </c>
      <c r="C92" s="9" t="s">
        <v>17</v>
      </c>
      <c r="D92" s="9">
        <v>3.42</v>
      </c>
      <c r="E92" s="9">
        <v>3.29</v>
      </c>
      <c r="F92" s="9">
        <v>3.4</v>
      </c>
      <c r="G92" s="9"/>
      <c r="H92" s="9"/>
    </row>
    <row r="93" spans="1:8" x14ac:dyDescent="0.25">
      <c r="A93" s="11">
        <v>3</v>
      </c>
      <c r="B93" s="11" t="s">
        <v>28</v>
      </c>
      <c r="C93" s="11" t="s">
        <v>18</v>
      </c>
      <c r="D93" s="11">
        <v>2</v>
      </c>
      <c r="E93" s="11">
        <v>2.0699999999999998</v>
      </c>
      <c r="F93" s="11">
        <v>1.59</v>
      </c>
      <c r="G93" s="11"/>
      <c r="H93" s="11"/>
    </row>
    <row r="94" spans="1:8" x14ac:dyDescent="0.25">
      <c r="A94" s="11">
        <v>3</v>
      </c>
      <c r="B94" s="11" t="s">
        <v>28</v>
      </c>
      <c r="C94" s="11" t="s">
        <v>19</v>
      </c>
      <c r="D94" s="11">
        <v>0.92800000000000005</v>
      </c>
      <c r="E94" s="11">
        <v>0.85799999999999998</v>
      </c>
      <c r="F94" s="11">
        <v>0.93100000000000005</v>
      </c>
      <c r="G94" s="11"/>
      <c r="H94" s="11"/>
    </row>
    <row r="95" spans="1:8" x14ac:dyDescent="0.25">
      <c r="A95" s="11">
        <v>3</v>
      </c>
      <c r="B95" s="11" t="s">
        <v>28</v>
      </c>
      <c r="C95" s="11" t="s">
        <v>21</v>
      </c>
      <c r="D95" s="11">
        <v>3.32</v>
      </c>
      <c r="E95" s="11">
        <v>3.56</v>
      </c>
      <c r="F95" s="11">
        <v>3.55</v>
      </c>
      <c r="G95" s="11"/>
      <c r="H95" s="11"/>
    </row>
    <row r="96" spans="1:8" x14ac:dyDescent="0.25">
      <c r="A96" s="11">
        <v>3</v>
      </c>
      <c r="B96" s="11" t="s">
        <v>28</v>
      </c>
      <c r="C96" s="11" t="s">
        <v>20</v>
      </c>
      <c r="D96" s="11">
        <v>1.1200000000000001</v>
      </c>
      <c r="E96" s="11">
        <v>1.1399999999999999</v>
      </c>
      <c r="F96" s="11">
        <v>1.3</v>
      </c>
      <c r="G96" s="11"/>
      <c r="H96" s="11"/>
    </row>
    <row r="97" spans="1:8" x14ac:dyDescent="0.25">
      <c r="A97" s="11">
        <v>3</v>
      </c>
      <c r="B97" s="11" t="s">
        <v>28</v>
      </c>
      <c r="C97" s="11" t="s">
        <v>17</v>
      </c>
      <c r="D97" s="11">
        <v>3.24</v>
      </c>
      <c r="E97" s="11">
        <v>3.27</v>
      </c>
      <c r="F97" s="11">
        <v>3.03</v>
      </c>
      <c r="G97" s="11"/>
      <c r="H97" s="11"/>
    </row>
    <row r="98" spans="1:8" x14ac:dyDescent="0.25">
      <c r="A98" s="12">
        <v>4</v>
      </c>
      <c r="B98" s="12" t="s">
        <v>28</v>
      </c>
      <c r="C98" s="12" t="s">
        <v>18</v>
      </c>
      <c r="D98" s="12">
        <v>1.17</v>
      </c>
      <c r="E98" s="12">
        <v>1.17</v>
      </c>
      <c r="F98" s="12">
        <v>1.1599999999999999</v>
      </c>
      <c r="G98" s="12"/>
      <c r="H98" s="12"/>
    </row>
    <row r="99" spans="1:8" x14ac:dyDescent="0.25">
      <c r="A99" s="12">
        <v>4</v>
      </c>
      <c r="B99" s="12" t="s">
        <v>28</v>
      </c>
      <c r="C99" s="12" t="s">
        <v>21</v>
      </c>
      <c r="D99" s="12">
        <v>3.1</v>
      </c>
      <c r="E99" s="12">
        <v>3.38</v>
      </c>
      <c r="F99" s="12">
        <v>3.48</v>
      </c>
      <c r="G99" s="12"/>
      <c r="H99" s="12"/>
    </row>
    <row r="100" spans="1:8" x14ac:dyDescent="0.25">
      <c r="A100" s="12">
        <v>4</v>
      </c>
      <c r="B100" s="12" t="s">
        <v>28</v>
      </c>
      <c r="C100" s="12" t="s">
        <v>20</v>
      </c>
      <c r="D100" s="12">
        <v>1.22</v>
      </c>
      <c r="E100" s="12">
        <v>1.41</v>
      </c>
      <c r="F100" s="12">
        <v>1.35</v>
      </c>
      <c r="G100" s="12"/>
      <c r="H100" s="12"/>
    </row>
    <row r="101" spans="1:8" x14ac:dyDescent="0.25">
      <c r="A101" s="12">
        <v>4</v>
      </c>
      <c r="B101" s="12" t="s">
        <v>28</v>
      </c>
      <c r="C101" s="12" t="s">
        <v>22</v>
      </c>
      <c r="D101" s="12">
        <v>1.31</v>
      </c>
      <c r="E101" s="12">
        <v>1.34</v>
      </c>
      <c r="F101" s="12">
        <v>1.23</v>
      </c>
      <c r="G101" s="12"/>
      <c r="H101" s="12"/>
    </row>
    <row r="102" spans="1:8" x14ac:dyDescent="0.25">
      <c r="A102" s="12">
        <v>4</v>
      </c>
      <c r="B102" s="12" t="s">
        <v>28</v>
      </c>
      <c r="C102" s="12" t="s">
        <v>23</v>
      </c>
      <c r="D102" s="12">
        <v>1.56</v>
      </c>
      <c r="E102" s="12">
        <v>1.79</v>
      </c>
      <c r="F102" s="12">
        <v>1.59</v>
      </c>
      <c r="G102" s="12"/>
      <c r="H102" s="12"/>
    </row>
    <row r="103" spans="1:8" x14ac:dyDescent="0.25">
      <c r="A103" s="12">
        <v>4</v>
      </c>
      <c r="B103" s="12" t="s">
        <v>28</v>
      </c>
      <c r="C103" s="12" t="s">
        <v>17</v>
      </c>
      <c r="D103" s="12">
        <v>3.17</v>
      </c>
      <c r="E103" s="12">
        <v>3.35</v>
      </c>
      <c r="F103" s="12">
        <v>2.95</v>
      </c>
      <c r="G103" s="12"/>
      <c r="H103" s="12"/>
    </row>
    <row r="104" spans="1:8" x14ac:dyDescent="0.25">
      <c r="A104" s="13">
        <v>1</v>
      </c>
      <c r="B104" s="13" t="s">
        <v>29</v>
      </c>
      <c r="C104" s="13" t="s">
        <v>30</v>
      </c>
      <c r="D104" s="13">
        <v>3.14</v>
      </c>
      <c r="E104" s="13">
        <v>3.1</v>
      </c>
      <c r="F104" s="13">
        <v>3.2</v>
      </c>
      <c r="G104" s="13"/>
      <c r="H104" s="13"/>
    </row>
    <row r="105" spans="1:8" x14ac:dyDescent="0.25">
      <c r="A105" s="13">
        <v>1</v>
      </c>
      <c r="B105" s="13" t="s">
        <v>29</v>
      </c>
      <c r="C105" s="13" t="s">
        <v>31</v>
      </c>
      <c r="D105" s="13">
        <v>2.44</v>
      </c>
      <c r="E105" s="13">
        <v>2.72</v>
      </c>
      <c r="F105" s="13">
        <v>2.71</v>
      </c>
      <c r="G105" s="13"/>
      <c r="H105" s="13"/>
    </row>
    <row r="106" spans="1:8" x14ac:dyDescent="0.25">
      <c r="A106" s="13">
        <v>1</v>
      </c>
      <c r="B106" s="13" t="s">
        <v>29</v>
      </c>
      <c r="C106" s="13" t="s">
        <v>32</v>
      </c>
      <c r="D106" s="13">
        <v>3.54</v>
      </c>
      <c r="E106" s="13">
        <v>3.25</v>
      </c>
      <c r="F106" s="13">
        <v>3.35</v>
      </c>
      <c r="G106" s="13"/>
      <c r="H106" s="13"/>
    </row>
    <row r="107" spans="1:8" x14ac:dyDescent="0.25">
      <c r="A107" s="13">
        <v>1</v>
      </c>
      <c r="B107" s="13" t="s">
        <v>29</v>
      </c>
      <c r="C107" s="13" t="s">
        <v>18</v>
      </c>
      <c r="D107" s="13">
        <v>1.45</v>
      </c>
      <c r="E107" s="13">
        <v>1.29</v>
      </c>
      <c r="F107" s="13">
        <v>2.02</v>
      </c>
      <c r="G107" s="13"/>
      <c r="H107" s="13"/>
    </row>
    <row r="108" spans="1:8" x14ac:dyDescent="0.25">
      <c r="A108" s="13">
        <v>1</v>
      </c>
      <c r="B108" s="13" t="s">
        <v>29</v>
      </c>
      <c r="C108" s="13" t="s">
        <v>33</v>
      </c>
      <c r="D108" s="13">
        <v>1.77</v>
      </c>
      <c r="E108" s="13">
        <v>1.25</v>
      </c>
      <c r="F108" s="13">
        <v>1.08</v>
      </c>
      <c r="G108" s="13"/>
      <c r="H108" s="13"/>
    </row>
    <row r="109" spans="1:8" x14ac:dyDescent="0.25">
      <c r="A109" s="13">
        <v>1</v>
      </c>
      <c r="B109" s="13" t="s">
        <v>29</v>
      </c>
      <c r="C109" s="13" t="s">
        <v>34</v>
      </c>
      <c r="D109" s="13">
        <v>1.03</v>
      </c>
      <c r="E109" s="13">
        <v>0.99099999999999999</v>
      </c>
      <c r="F109" s="13">
        <v>0.94299999999999995</v>
      </c>
      <c r="G109" s="13"/>
      <c r="H109" s="13"/>
    </row>
    <row r="110" spans="1:8" x14ac:dyDescent="0.25">
      <c r="A110" s="14">
        <v>2</v>
      </c>
      <c r="B110" s="14" t="s">
        <v>29</v>
      </c>
      <c r="C110" s="14" t="s">
        <v>30</v>
      </c>
      <c r="D110" s="14">
        <v>3.14</v>
      </c>
      <c r="E110" s="14">
        <v>3</v>
      </c>
      <c r="F110" s="14">
        <v>2.79</v>
      </c>
      <c r="G110" s="14"/>
      <c r="H110" s="14"/>
    </row>
    <row r="111" spans="1:8" x14ac:dyDescent="0.25">
      <c r="A111" s="14">
        <v>2</v>
      </c>
      <c r="B111" s="14" t="s">
        <v>29</v>
      </c>
      <c r="C111" s="14" t="s">
        <v>32</v>
      </c>
      <c r="D111" s="14">
        <v>3.55</v>
      </c>
      <c r="E111" s="14">
        <v>3.22</v>
      </c>
      <c r="F111" s="14">
        <v>3.12</v>
      </c>
      <c r="G111" s="14"/>
      <c r="H111" s="14"/>
    </row>
    <row r="112" spans="1:8" x14ac:dyDescent="0.25">
      <c r="A112" s="14">
        <v>2</v>
      </c>
      <c r="B112" s="14" t="s">
        <v>29</v>
      </c>
      <c r="C112" s="14" t="s">
        <v>18</v>
      </c>
      <c r="D112" s="14">
        <v>1.47</v>
      </c>
      <c r="E112" s="14">
        <v>1.78</v>
      </c>
      <c r="F112" s="14">
        <v>1.39</v>
      </c>
      <c r="G112" s="14"/>
      <c r="H112" s="14"/>
    </row>
    <row r="113" spans="1:8" x14ac:dyDescent="0.25">
      <c r="A113" s="14">
        <v>2</v>
      </c>
      <c r="B113" s="14" t="s">
        <v>29</v>
      </c>
      <c r="C113" s="14" t="s">
        <v>19</v>
      </c>
      <c r="D113" s="14">
        <v>1.1399999999999999</v>
      </c>
      <c r="E113" s="14">
        <v>1.23</v>
      </c>
      <c r="F113" s="14">
        <v>1.41</v>
      </c>
      <c r="G113" s="14"/>
      <c r="H113" s="14"/>
    </row>
    <row r="114" spans="1:8" x14ac:dyDescent="0.25">
      <c r="A114" s="14">
        <v>2</v>
      </c>
      <c r="B114" s="14" t="s">
        <v>29</v>
      </c>
      <c r="C114" s="14" t="s">
        <v>21</v>
      </c>
      <c r="D114" s="14">
        <v>0.9</v>
      </c>
      <c r="E114" s="14">
        <v>1.08</v>
      </c>
      <c r="F114" s="14">
        <v>0.89600000000000002</v>
      </c>
      <c r="G114" s="14"/>
      <c r="H114" s="14"/>
    </row>
    <row r="115" spans="1:8" x14ac:dyDescent="0.25">
      <c r="A115" s="14">
        <v>2</v>
      </c>
      <c r="B115" s="14" t="s">
        <v>29</v>
      </c>
      <c r="C115" s="14" t="s">
        <v>33</v>
      </c>
      <c r="D115" s="14">
        <v>1.7</v>
      </c>
      <c r="E115" s="14">
        <v>1.94</v>
      </c>
      <c r="F115" s="14">
        <v>1.69</v>
      </c>
      <c r="G115" s="14"/>
      <c r="H115" s="14"/>
    </row>
    <row r="116" spans="1:8" x14ac:dyDescent="0.25">
      <c r="A116" s="14">
        <v>2</v>
      </c>
      <c r="B116" s="14" t="s">
        <v>29</v>
      </c>
      <c r="C116" s="14" t="s">
        <v>34</v>
      </c>
      <c r="D116" s="14">
        <v>1.76</v>
      </c>
      <c r="E116" s="14">
        <v>1.57</v>
      </c>
      <c r="F116" s="14">
        <v>1.18</v>
      </c>
      <c r="G116" s="14"/>
      <c r="H116" s="14"/>
    </row>
    <row r="117" spans="1:8" x14ac:dyDescent="0.25">
      <c r="A117" s="15">
        <v>3</v>
      </c>
      <c r="B117" s="15" t="s">
        <v>29</v>
      </c>
      <c r="C117" s="15" t="s">
        <v>30</v>
      </c>
      <c r="D117" s="15">
        <v>3.02</v>
      </c>
      <c r="E117" s="15">
        <v>3.17</v>
      </c>
      <c r="F117" s="15">
        <v>3.66</v>
      </c>
      <c r="G117" s="15"/>
      <c r="H117" s="15"/>
    </row>
    <row r="118" spans="1:8" x14ac:dyDescent="0.25">
      <c r="A118" s="15">
        <v>3</v>
      </c>
      <c r="B118" s="15" t="s">
        <v>29</v>
      </c>
      <c r="C118" s="15" t="s">
        <v>32</v>
      </c>
      <c r="D118" s="15">
        <v>3.47</v>
      </c>
      <c r="E118" s="15">
        <v>3.41</v>
      </c>
      <c r="F118" s="15">
        <v>4.24</v>
      </c>
      <c r="G118" s="15"/>
      <c r="H118" s="15"/>
    </row>
    <row r="119" spans="1:8" x14ac:dyDescent="0.25">
      <c r="A119" s="15">
        <v>3</v>
      </c>
      <c r="B119" s="15" t="s">
        <v>29</v>
      </c>
      <c r="C119" s="15" t="s">
        <v>19</v>
      </c>
      <c r="D119" s="15">
        <v>4.96</v>
      </c>
      <c r="E119" s="15">
        <v>5.03</v>
      </c>
      <c r="F119" s="15">
        <v>4.6100000000000003</v>
      </c>
      <c r="G119" s="15"/>
      <c r="H119" s="15"/>
    </row>
    <row r="120" spans="1:8" x14ac:dyDescent="0.25">
      <c r="A120" s="15">
        <v>3</v>
      </c>
      <c r="B120" s="15" t="s">
        <v>29</v>
      </c>
      <c r="C120" s="15" t="s">
        <v>21</v>
      </c>
      <c r="D120" s="15">
        <v>1.18</v>
      </c>
      <c r="E120" s="15">
        <v>1.1399999999999999</v>
      </c>
      <c r="F120" s="15">
        <v>0.995</v>
      </c>
      <c r="G120" s="15"/>
      <c r="H120" s="15"/>
    </row>
    <row r="121" spans="1:8" x14ac:dyDescent="0.25">
      <c r="A121" s="15">
        <v>3</v>
      </c>
      <c r="B121" s="15" t="s">
        <v>29</v>
      </c>
      <c r="C121" s="15" t="s">
        <v>20</v>
      </c>
      <c r="D121" s="15">
        <v>0.72099999999999997</v>
      </c>
      <c r="E121" s="15">
        <v>0.73899999999999999</v>
      </c>
      <c r="F121" s="15">
        <v>0.88500000000000001</v>
      </c>
      <c r="G121" s="15"/>
      <c r="H121" s="15"/>
    </row>
    <row r="122" spans="1:8" x14ac:dyDescent="0.25">
      <c r="A122" s="15">
        <v>3</v>
      </c>
      <c r="B122" s="15" t="s">
        <v>29</v>
      </c>
      <c r="C122" s="15" t="s">
        <v>33</v>
      </c>
      <c r="D122" s="15">
        <v>2</v>
      </c>
      <c r="E122" s="15">
        <v>2.09</v>
      </c>
      <c r="F122" s="15">
        <v>2.16</v>
      </c>
      <c r="G122" s="15"/>
      <c r="H122" s="15"/>
    </row>
    <row r="123" spans="1:8" x14ac:dyDescent="0.25">
      <c r="A123" s="15">
        <v>3</v>
      </c>
      <c r="B123" s="15" t="s">
        <v>29</v>
      </c>
      <c r="C123" s="15" t="s">
        <v>34</v>
      </c>
      <c r="D123" s="15">
        <v>1.01</v>
      </c>
      <c r="E123" s="15">
        <v>0.80600000000000005</v>
      </c>
      <c r="F123" s="15">
        <v>0.91800000000000004</v>
      </c>
      <c r="G123" s="15"/>
      <c r="H123" s="15"/>
    </row>
    <row r="124" spans="1:8" x14ac:dyDescent="0.25">
      <c r="A124" s="16">
        <v>4</v>
      </c>
      <c r="B124" s="16" t="s">
        <v>29</v>
      </c>
      <c r="C124" s="16" t="s">
        <v>30</v>
      </c>
      <c r="D124" s="16">
        <v>4.03</v>
      </c>
      <c r="E124" s="16">
        <v>5.42</v>
      </c>
      <c r="F124" s="16">
        <v>4.76</v>
      </c>
      <c r="G124" s="16"/>
      <c r="H124" s="16"/>
    </row>
    <row r="125" spans="1:8" x14ac:dyDescent="0.25">
      <c r="A125" s="16">
        <v>4</v>
      </c>
      <c r="B125" s="16" t="s">
        <v>29</v>
      </c>
      <c r="C125" s="16" t="s">
        <v>32</v>
      </c>
      <c r="D125" s="16">
        <v>6.28</v>
      </c>
      <c r="E125" s="16">
        <v>7.2</v>
      </c>
      <c r="F125" s="16">
        <v>6.4</v>
      </c>
      <c r="G125" s="16"/>
      <c r="H125" s="16"/>
    </row>
    <row r="126" spans="1:8" x14ac:dyDescent="0.25">
      <c r="A126" s="16">
        <v>4</v>
      </c>
      <c r="B126" s="16" t="s">
        <v>29</v>
      </c>
      <c r="C126" s="16" t="s">
        <v>19</v>
      </c>
      <c r="D126" s="16">
        <v>7.89</v>
      </c>
      <c r="E126" s="16">
        <v>7.38</v>
      </c>
      <c r="F126" s="16">
        <v>7.52</v>
      </c>
      <c r="G126" s="16"/>
      <c r="H126" s="16"/>
    </row>
    <row r="127" spans="1:8" x14ac:dyDescent="0.25">
      <c r="A127" s="16">
        <v>4</v>
      </c>
      <c r="B127" s="16" t="s">
        <v>29</v>
      </c>
      <c r="C127" s="16" t="s">
        <v>21</v>
      </c>
      <c r="D127" s="16">
        <v>2.23</v>
      </c>
      <c r="E127" s="16">
        <v>1.95</v>
      </c>
      <c r="F127" s="16">
        <v>2.04</v>
      </c>
      <c r="G127" s="16"/>
      <c r="H127" s="16"/>
    </row>
    <row r="128" spans="1:8" x14ac:dyDescent="0.25">
      <c r="A128" s="16">
        <v>4</v>
      </c>
      <c r="B128" s="16" t="s">
        <v>29</v>
      </c>
      <c r="C128" s="16" t="s">
        <v>22</v>
      </c>
      <c r="D128" s="16">
        <v>1.55</v>
      </c>
      <c r="E128" s="16">
        <v>1.69</v>
      </c>
      <c r="F128" s="16">
        <v>1.83</v>
      </c>
      <c r="G128" s="16"/>
      <c r="H128" s="16"/>
    </row>
    <row r="129" spans="1:8" x14ac:dyDescent="0.25">
      <c r="A129" s="16">
        <v>4</v>
      </c>
      <c r="B129" s="16" t="s">
        <v>29</v>
      </c>
      <c r="C129" s="16" t="s">
        <v>23</v>
      </c>
      <c r="D129" s="16">
        <v>2.98</v>
      </c>
      <c r="E129" s="16">
        <v>3.03</v>
      </c>
      <c r="F129" s="16">
        <v>2.87</v>
      </c>
      <c r="G129" s="16"/>
      <c r="H129" s="16"/>
    </row>
    <row r="130" spans="1:8" x14ac:dyDescent="0.25">
      <c r="A130" s="16">
        <v>4</v>
      </c>
      <c r="B130" s="16" t="s">
        <v>29</v>
      </c>
      <c r="C130" s="16" t="s">
        <v>24</v>
      </c>
      <c r="D130" s="16">
        <v>1.1499999999999999</v>
      </c>
      <c r="E130" s="16">
        <v>1.1399999999999999</v>
      </c>
      <c r="F130" s="16">
        <v>1.19</v>
      </c>
      <c r="G130" s="16"/>
      <c r="H130" s="16"/>
    </row>
    <row r="131" spans="1:8" x14ac:dyDescent="0.25">
      <c r="A131" s="16">
        <v>4</v>
      </c>
      <c r="B131" s="16" t="s">
        <v>29</v>
      </c>
      <c r="C131" s="16" t="s">
        <v>33</v>
      </c>
      <c r="D131" s="16">
        <v>2.17</v>
      </c>
      <c r="E131" s="16">
        <v>2.06</v>
      </c>
      <c r="F131" s="16">
        <v>2.14</v>
      </c>
      <c r="G131" s="16"/>
      <c r="H131" s="16"/>
    </row>
    <row r="132" spans="1:8" x14ac:dyDescent="0.25">
      <c r="A132" s="16">
        <v>4</v>
      </c>
      <c r="B132" s="16" t="s">
        <v>29</v>
      </c>
      <c r="C132" s="16" t="s">
        <v>34</v>
      </c>
      <c r="D132" s="16">
        <v>1.1100000000000001</v>
      </c>
      <c r="E132" s="16">
        <v>1.29</v>
      </c>
      <c r="F132" s="16">
        <v>1.75</v>
      </c>
      <c r="G132" s="16"/>
      <c r="H132" s="16"/>
    </row>
    <row r="133" spans="1:8" x14ac:dyDescent="0.25">
      <c r="A133" s="17">
        <v>1</v>
      </c>
      <c r="B133" s="17" t="s">
        <v>35</v>
      </c>
      <c r="C133" s="17" t="s">
        <v>18</v>
      </c>
      <c r="D133" s="17">
        <v>1.55</v>
      </c>
      <c r="E133" s="17">
        <v>1.35</v>
      </c>
      <c r="F133" s="17">
        <v>1.32</v>
      </c>
      <c r="G133" s="17"/>
      <c r="H133" s="17"/>
    </row>
    <row r="134" spans="1:8" x14ac:dyDescent="0.25">
      <c r="A134" s="17">
        <v>1</v>
      </c>
      <c r="B134" s="17" t="s">
        <v>35</v>
      </c>
      <c r="C134" s="17" t="s">
        <v>19</v>
      </c>
      <c r="D134" s="17">
        <v>0.5</v>
      </c>
      <c r="E134" s="17">
        <v>0.51500000000000001</v>
      </c>
      <c r="F134" s="17">
        <v>0.58799999999999997</v>
      </c>
      <c r="G134" s="17"/>
      <c r="H134" s="17"/>
    </row>
    <row r="135" spans="1:8" x14ac:dyDescent="0.25">
      <c r="A135" s="17">
        <v>1</v>
      </c>
      <c r="B135" s="17" t="s">
        <v>35</v>
      </c>
      <c r="C135" s="17" t="s">
        <v>21</v>
      </c>
      <c r="D135" s="17">
        <v>2.59</v>
      </c>
      <c r="E135" s="17">
        <v>2.23</v>
      </c>
      <c r="F135" s="17">
        <v>1.98</v>
      </c>
      <c r="G135" s="17"/>
      <c r="H135" s="17"/>
    </row>
    <row r="136" spans="1:8" x14ac:dyDescent="0.25">
      <c r="A136" s="17">
        <v>1</v>
      </c>
      <c r="B136" s="17" t="s">
        <v>35</v>
      </c>
      <c r="C136" s="17" t="s">
        <v>20</v>
      </c>
      <c r="D136" s="17">
        <v>0.64100000000000001</v>
      </c>
      <c r="E136" s="17">
        <v>0.78400000000000003</v>
      </c>
      <c r="F136" s="17">
        <v>0.76900000000000002</v>
      </c>
      <c r="G136" s="17"/>
      <c r="H136" s="17"/>
    </row>
    <row r="137" spans="1:8" x14ac:dyDescent="0.25">
      <c r="A137" s="17">
        <v>1</v>
      </c>
      <c r="B137" s="17" t="s">
        <v>35</v>
      </c>
      <c r="C137" s="17" t="s">
        <v>22</v>
      </c>
      <c r="D137" s="17">
        <v>0.99399999999999999</v>
      </c>
      <c r="E137" s="17">
        <v>0.94299999999999995</v>
      </c>
      <c r="F137" s="17">
        <v>0.92100000000000004</v>
      </c>
      <c r="G137" s="17"/>
      <c r="H137" s="17"/>
    </row>
    <row r="138" spans="1:8" x14ac:dyDescent="0.25">
      <c r="A138" s="17">
        <v>1</v>
      </c>
      <c r="B138" s="17" t="s">
        <v>35</v>
      </c>
      <c r="C138" s="17" t="s">
        <v>23</v>
      </c>
      <c r="D138" s="17">
        <v>2.61</v>
      </c>
      <c r="E138" s="17">
        <v>2.5</v>
      </c>
      <c r="F138" s="17">
        <v>2.4700000000000002</v>
      </c>
      <c r="G138" s="17"/>
      <c r="H138" s="17"/>
    </row>
    <row r="139" spans="1:8" x14ac:dyDescent="0.25">
      <c r="A139" s="17">
        <v>1</v>
      </c>
      <c r="B139" s="17" t="s">
        <v>35</v>
      </c>
      <c r="C139" s="17" t="s">
        <v>24</v>
      </c>
      <c r="D139" s="17">
        <v>1.05</v>
      </c>
      <c r="E139" s="17">
        <v>1.1000000000000001</v>
      </c>
      <c r="F139" s="17">
        <v>1.28</v>
      </c>
      <c r="G139" s="17"/>
      <c r="H139" s="17"/>
    </row>
    <row r="140" spans="1:8" x14ac:dyDescent="0.25">
      <c r="A140" s="17">
        <v>1</v>
      </c>
      <c r="B140" s="17" t="s">
        <v>35</v>
      </c>
      <c r="C140" s="17" t="s">
        <v>25</v>
      </c>
      <c r="D140" s="17">
        <v>1.99</v>
      </c>
      <c r="E140" s="17">
        <v>1.99</v>
      </c>
      <c r="F140" s="17">
        <v>2.1</v>
      </c>
      <c r="G140" s="17"/>
      <c r="H140" s="17"/>
    </row>
    <row r="141" spans="1:8" x14ac:dyDescent="0.25">
      <c r="A141" s="17">
        <v>1</v>
      </c>
      <c r="B141" s="17" t="s">
        <v>35</v>
      </c>
      <c r="C141" s="17" t="s">
        <v>26</v>
      </c>
      <c r="D141" s="17">
        <v>2.4</v>
      </c>
      <c r="E141" s="17">
        <v>2.54</v>
      </c>
      <c r="F141" s="17">
        <v>2.48</v>
      </c>
      <c r="G141" s="17"/>
      <c r="H141" s="17"/>
    </row>
    <row r="142" spans="1:8" x14ac:dyDescent="0.25">
      <c r="A142" s="17">
        <v>1</v>
      </c>
      <c r="B142" s="17" t="s">
        <v>35</v>
      </c>
      <c r="C142" s="17" t="s">
        <v>27</v>
      </c>
      <c r="D142" s="17">
        <v>1.17</v>
      </c>
      <c r="E142" s="17">
        <v>1.21</v>
      </c>
      <c r="F142" s="17">
        <v>1.29</v>
      </c>
      <c r="G142" s="17"/>
      <c r="H142" s="17"/>
    </row>
    <row r="143" spans="1:8" x14ac:dyDescent="0.25">
      <c r="A143" s="17">
        <v>1</v>
      </c>
      <c r="B143" s="17" t="s">
        <v>35</v>
      </c>
      <c r="C143" s="17" t="s">
        <v>17</v>
      </c>
      <c r="D143" s="17">
        <v>3.55</v>
      </c>
      <c r="E143" s="17">
        <v>3.65</v>
      </c>
      <c r="F143" s="17">
        <v>3.89</v>
      </c>
      <c r="G143" s="17"/>
      <c r="H143" s="17"/>
    </row>
    <row r="144" spans="1:8" x14ac:dyDescent="0.25">
      <c r="A144" s="18">
        <v>2</v>
      </c>
      <c r="B144" s="18" t="s">
        <v>35</v>
      </c>
      <c r="C144" s="18" t="s">
        <v>18</v>
      </c>
      <c r="D144" s="18"/>
      <c r="E144" s="18"/>
      <c r="F144" s="18"/>
      <c r="G144" s="18"/>
      <c r="H144" s="18"/>
    </row>
    <row r="145" spans="1:8" x14ac:dyDescent="0.25">
      <c r="A145" s="18">
        <v>2</v>
      </c>
      <c r="B145" s="18" t="s">
        <v>35</v>
      </c>
      <c r="C145" s="18" t="s">
        <v>19</v>
      </c>
      <c r="D145" s="18"/>
      <c r="E145" s="18"/>
      <c r="F145" s="18"/>
      <c r="G145" s="18"/>
      <c r="H145" s="18"/>
    </row>
    <row r="146" spans="1:8" x14ac:dyDescent="0.25">
      <c r="A146" s="18">
        <v>2</v>
      </c>
      <c r="B146" s="18" t="s">
        <v>35</v>
      </c>
      <c r="C146" s="18" t="s">
        <v>20</v>
      </c>
      <c r="D146" s="18"/>
      <c r="E146" s="18"/>
      <c r="F146" s="18"/>
      <c r="G146" s="18"/>
      <c r="H146" s="18"/>
    </row>
    <row r="147" spans="1:8" x14ac:dyDescent="0.25">
      <c r="A147" s="18">
        <v>2</v>
      </c>
      <c r="B147" s="18" t="s">
        <v>35</v>
      </c>
      <c r="C147" s="18" t="s">
        <v>25</v>
      </c>
      <c r="D147" s="18"/>
      <c r="E147" s="18"/>
      <c r="F147" s="18"/>
      <c r="G147" s="18"/>
      <c r="H147" s="18"/>
    </row>
    <row r="148" spans="1:8" x14ac:dyDescent="0.25">
      <c r="A148" s="18">
        <v>2</v>
      </c>
      <c r="B148" s="18" t="s">
        <v>35</v>
      </c>
      <c r="C148" s="18" t="s">
        <v>26</v>
      </c>
      <c r="D148" s="18"/>
      <c r="E148" s="18"/>
      <c r="F148" s="18"/>
      <c r="G148" s="18"/>
      <c r="H148" s="18"/>
    </row>
    <row r="149" spans="1:8" x14ac:dyDescent="0.25">
      <c r="A149" s="18">
        <v>2</v>
      </c>
      <c r="B149" s="18" t="s">
        <v>35</v>
      </c>
      <c r="C149" s="18" t="s">
        <v>27</v>
      </c>
      <c r="D149" s="18"/>
      <c r="E149" s="18"/>
      <c r="F149" s="18"/>
      <c r="G149" s="18"/>
      <c r="H149" s="18"/>
    </row>
    <row r="150" spans="1:8" x14ac:dyDescent="0.25">
      <c r="A150" s="18">
        <v>2</v>
      </c>
      <c r="B150" s="18" t="s">
        <v>35</v>
      </c>
      <c r="C150" s="18" t="s">
        <v>17</v>
      </c>
      <c r="D150" s="18"/>
      <c r="E150" s="18"/>
      <c r="F150" s="18"/>
      <c r="G150" s="18"/>
      <c r="H150" s="18"/>
    </row>
    <row r="151" spans="1:8" x14ac:dyDescent="0.25">
      <c r="A151" s="20">
        <v>3</v>
      </c>
      <c r="B151" s="20" t="s">
        <v>35</v>
      </c>
      <c r="C151" s="20" t="s">
        <v>18</v>
      </c>
      <c r="D151" s="20"/>
      <c r="E151" s="20"/>
      <c r="F151" s="20"/>
      <c r="G151" s="20"/>
      <c r="H151" s="20"/>
    </row>
    <row r="152" spans="1:8" x14ac:dyDescent="0.25">
      <c r="A152" s="20">
        <v>3</v>
      </c>
      <c r="B152" s="20" t="s">
        <v>35</v>
      </c>
      <c r="C152" s="20" t="s">
        <v>25</v>
      </c>
      <c r="D152" s="20"/>
      <c r="E152" s="20"/>
      <c r="F152" s="20"/>
      <c r="G152" s="20"/>
      <c r="H152" s="20"/>
    </row>
    <row r="153" spans="1:8" x14ac:dyDescent="0.25">
      <c r="A153" s="20">
        <v>3</v>
      </c>
      <c r="B153" s="20" t="s">
        <v>35</v>
      </c>
      <c r="C153" s="20" t="s">
        <v>27</v>
      </c>
      <c r="D153" s="20"/>
      <c r="E153" s="20"/>
      <c r="F153" s="20"/>
      <c r="G153" s="20"/>
      <c r="H153" s="20"/>
    </row>
    <row r="154" spans="1:8" x14ac:dyDescent="0.25">
      <c r="A154" s="20">
        <v>3</v>
      </c>
      <c r="B154" s="20" t="s">
        <v>35</v>
      </c>
      <c r="C154" s="20" t="s">
        <v>36</v>
      </c>
      <c r="D154" s="20">
        <v>1.32</v>
      </c>
      <c r="E154" s="20">
        <v>1.25</v>
      </c>
      <c r="F154" s="20">
        <v>1.4</v>
      </c>
      <c r="G154" s="20"/>
      <c r="H154" s="20"/>
    </row>
    <row r="155" spans="1:8" x14ac:dyDescent="0.25">
      <c r="A155" s="20">
        <v>3</v>
      </c>
      <c r="B155" s="20" t="s">
        <v>35</v>
      </c>
      <c r="C155" s="20" t="s">
        <v>17</v>
      </c>
      <c r="D155" s="20"/>
      <c r="E155" s="20"/>
      <c r="F155" s="20"/>
      <c r="G155" s="20"/>
      <c r="H155" s="20"/>
    </row>
    <row r="156" spans="1:8" x14ac:dyDescent="0.25">
      <c r="A156" s="22">
        <v>4</v>
      </c>
      <c r="B156" s="22" t="s">
        <v>35</v>
      </c>
      <c r="C156" s="22" t="s">
        <v>18</v>
      </c>
      <c r="D156" s="22">
        <v>1.31</v>
      </c>
      <c r="E156" s="22">
        <v>1.2</v>
      </c>
      <c r="F156" s="22">
        <v>1.24</v>
      </c>
      <c r="G156" s="22"/>
      <c r="H156" s="22"/>
    </row>
    <row r="157" spans="1:8" x14ac:dyDescent="0.25">
      <c r="A157" s="22">
        <v>4</v>
      </c>
      <c r="B157" s="22" t="s">
        <v>35</v>
      </c>
      <c r="C157" s="22" t="s">
        <v>25</v>
      </c>
      <c r="D157" s="22">
        <v>1.93</v>
      </c>
      <c r="E157" s="22">
        <v>1.89</v>
      </c>
      <c r="F157" s="22">
        <v>2.1</v>
      </c>
      <c r="G157" s="22"/>
      <c r="H157" s="22"/>
    </row>
    <row r="158" spans="1:8" x14ac:dyDescent="0.25">
      <c r="A158" s="22">
        <v>4</v>
      </c>
      <c r="B158" s="22" t="s">
        <v>35</v>
      </c>
      <c r="C158" s="22" t="s">
        <v>27</v>
      </c>
      <c r="D158" s="22">
        <v>2.65</v>
      </c>
      <c r="E158" s="22">
        <v>3.22</v>
      </c>
      <c r="F158" s="22">
        <v>3.28</v>
      </c>
      <c r="G158" s="22"/>
      <c r="H158" s="22"/>
    </row>
    <row r="159" spans="1:8" x14ac:dyDescent="0.25">
      <c r="A159" s="22">
        <v>4</v>
      </c>
      <c r="B159" s="22" t="s">
        <v>35</v>
      </c>
      <c r="C159" s="22" t="s">
        <v>42</v>
      </c>
      <c r="D159" s="22">
        <v>0.83399999999999996</v>
      </c>
      <c r="E159" s="22">
        <v>0.82</v>
      </c>
      <c r="F159" s="22">
        <v>0.81399999999999995</v>
      </c>
      <c r="G159" s="22"/>
      <c r="H159" s="22"/>
    </row>
    <row r="160" spans="1:8" x14ac:dyDescent="0.25">
      <c r="A160" s="22">
        <v>4</v>
      </c>
      <c r="B160" s="22" t="s">
        <v>35</v>
      </c>
      <c r="C160" s="22" t="s">
        <v>43</v>
      </c>
      <c r="D160" s="22">
        <v>0.63600000000000001</v>
      </c>
      <c r="E160" s="22">
        <v>0.80200000000000005</v>
      </c>
      <c r="F160" s="22">
        <v>0.76</v>
      </c>
      <c r="G160" s="22"/>
      <c r="H160" s="22"/>
    </row>
    <row r="161" spans="1:8" x14ac:dyDescent="0.25">
      <c r="A161" s="27">
        <v>1</v>
      </c>
      <c r="B161" s="27" t="s">
        <v>37</v>
      </c>
      <c r="C161" s="27" t="s">
        <v>45</v>
      </c>
      <c r="D161" s="27">
        <v>2.61</v>
      </c>
      <c r="E161" s="27">
        <v>2.8</v>
      </c>
      <c r="F161" s="27">
        <v>3.02</v>
      </c>
      <c r="G161" s="27"/>
      <c r="H161" s="27"/>
    </row>
    <row r="162" spans="1:8" x14ac:dyDescent="0.25">
      <c r="A162" s="27">
        <v>1</v>
      </c>
      <c r="B162" s="27" t="s">
        <v>37</v>
      </c>
      <c r="C162" s="27" t="s">
        <v>46</v>
      </c>
      <c r="D162" s="27">
        <v>1.1299999999999999</v>
      </c>
      <c r="E162" s="27">
        <v>1.1100000000000001</v>
      </c>
      <c r="F162" s="27">
        <v>1.18</v>
      </c>
      <c r="G162" s="27"/>
      <c r="H162" s="27"/>
    </row>
    <row r="163" spans="1:8" x14ac:dyDescent="0.25">
      <c r="A163" s="27">
        <v>1</v>
      </c>
      <c r="B163" s="27" t="s">
        <v>37</v>
      </c>
      <c r="C163" s="27" t="s">
        <v>47</v>
      </c>
      <c r="D163" s="27">
        <v>2.23</v>
      </c>
      <c r="E163" s="27">
        <v>2.31</v>
      </c>
      <c r="F163" s="27">
        <v>2.4300000000000002</v>
      </c>
      <c r="G163" s="27"/>
      <c r="H163" s="27"/>
    </row>
    <row r="164" spans="1:8" x14ac:dyDescent="0.25">
      <c r="A164" s="27">
        <v>1</v>
      </c>
      <c r="B164" s="27" t="s">
        <v>37</v>
      </c>
      <c r="C164" s="27" t="s">
        <v>56</v>
      </c>
      <c r="D164" s="27">
        <v>2.67</v>
      </c>
      <c r="E164" s="27">
        <v>2.68</v>
      </c>
      <c r="F164" s="27">
        <v>3.26</v>
      </c>
      <c r="G164" s="27"/>
      <c r="H164" s="27"/>
    </row>
    <row r="165" spans="1:8" x14ac:dyDescent="0.25">
      <c r="A165" s="27">
        <v>1</v>
      </c>
      <c r="B165" s="27" t="s">
        <v>37</v>
      </c>
      <c r="C165" s="27" t="s">
        <v>5</v>
      </c>
      <c r="D165" s="27">
        <v>2.25</v>
      </c>
      <c r="E165" s="27">
        <v>2.0299999999999998</v>
      </c>
      <c r="F165" s="27">
        <v>2.2000000000000002</v>
      </c>
      <c r="G165" s="27"/>
      <c r="H165" s="27"/>
    </row>
    <row r="166" spans="1:8" x14ac:dyDescent="0.25">
      <c r="A166" s="27">
        <v>1</v>
      </c>
      <c r="B166" s="27" t="s">
        <v>37</v>
      </c>
      <c r="C166" s="27" t="s">
        <v>18</v>
      </c>
      <c r="D166" s="27">
        <v>2.97</v>
      </c>
      <c r="E166" s="27">
        <v>3.06</v>
      </c>
      <c r="F166" s="27">
        <v>2.87</v>
      </c>
      <c r="G166" s="27"/>
      <c r="H166" s="27"/>
    </row>
    <row r="167" spans="1:8" x14ac:dyDescent="0.25">
      <c r="A167" s="27">
        <v>1</v>
      </c>
      <c r="B167" s="27" t="s">
        <v>37</v>
      </c>
      <c r="C167" s="27" t="s">
        <v>19</v>
      </c>
      <c r="D167" s="27">
        <v>3.7</v>
      </c>
      <c r="E167" s="27">
        <v>3.71</v>
      </c>
      <c r="F167" s="27">
        <v>3.83</v>
      </c>
      <c r="G167" s="27"/>
      <c r="H167" s="27"/>
    </row>
    <row r="168" spans="1:8" x14ac:dyDescent="0.25">
      <c r="A168" s="28">
        <v>2</v>
      </c>
      <c r="B168" s="28" t="s">
        <v>37</v>
      </c>
      <c r="C168" s="28" t="s">
        <v>46</v>
      </c>
      <c r="D168" s="28">
        <v>0.9</v>
      </c>
      <c r="E168" s="28">
        <v>0.78100000000000003</v>
      </c>
      <c r="F168" s="28">
        <v>0.81599999999999995</v>
      </c>
      <c r="G168" s="28"/>
      <c r="H168" s="28"/>
    </row>
    <row r="169" spans="1:8" x14ac:dyDescent="0.25">
      <c r="A169" s="28">
        <v>2</v>
      </c>
      <c r="B169" s="28" t="s">
        <v>37</v>
      </c>
      <c r="C169" s="28" t="s">
        <v>47</v>
      </c>
      <c r="D169" s="28">
        <v>1.65</v>
      </c>
      <c r="E169" s="28">
        <v>1.54</v>
      </c>
      <c r="F169" s="28">
        <v>1.59</v>
      </c>
      <c r="G169" s="28"/>
      <c r="H169" s="28"/>
    </row>
    <row r="170" spans="1:8" x14ac:dyDescent="0.25">
      <c r="A170" s="28">
        <v>2</v>
      </c>
      <c r="B170" s="28" t="s">
        <v>37</v>
      </c>
      <c r="C170" s="28" t="s">
        <v>56</v>
      </c>
      <c r="D170" s="28"/>
      <c r="E170" s="28"/>
      <c r="F170" s="28"/>
      <c r="G170" s="28"/>
      <c r="H170" s="28"/>
    </row>
    <row r="171" spans="1:8" x14ac:dyDescent="0.25">
      <c r="A171" s="28">
        <v>2</v>
      </c>
      <c r="B171" s="28" t="s">
        <v>37</v>
      </c>
      <c r="C171" s="28" t="s">
        <v>5</v>
      </c>
      <c r="D171" s="28">
        <v>2.2599999999999998</v>
      </c>
      <c r="E171" s="28">
        <v>2.11</v>
      </c>
      <c r="F171" s="28">
        <v>1.77</v>
      </c>
      <c r="G171" s="28"/>
      <c r="H171" s="28"/>
    </row>
    <row r="172" spans="1:8" x14ac:dyDescent="0.25">
      <c r="A172" s="28">
        <v>2</v>
      </c>
      <c r="B172" s="28" t="s">
        <v>37</v>
      </c>
      <c r="C172" s="28" t="s">
        <v>18</v>
      </c>
      <c r="D172" s="28">
        <v>1.97</v>
      </c>
      <c r="E172" s="28">
        <v>1.66</v>
      </c>
      <c r="F172" s="28">
        <v>1.82</v>
      </c>
      <c r="G172" s="28"/>
      <c r="H172" s="28"/>
    </row>
    <row r="173" spans="1:8" x14ac:dyDescent="0.25">
      <c r="A173" s="28">
        <v>2</v>
      </c>
      <c r="B173" s="28" t="s">
        <v>37</v>
      </c>
      <c r="C173" s="28" t="s">
        <v>19</v>
      </c>
      <c r="D173" s="28">
        <v>3.27</v>
      </c>
      <c r="E173" s="28">
        <v>3.14</v>
      </c>
      <c r="F173" s="28">
        <v>3.26</v>
      </c>
      <c r="G173" s="28"/>
      <c r="H173" s="28"/>
    </row>
    <row r="174" spans="1:8" x14ac:dyDescent="0.25">
      <c r="A174" s="28">
        <v>2</v>
      </c>
      <c r="B174" s="28" t="s">
        <v>37</v>
      </c>
      <c r="C174" s="28" t="s">
        <v>21</v>
      </c>
      <c r="D174" s="28">
        <v>1.76</v>
      </c>
      <c r="E174" s="28">
        <v>1.7</v>
      </c>
      <c r="F174" s="28">
        <v>1.64</v>
      </c>
      <c r="G174" s="28"/>
      <c r="H174" s="28"/>
    </row>
    <row r="175" spans="1:8" x14ac:dyDescent="0.25">
      <c r="A175" s="30">
        <v>3</v>
      </c>
      <c r="B175" s="30" t="s">
        <v>37</v>
      </c>
      <c r="C175" s="30" t="s">
        <v>46</v>
      </c>
      <c r="D175" s="30"/>
      <c r="E175" s="30"/>
      <c r="F175" s="30"/>
      <c r="G175" s="30"/>
      <c r="H175" s="30"/>
    </row>
    <row r="176" spans="1:8" x14ac:dyDescent="0.25">
      <c r="A176" s="30">
        <v>3</v>
      </c>
      <c r="B176" s="30" t="s">
        <v>37</v>
      </c>
      <c r="C176" s="30" t="s">
        <v>47</v>
      </c>
      <c r="D176" s="30"/>
      <c r="E176" s="30"/>
      <c r="F176" s="30"/>
      <c r="G176" s="30"/>
      <c r="H176" s="30"/>
    </row>
    <row r="177" spans="1:8" x14ac:dyDescent="0.25">
      <c r="A177" s="30">
        <v>3</v>
      </c>
      <c r="B177" s="30" t="s">
        <v>37</v>
      </c>
      <c r="C177" s="30" t="s">
        <v>5</v>
      </c>
      <c r="D177" s="30"/>
      <c r="E177" s="30"/>
      <c r="F177" s="30"/>
      <c r="G177" s="30"/>
      <c r="H177" s="30"/>
    </row>
    <row r="178" spans="1:8" x14ac:dyDescent="0.25">
      <c r="A178" s="30">
        <v>3</v>
      </c>
      <c r="B178" s="30" t="s">
        <v>37</v>
      </c>
      <c r="C178" s="30" t="s">
        <v>18</v>
      </c>
      <c r="D178" s="30"/>
      <c r="E178" s="30"/>
      <c r="F178" s="30"/>
      <c r="G178" s="30"/>
      <c r="H178" s="30"/>
    </row>
    <row r="179" spans="1:8" x14ac:dyDescent="0.25">
      <c r="A179" s="30">
        <v>3</v>
      </c>
      <c r="B179" s="30" t="s">
        <v>37</v>
      </c>
      <c r="C179" s="30" t="s">
        <v>19</v>
      </c>
      <c r="D179" s="30"/>
      <c r="E179" s="30"/>
      <c r="F179" s="30"/>
      <c r="G179" s="30"/>
      <c r="H179" s="30"/>
    </row>
    <row r="180" spans="1:8" x14ac:dyDescent="0.25">
      <c r="A180" s="30">
        <v>3</v>
      </c>
      <c r="B180" s="30" t="s">
        <v>37</v>
      </c>
      <c r="C180" s="30" t="s">
        <v>21</v>
      </c>
      <c r="D180" s="30"/>
      <c r="E180" s="30"/>
      <c r="F180" s="30"/>
      <c r="G180" s="30"/>
      <c r="H180" s="30"/>
    </row>
    <row r="181" spans="1:8" x14ac:dyDescent="0.25">
      <c r="A181" s="29">
        <v>4</v>
      </c>
      <c r="B181" s="29" t="s">
        <v>37</v>
      </c>
      <c r="C181" s="29" t="s">
        <v>46</v>
      </c>
      <c r="D181" s="29">
        <v>0.76</v>
      </c>
      <c r="E181" s="29">
        <v>0.59</v>
      </c>
      <c r="F181" s="29">
        <v>0.59199999999999997</v>
      </c>
      <c r="G181" s="29"/>
      <c r="H181" s="29"/>
    </row>
    <row r="182" spans="1:8" x14ac:dyDescent="0.25">
      <c r="A182" s="29">
        <v>4</v>
      </c>
      <c r="B182" s="29" t="s">
        <v>37</v>
      </c>
      <c r="C182" s="29" t="s">
        <v>47</v>
      </c>
      <c r="D182" s="29">
        <v>1.7</v>
      </c>
      <c r="E182" s="29">
        <v>1.75</v>
      </c>
      <c r="F182" s="29">
        <v>1.72</v>
      </c>
      <c r="G182" s="29"/>
      <c r="H182" s="29"/>
    </row>
    <row r="183" spans="1:8" x14ac:dyDescent="0.25">
      <c r="A183" s="29">
        <v>4</v>
      </c>
      <c r="B183" s="29" t="s">
        <v>37</v>
      </c>
      <c r="C183" s="29" t="s">
        <v>5</v>
      </c>
      <c r="D183" s="29">
        <v>1.85</v>
      </c>
      <c r="E183" s="29">
        <v>1.63</v>
      </c>
      <c r="F183" s="29">
        <v>2.04</v>
      </c>
      <c r="G183" s="29"/>
      <c r="H183" s="29"/>
    </row>
    <row r="184" spans="1:8" x14ac:dyDescent="0.25">
      <c r="A184" s="29">
        <v>4</v>
      </c>
      <c r="B184" s="29" t="s">
        <v>37</v>
      </c>
      <c r="C184" s="29" t="s">
        <v>18</v>
      </c>
      <c r="D184" s="29">
        <v>3.24</v>
      </c>
      <c r="E184" s="29">
        <v>3.3</v>
      </c>
      <c r="F184" s="29">
        <v>3.61</v>
      </c>
      <c r="G184" s="29"/>
      <c r="H184" s="29"/>
    </row>
    <row r="185" spans="1:8" x14ac:dyDescent="0.25">
      <c r="A185" s="29">
        <v>4</v>
      </c>
      <c r="B185" s="29" t="s">
        <v>37</v>
      </c>
      <c r="C185" s="29" t="s">
        <v>19</v>
      </c>
      <c r="D185" s="29">
        <v>1.72</v>
      </c>
      <c r="E185" s="29">
        <v>1.94</v>
      </c>
      <c r="F185" s="29">
        <v>1.85</v>
      </c>
      <c r="G185" s="29"/>
      <c r="H185" s="29"/>
    </row>
    <row r="186" spans="1:8" x14ac:dyDescent="0.25">
      <c r="A186" s="29">
        <v>4</v>
      </c>
      <c r="B186" s="29" t="s">
        <v>37</v>
      </c>
      <c r="C186" s="29" t="s">
        <v>21</v>
      </c>
      <c r="D186" s="29">
        <v>2.41</v>
      </c>
      <c r="E186" s="29">
        <v>2.2000000000000002</v>
      </c>
      <c r="F186" s="29">
        <v>2.41</v>
      </c>
      <c r="G186" s="29"/>
      <c r="H186" s="29"/>
    </row>
    <row r="187" spans="1:8" x14ac:dyDescent="0.25">
      <c r="A187" s="29">
        <v>4</v>
      </c>
      <c r="B187" s="29" t="s">
        <v>37</v>
      </c>
      <c r="C187" s="29" t="s">
        <v>17</v>
      </c>
      <c r="D187" s="29">
        <v>1.43</v>
      </c>
      <c r="E187" s="29">
        <v>1.35</v>
      </c>
      <c r="F187" s="29">
        <v>1.34</v>
      </c>
      <c r="G187" s="29"/>
      <c r="H187" s="29"/>
    </row>
    <row r="188" spans="1:8" x14ac:dyDescent="0.25">
      <c r="A188" s="26">
        <v>1</v>
      </c>
      <c r="B188" s="26" t="s">
        <v>38</v>
      </c>
      <c r="C188" s="26" t="s">
        <v>18</v>
      </c>
      <c r="D188" s="26">
        <v>0.86799999999999999</v>
      </c>
      <c r="E188" s="26">
        <v>0.81499999999999995</v>
      </c>
      <c r="F188" s="26">
        <v>0.89300000000000002</v>
      </c>
      <c r="G188" s="26"/>
      <c r="H188" s="26"/>
    </row>
    <row r="189" spans="1:8" x14ac:dyDescent="0.25">
      <c r="A189" s="26">
        <v>1</v>
      </c>
      <c r="B189" s="26" t="s">
        <v>38</v>
      </c>
      <c r="C189" s="26" t="s">
        <v>19</v>
      </c>
      <c r="D189" s="26">
        <v>2.95</v>
      </c>
      <c r="E189" s="26">
        <v>3.1</v>
      </c>
      <c r="F189" s="26">
        <v>3.12</v>
      </c>
      <c r="G189" s="26"/>
      <c r="H189" s="26"/>
    </row>
    <row r="190" spans="1:8" x14ac:dyDescent="0.25">
      <c r="A190" s="26">
        <v>1</v>
      </c>
      <c r="B190" s="26" t="s">
        <v>38</v>
      </c>
      <c r="C190" s="26" t="s">
        <v>44</v>
      </c>
      <c r="D190" s="26">
        <v>2.76</v>
      </c>
      <c r="E190" s="26">
        <v>2.4500000000000002</v>
      </c>
      <c r="F190" s="26">
        <v>2.65</v>
      </c>
      <c r="G190" s="26"/>
      <c r="H190" s="26"/>
    </row>
    <row r="191" spans="1:8" x14ac:dyDescent="0.25">
      <c r="A191" s="26">
        <v>1</v>
      </c>
      <c r="B191" s="26" t="s">
        <v>38</v>
      </c>
      <c r="C191" s="26" t="s">
        <v>5</v>
      </c>
      <c r="D191" s="26">
        <v>1.84</v>
      </c>
      <c r="E191" s="26">
        <v>2.23</v>
      </c>
      <c r="F191" s="26">
        <v>2.27</v>
      </c>
      <c r="G191" s="26"/>
      <c r="H191" s="26"/>
    </row>
    <row r="192" spans="1:8" x14ac:dyDescent="0.25">
      <c r="A192" s="24">
        <v>2</v>
      </c>
      <c r="B192" s="24" t="s">
        <v>38</v>
      </c>
      <c r="C192" s="24" t="s">
        <v>18</v>
      </c>
      <c r="D192" s="24"/>
      <c r="E192" s="24"/>
      <c r="F192" s="24"/>
      <c r="G192" s="24"/>
      <c r="H192" s="24"/>
    </row>
    <row r="193" spans="1:8" x14ac:dyDescent="0.25">
      <c r="A193" s="24">
        <v>2</v>
      </c>
      <c r="B193" s="24" t="s">
        <v>38</v>
      </c>
      <c r="C193" s="24" t="s">
        <v>19</v>
      </c>
      <c r="D193" s="24"/>
      <c r="E193" s="24"/>
      <c r="F193" s="24"/>
      <c r="G193" s="24"/>
      <c r="H193" s="24"/>
    </row>
    <row r="194" spans="1:8" x14ac:dyDescent="0.25">
      <c r="A194" s="24">
        <v>2</v>
      </c>
      <c r="B194" s="24" t="s">
        <v>38</v>
      </c>
      <c r="C194" s="24" t="s">
        <v>21</v>
      </c>
      <c r="D194" s="24">
        <v>0.81200000000000006</v>
      </c>
      <c r="E194" s="24">
        <v>0.91500000000000004</v>
      </c>
      <c r="F194" s="24">
        <v>0.872</v>
      </c>
      <c r="G194" s="24"/>
      <c r="H194" s="24"/>
    </row>
    <row r="195" spans="1:8" x14ac:dyDescent="0.25">
      <c r="A195" s="24">
        <v>2</v>
      </c>
      <c r="B195" s="24" t="s">
        <v>38</v>
      </c>
      <c r="C195" s="24" t="s">
        <v>20</v>
      </c>
      <c r="D195" s="24">
        <v>1.31</v>
      </c>
      <c r="E195" s="24">
        <v>1.39</v>
      </c>
      <c r="F195" s="24">
        <v>1.26</v>
      </c>
      <c r="G195" s="24"/>
      <c r="H195" s="24"/>
    </row>
    <row r="196" spans="1:8" x14ac:dyDescent="0.25">
      <c r="A196" s="24">
        <v>2</v>
      </c>
      <c r="B196" s="24" t="s">
        <v>38</v>
      </c>
      <c r="C196" s="24" t="s">
        <v>44</v>
      </c>
      <c r="D196" s="24"/>
      <c r="E196" s="24"/>
      <c r="F196" s="24"/>
      <c r="G196" s="24"/>
      <c r="H196" s="24"/>
    </row>
    <row r="197" spans="1:8" x14ac:dyDescent="0.25">
      <c r="A197" s="24">
        <v>2</v>
      </c>
      <c r="B197" s="24" t="s">
        <v>38</v>
      </c>
      <c r="C197" s="24" t="s">
        <v>5</v>
      </c>
      <c r="D197" s="24"/>
      <c r="E197" s="24"/>
      <c r="F197" s="24"/>
      <c r="G197" s="24"/>
      <c r="H197" s="24"/>
    </row>
    <row r="198" spans="1:8" x14ac:dyDescent="0.25">
      <c r="A198" s="25">
        <v>3</v>
      </c>
      <c r="B198" s="25" t="s">
        <v>38</v>
      </c>
      <c r="C198" s="25" t="s">
        <v>18</v>
      </c>
      <c r="D198" s="25"/>
      <c r="E198" s="25"/>
      <c r="F198" s="25"/>
      <c r="G198" s="25"/>
      <c r="H198" s="25"/>
    </row>
    <row r="199" spans="1:8" x14ac:dyDescent="0.25">
      <c r="A199" s="25">
        <v>3</v>
      </c>
      <c r="B199" s="25" t="s">
        <v>38</v>
      </c>
      <c r="C199" s="25" t="s">
        <v>19</v>
      </c>
      <c r="D199" s="25"/>
      <c r="E199" s="25"/>
      <c r="F199" s="25"/>
      <c r="G199" s="25"/>
      <c r="H199" s="25"/>
    </row>
    <row r="200" spans="1:8" x14ac:dyDescent="0.25">
      <c r="A200" s="25">
        <v>3</v>
      </c>
      <c r="B200" s="25" t="s">
        <v>38</v>
      </c>
      <c r="C200" s="25" t="s">
        <v>20</v>
      </c>
      <c r="D200" s="25"/>
      <c r="E200" s="25"/>
      <c r="F200" s="25"/>
      <c r="G200" s="25"/>
      <c r="H200" s="25"/>
    </row>
    <row r="201" spans="1:8" x14ac:dyDescent="0.25">
      <c r="A201" s="25">
        <v>3</v>
      </c>
      <c r="B201" s="25" t="s">
        <v>38</v>
      </c>
      <c r="C201" s="25" t="s">
        <v>44</v>
      </c>
      <c r="D201" s="25" t="s">
        <v>7</v>
      </c>
      <c r="E201" s="25" t="s">
        <v>7</v>
      </c>
      <c r="F201" s="25" t="s">
        <v>7</v>
      </c>
      <c r="G201" s="25"/>
      <c r="H201" s="25"/>
    </row>
    <row r="202" spans="1:8" x14ac:dyDescent="0.25">
      <c r="A202" s="25">
        <v>3</v>
      </c>
      <c r="B202" s="25" t="s">
        <v>38</v>
      </c>
      <c r="C202" s="25" t="s">
        <v>5</v>
      </c>
      <c r="D202" s="25"/>
      <c r="E202" s="25"/>
      <c r="F202" s="25"/>
      <c r="G202" s="25"/>
      <c r="H202" s="25"/>
    </row>
    <row r="203" spans="1:8" x14ac:dyDescent="0.25">
      <c r="A203" s="31">
        <v>4</v>
      </c>
      <c r="B203" s="31" t="s">
        <v>38</v>
      </c>
      <c r="C203" s="31" t="s">
        <v>18</v>
      </c>
      <c r="D203" s="31"/>
      <c r="E203" s="31"/>
      <c r="F203" s="31"/>
      <c r="G203" s="31"/>
      <c r="H203" s="31"/>
    </row>
    <row r="204" spans="1:8" x14ac:dyDescent="0.25">
      <c r="A204" s="31">
        <v>4</v>
      </c>
      <c r="B204" s="31" t="s">
        <v>38</v>
      </c>
      <c r="C204" s="31" t="s">
        <v>19</v>
      </c>
      <c r="D204" s="31"/>
      <c r="E204" s="31"/>
      <c r="F204" s="31"/>
      <c r="G204" s="31"/>
      <c r="H204" s="31"/>
    </row>
    <row r="205" spans="1:8" x14ac:dyDescent="0.25">
      <c r="A205" s="31">
        <v>4</v>
      </c>
      <c r="B205" s="34" t="s">
        <v>38</v>
      </c>
      <c r="C205" s="31" t="s">
        <v>44</v>
      </c>
      <c r="D205" s="31"/>
      <c r="E205" s="31"/>
      <c r="F205" s="31"/>
      <c r="G205" s="31"/>
      <c r="H205" s="31"/>
    </row>
    <row r="206" spans="1:8" x14ac:dyDescent="0.25">
      <c r="A206" s="31">
        <v>4</v>
      </c>
      <c r="B206" s="31" t="s">
        <v>38</v>
      </c>
      <c r="C206" s="31" t="s">
        <v>5</v>
      </c>
      <c r="D206" s="31"/>
      <c r="E206" s="31"/>
      <c r="F206" s="31"/>
      <c r="G206" s="31"/>
      <c r="H206" s="31"/>
    </row>
    <row r="207" spans="1:8" x14ac:dyDescent="0.25">
      <c r="A207" s="21">
        <v>1</v>
      </c>
      <c r="B207" s="21" t="s">
        <v>39</v>
      </c>
      <c r="C207" s="21" t="s">
        <v>18</v>
      </c>
      <c r="D207" s="21">
        <v>2.2599999999999998</v>
      </c>
      <c r="E207" s="21">
        <v>2.1</v>
      </c>
      <c r="F207" s="21">
        <v>2.2400000000000002</v>
      </c>
      <c r="G207" s="21"/>
      <c r="H207" s="21"/>
    </row>
    <row r="208" spans="1:8" x14ac:dyDescent="0.25">
      <c r="A208" s="21">
        <v>1</v>
      </c>
      <c r="B208" s="21" t="s">
        <v>39</v>
      </c>
      <c r="C208" s="21" t="s">
        <v>19</v>
      </c>
      <c r="D208" s="21">
        <v>2.29</v>
      </c>
      <c r="E208" s="21">
        <v>2.12</v>
      </c>
      <c r="F208" s="21">
        <v>1.9</v>
      </c>
      <c r="G208" s="21"/>
      <c r="H208" s="21"/>
    </row>
    <row r="209" spans="1:8" x14ac:dyDescent="0.25">
      <c r="A209" s="21">
        <v>1</v>
      </c>
      <c r="B209" s="21" t="s">
        <v>39</v>
      </c>
      <c r="C209" s="21" t="s">
        <v>10</v>
      </c>
      <c r="D209" s="21">
        <v>1.74</v>
      </c>
      <c r="E209" s="21">
        <v>1.71</v>
      </c>
      <c r="F209" s="21">
        <v>1.81</v>
      </c>
      <c r="G209" s="21"/>
      <c r="H209" s="21"/>
    </row>
    <row r="210" spans="1:8" x14ac:dyDescent="0.25">
      <c r="A210" s="21">
        <v>1</v>
      </c>
      <c r="B210" s="21" t="s">
        <v>39</v>
      </c>
      <c r="C210" s="21" t="s">
        <v>57</v>
      </c>
      <c r="D210" s="21">
        <v>3.68</v>
      </c>
      <c r="E210" s="21">
        <v>3.71</v>
      </c>
      <c r="F210" s="21">
        <v>4.08</v>
      </c>
      <c r="G210" s="21"/>
      <c r="H210" s="21"/>
    </row>
    <row r="211" spans="1:8" x14ac:dyDescent="0.25">
      <c r="A211" s="21">
        <v>1</v>
      </c>
      <c r="B211" s="21" t="s">
        <v>39</v>
      </c>
      <c r="C211" s="21" t="s">
        <v>9</v>
      </c>
      <c r="D211" s="21">
        <v>3.53</v>
      </c>
      <c r="E211" s="21">
        <v>3.68</v>
      </c>
      <c r="F211" s="21">
        <v>3.58</v>
      </c>
      <c r="G211" s="21"/>
      <c r="H211" s="21"/>
    </row>
    <row r="212" spans="1:8" x14ac:dyDescent="0.25">
      <c r="A212" s="21">
        <v>1</v>
      </c>
      <c r="B212" s="21" t="s">
        <v>39</v>
      </c>
      <c r="C212" s="21" t="s">
        <v>40</v>
      </c>
      <c r="D212" s="21">
        <v>1.33</v>
      </c>
      <c r="E212" s="21">
        <v>1.48</v>
      </c>
      <c r="F212" s="21">
        <v>1.41</v>
      </c>
      <c r="G212" s="21"/>
      <c r="H212" s="21"/>
    </row>
    <row r="213" spans="1:8" x14ac:dyDescent="0.25">
      <c r="A213" s="23">
        <v>2</v>
      </c>
      <c r="B213" s="23" t="s">
        <v>39</v>
      </c>
      <c r="C213" s="23" t="s">
        <v>19</v>
      </c>
      <c r="D213" s="23"/>
      <c r="E213" s="23"/>
      <c r="F213" s="23"/>
      <c r="G213" s="23"/>
      <c r="H213" s="23"/>
    </row>
    <row r="214" spans="1:8" x14ac:dyDescent="0.25">
      <c r="A214" s="23">
        <v>2</v>
      </c>
      <c r="B214" s="23" t="s">
        <v>39</v>
      </c>
      <c r="C214" s="23" t="s">
        <v>10</v>
      </c>
      <c r="D214" s="23"/>
      <c r="E214" s="23"/>
      <c r="F214" s="23"/>
      <c r="G214" s="23"/>
      <c r="H214" s="23"/>
    </row>
    <row r="215" spans="1:8" x14ac:dyDescent="0.25">
      <c r="A215" s="23">
        <v>2</v>
      </c>
      <c r="B215" s="23" t="s">
        <v>39</v>
      </c>
      <c r="C215" s="23" t="s">
        <v>57</v>
      </c>
      <c r="D215" s="23"/>
      <c r="E215" s="23"/>
      <c r="F215" s="23"/>
      <c r="G215" s="23"/>
      <c r="H215" s="23"/>
    </row>
    <row r="216" spans="1:8" x14ac:dyDescent="0.25">
      <c r="A216" s="23">
        <v>2</v>
      </c>
      <c r="B216" s="23" t="s">
        <v>39</v>
      </c>
      <c r="C216" s="23" t="s">
        <v>9</v>
      </c>
      <c r="D216" s="23"/>
      <c r="E216" s="23"/>
      <c r="F216" s="23"/>
      <c r="G216" s="23"/>
      <c r="H216" s="23"/>
    </row>
    <row r="217" spans="1:8" x14ac:dyDescent="0.25">
      <c r="A217" s="23">
        <v>2</v>
      </c>
      <c r="B217" s="23" t="s">
        <v>39</v>
      </c>
      <c r="C217" s="23" t="s">
        <v>40</v>
      </c>
      <c r="D217" s="23"/>
      <c r="E217" s="23"/>
      <c r="F217" s="23"/>
      <c r="G217" s="23"/>
      <c r="H217" s="23"/>
    </row>
    <row r="218" spans="1:8" x14ac:dyDescent="0.25">
      <c r="A218" s="33">
        <v>3</v>
      </c>
      <c r="B218" s="33" t="s">
        <v>39</v>
      </c>
      <c r="C218" s="33" t="s">
        <v>19</v>
      </c>
      <c r="D218" s="33"/>
      <c r="E218" s="33"/>
      <c r="F218" s="33"/>
      <c r="G218" s="33"/>
      <c r="H218" s="33"/>
    </row>
    <row r="219" spans="1:8" x14ac:dyDescent="0.25">
      <c r="A219" s="33">
        <v>3</v>
      </c>
      <c r="B219" s="33" t="s">
        <v>39</v>
      </c>
      <c r="C219" s="33" t="s">
        <v>21</v>
      </c>
      <c r="D219" s="33"/>
      <c r="E219" s="33"/>
      <c r="F219" s="33"/>
      <c r="G219" s="33"/>
      <c r="H219" s="33"/>
    </row>
    <row r="220" spans="1:8" x14ac:dyDescent="0.25">
      <c r="A220" s="33">
        <v>3</v>
      </c>
      <c r="B220" s="33" t="s">
        <v>39</v>
      </c>
      <c r="C220" s="33" t="s">
        <v>10</v>
      </c>
      <c r="D220" s="33"/>
      <c r="E220" s="33"/>
      <c r="F220" s="33"/>
      <c r="G220" s="33"/>
      <c r="H220" s="33"/>
    </row>
    <row r="221" spans="1:8" x14ac:dyDescent="0.25">
      <c r="A221" s="33">
        <v>3</v>
      </c>
      <c r="B221" s="33" t="s">
        <v>39</v>
      </c>
      <c r="C221" s="33" t="s">
        <v>57</v>
      </c>
      <c r="D221" s="33"/>
      <c r="E221" s="33"/>
      <c r="F221" s="33"/>
      <c r="G221" s="33"/>
      <c r="H221" s="33"/>
    </row>
    <row r="222" spans="1:8" x14ac:dyDescent="0.25">
      <c r="A222" s="33">
        <v>3</v>
      </c>
      <c r="B222" s="33" t="s">
        <v>39</v>
      </c>
      <c r="C222" s="33" t="s">
        <v>40</v>
      </c>
      <c r="D222" s="33"/>
      <c r="E222" s="33"/>
      <c r="F222" s="33"/>
      <c r="G222" s="33"/>
      <c r="H222" s="33"/>
    </row>
    <row r="223" spans="1:8" x14ac:dyDescent="0.25">
      <c r="A223" s="33">
        <v>3</v>
      </c>
      <c r="B223" s="33" t="s">
        <v>39</v>
      </c>
      <c r="C223" s="33" t="s">
        <v>41</v>
      </c>
      <c r="D223" s="33"/>
      <c r="E223" s="33"/>
      <c r="F223" s="33"/>
      <c r="G223" s="33"/>
      <c r="H223" s="33"/>
    </row>
    <row r="224" spans="1:8" x14ac:dyDescent="0.25">
      <c r="A224" s="19">
        <v>4</v>
      </c>
      <c r="B224" s="19" t="s">
        <v>39</v>
      </c>
      <c r="C224" s="19" t="s">
        <v>10</v>
      </c>
      <c r="D224" s="19"/>
      <c r="E224" s="19"/>
      <c r="F224" s="19"/>
      <c r="G224" s="19"/>
      <c r="H224" s="19"/>
    </row>
    <row r="225" spans="1:8" x14ac:dyDescent="0.25">
      <c r="A225" s="19">
        <v>4</v>
      </c>
      <c r="B225" s="19" t="s">
        <v>39</v>
      </c>
      <c r="C225" s="19" t="s">
        <v>57</v>
      </c>
      <c r="D225" s="19"/>
      <c r="E225" s="19"/>
      <c r="F225" s="19"/>
      <c r="G225" s="19"/>
      <c r="H225" s="19"/>
    </row>
    <row r="226" spans="1:8" x14ac:dyDescent="0.25">
      <c r="A226" s="19">
        <v>4</v>
      </c>
      <c r="B226" s="19" t="s">
        <v>39</v>
      </c>
      <c r="C226" s="19" t="s">
        <v>41</v>
      </c>
      <c r="D226" s="19"/>
      <c r="E226" s="19"/>
      <c r="F226" s="19"/>
      <c r="G226" s="19"/>
      <c r="H226" s="19"/>
    </row>
  </sheetData>
  <autoFilter ref="A1:H22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7"/>
  <sheetViews>
    <sheetView workbookViewId="0">
      <selection activeCell="E37" sqref="E37"/>
    </sheetView>
  </sheetViews>
  <sheetFormatPr defaultColWidth="11.42578125" defaultRowHeight="15" x14ac:dyDescent="0.25"/>
  <sheetData>
    <row r="1" spans="1:17" x14ac:dyDescent="0.25">
      <c r="A1" t="s">
        <v>1</v>
      </c>
      <c r="B1" t="s">
        <v>0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s="32" t="s">
        <v>60</v>
      </c>
      <c r="I1" t="s">
        <v>61</v>
      </c>
      <c r="K1" t="s">
        <v>69</v>
      </c>
      <c r="L1" t="s">
        <v>89</v>
      </c>
      <c r="M1" t="s">
        <v>86</v>
      </c>
      <c r="N1" t="s">
        <v>87</v>
      </c>
      <c r="O1" t="s">
        <v>88</v>
      </c>
      <c r="P1" t="s">
        <v>72</v>
      </c>
      <c r="Q1" t="s">
        <v>73</v>
      </c>
    </row>
    <row r="2" spans="1:17" x14ac:dyDescent="0.25">
      <c r="A2" s="1">
        <v>4</v>
      </c>
      <c r="B2" s="1">
        <v>1</v>
      </c>
      <c r="C2" s="1">
        <v>10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K2" t="s">
        <v>11</v>
      </c>
      <c r="L2">
        <v>38</v>
      </c>
      <c r="M2">
        <v>39</v>
      </c>
      <c r="N2">
        <v>35</v>
      </c>
      <c r="O2">
        <v>28</v>
      </c>
      <c r="P2">
        <f>O2-L2</f>
        <v>-10</v>
      </c>
      <c r="Q2">
        <f>10*100/38</f>
        <v>26.315789473684209</v>
      </c>
    </row>
    <row r="3" spans="1:17" x14ac:dyDescent="0.25">
      <c r="A3" s="2">
        <v>6</v>
      </c>
      <c r="B3" s="2">
        <v>1</v>
      </c>
      <c r="C3" s="2">
        <v>8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t="s">
        <v>5</v>
      </c>
      <c r="L3">
        <v>3</v>
      </c>
      <c r="M3">
        <v>3</v>
      </c>
      <c r="N3">
        <v>3</v>
      </c>
      <c r="O3">
        <v>3</v>
      </c>
      <c r="P3">
        <f t="shared" ref="P3:P8" si="0">O3-L3</f>
        <v>0</v>
      </c>
      <c r="Q3">
        <v>100</v>
      </c>
    </row>
    <row r="4" spans="1:17" x14ac:dyDescent="0.25">
      <c r="A4" s="10">
        <v>12</v>
      </c>
      <c r="B4" s="10">
        <v>1</v>
      </c>
      <c r="C4" s="10">
        <v>3</v>
      </c>
      <c r="D4" s="10">
        <v>0</v>
      </c>
      <c r="E4" s="10">
        <v>0</v>
      </c>
      <c r="F4" s="10">
        <v>0</v>
      </c>
      <c r="G4" s="10">
        <v>1</v>
      </c>
      <c r="H4" s="10">
        <v>0</v>
      </c>
      <c r="I4" s="10">
        <v>1</v>
      </c>
      <c r="K4" t="s">
        <v>9</v>
      </c>
      <c r="L4">
        <v>5</v>
      </c>
      <c r="M4">
        <v>4</v>
      </c>
      <c r="N4">
        <v>3</v>
      </c>
      <c r="O4">
        <v>5</v>
      </c>
      <c r="P4">
        <f t="shared" si="0"/>
        <v>0</v>
      </c>
      <c r="Q4">
        <v>100</v>
      </c>
    </row>
    <row r="5" spans="1:17" x14ac:dyDescent="0.25">
      <c r="A5" s="13">
        <v>13</v>
      </c>
      <c r="B5" s="13">
        <v>1</v>
      </c>
      <c r="C5" s="13">
        <v>1</v>
      </c>
      <c r="D5" s="13">
        <v>0</v>
      </c>
      <c r="E5" s="13">
        <v>3</v>
      </c>
      <c r="F5" s="13">
        <v>0</v>
      </c>
      <c r="G5" s="13">
        <v>2</v>
      </c>
      <c r="H5" s="13">
        <v>0</v>
      </c>
      <c r="I5" s="13">
        <v>0</v>
      </c>
      <c r="K5" t="s">
        <v>10</v>
      </c>
      <c r="L5">
        <v>2</v>
      </c>
      <c r="M5">
        <v>2</v>
      </c>
      <c r="N5">
        <v>1</v>
      </c>
      <c r="O5">
        <v>1</v>
      </c>
      <c r="P5">
        <f t="shared" si="0"/>
        <v>-1</v>
      </c>
      <c r="Q5">
        <v>50</v>
      </c>
    </row>
    <row r="6" spans="1:17" x14ac:dyDescent="0.25">
      <c r="A6" s="17">
        <v>15</v>
      </c>
      <c r="B6" s="17">
        <v>1</v>
      </c>
      <c r="C6" s="17">
        <v>10</v>
      </c>
      <c r="D6" s="17">
        <v>0</v>
      </c>
      <c r="E6" s="17">
        <v>0</v>
      </c>
      <c r="F6" s="17">
        <v>0</v>
      </c>
      <c r="G6" s="17">
        <v>1</v>
      </c>
      <c r="H6" s="17">
        <v>0</v>
      </c>
      <c r="I6" s="17">
        <v>0</v>
      </c>
      <c r="K6" t="s">
        <v>17</v>
      </c>
      <c r="L6">
        <v>4</v>
      </c>
      <c r="M6">
        <v>4</v>
      </c>
      <c r="N6">
        <v>3</v>
      </c>
      <c r="O6">
        <v>4</v>
      </c>
      <c r="P6">
        <f t="shared" si="0"/>
        <v>0</v>
      </c>
      <c r="Q6">
        <v>100</v>
      </c>
    </row>
    <row r="7" spans="1:17" x14ac:dyDescent="0.25">
      <c r="A7" s="27">
        <v>16</v>
      </c>
      <c r="B7" s="27">
        <v>1</v>
      </c>
      <c r="C7" s="27">
        <v>2</v>
      </c>
      <c r="D7" s="27">
        <v>1</v>
      </c>
      <c r="E7" s="27">
        <v>0</v>
      </c>
      <c r="F7" s="27">
        <v>0</v>
      </c>
      <c r="G7" s="27">
        <v>0</v>
      </c>
      <c r="H7" s="27">
        <v>0</v>
      </c>
      <c r="I7" s="27">
        <v>4</v>
      </c>
      <c r="K7" t="s">
        <v>70</v>
      </c>
      <c r="L7">
        <v>1</v>
      </c>
      <c r="M7">
        <v>2</v>
      </c>
      <c r="N7">
        <v>2</v>
      </c>
      <c r="O7">
        <v>1</v>
      </c>
      <c r="P7">
        <f t="shared" si="0"/>
        <v>0</v>
      </c>
      <c r="Q7">
        <v>100</v>
      </c>
    </row>
    <row r="8" spans="1:17" x14ac:dyDescent="0.25">
      <c r="A8" s="26">
        <v>27</v>
      </c>
      <c r="B8" s="26">
        <v>1</v>
      </c>
      <c r="C8" s="26">
        <v>2</v>
      </c>
      <c r="D8" s="26">
        <v>1</v>
      </c>
      <c r="E8" s="26">
        <v>0</v>
      </c>
      <c r="F8" s="26">
        <v>0</v>
      </c>
      <c r="G8" s="26">
        <v>0</v>
      </c>
      <c r="H8" s="26">
        <v>0</v>
      </c>
      <c r="I8" s="26">
        <v>1</v>
      </c>
      <c r="K8" t="s">
        <v>71</v>
      </c>
      <c r="L8">
        <v>8</v>
      </c>
      <c r="M8">
        <v>7</v>
      </c>
      <c r="N8">
        <v>5</v>
      </c>
      <c r="O8">
        <v>5</v>
      </c>
      <c r="P8">
        <f t="shared" si="0"/>
        <v>-3</v>
      </c>
      <c r="Q8">
        <f>3*100/8</f>
        <v>37.5</v>
      </c>
    </row>
    <row r="9" spans="1:17" x14ac:dyDescent="0.25">
      <c r="A9" s="1">
        <v>28</v>
      </c>
      <c r="B9" s="1">
        <v>1</v>
      </c>
      <c r="C9" s="1">
        <v>2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</row>
    <row r="10" spans="1:17" x14ac:dyDescent="0.25">
      <c r="A10" s="49" t="s">
        <v>68</v>
      </c>
      <c r="B10" s="49"/>
      <c r="C10" s="49">
        <f>SUM(C2:C9)</f>
        <v>38</v>
      </c>
      <c r="D10" s="49">
        <f t="shared" ref="D10:I10" si="1">SUM(D2:D9)</f>
        <v>3</v>
      </c>
      <c r="E10" s="49">
        <f t="shared" si="1"/>
        <v>5</v>
      </c>
      <c r="F10" s="49">
        <f t="shared" si="1"/>
        <v>2</v>
      </c>
      <c r="G10" s="49">
        <f t="shared" si="1"/>
        <v>4</v>
      </c>
      <c r="H10" s="49">
        <f t="shared" si="1"/>
        <v>1</v>
      </c>
      <c r="I10" s="49">
        <f t="shared" si="1"/>
        <v>8</v>
      </c>
    </row>
    <row r="11" spans="1:17" x14ac:dyDescent="0.25">
      <c r="A11" s="3">
        <v>4</v>
      </c>
      <c r="B11" s="3">
        <v>2</v>
      </c>
      <c r="C11" s="3">
        <v>10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7" x14ac:dyDescent="0.25">
      <c r="A12" s="7">
        <v>6</v>
      </c>
      <c r="B12" s="7">
        <v>2</v>
      </c>
      <c r="C12" s="7">
        <v>8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1</v>
      </c>
    </row>
    <row r="13" spans="1:17" x14ac:dyDescent="0.25">
      <c r="A13" s="9">
        <v>12</v>
      </c>
      <c r="B13" s="9">
        <v>2</v>
      </c>
      <c r="C13" s="9">
        <v>4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1</v>
      </c>
    </row>
    <row r="14" spans="1:17" x14ac:dyDescent="0.25">
      <c r="A14" s="14">
        <v>13</v>
      </c>
      <c r="B14" s="14">
        <v>2</v>
      </c>
      <c r="C14" s="14">
        <v>3</v>
      </c>
      <c r="D14" s="14">
        <v>0</v>
      </c>
      <c r="E14" s="14">
        <v>2</v>
      </c>
      <c r="F14" s="14">
        <v>0</v>
      </c>
      <c r="G14" s="14">
        <v>2</v>
      </c>
      <c r="H14" s="14">
        <v>0</v>
      </c>
      <c r="I14" s="14">
        <v>0</v>
      </c>
    </row>
    <row r="15" spans="1:17" x14ac:dyDescent="0.25">
      <c r="A15" s="18">
        <v>15</v>
      </c>
      <c r="B15" s="18">
        <v>2</v>
      </c>
      <c r="C15" s="18">
        <v>6</v>
      </c>
      <c r="D15" s="18">
        <v>0</v>
      </c>
      <c r="E15" s="18">
        <v>0</v>
      </c>
      <c r="F15" s="18">
        <v>0</v>
      </c>
      <c r="G15" s="18">
        <v>1</v>
      </c>
      <c r="H15" s="18">
        <v>0</v>
      </c>
      <c r="I15" s="18">
        <v>0</v>
      </c>
    </row>
    <row r="16" spans="1:17" x14ac:dyDescent="0.25">
      <c r="A16" s="28">
        <v>16</v>
      </c>
      <c r="B16" s="28">
        <v>2</v>
      </c>
      <c r="C16" s="28">
        <v>3</v>
      </c>
      <c r="D16" s="28">
        <v>1</v>
      </c>
      <c r="E16" s="28">
        <v>0</v>
      </c>
      <c r="F16" s="28">
        <v>0</v>
      </c>
      <c r="G16" s="28">
        <v>0</v>
      </c>
      <c r="H16" s="28">
        <v>0</v>
      </c>
      <c r="I16" s="28">
        <v>3</v>
      </c>
    </row>
    <row r="17" spans="1:9" x14ac:dyDescent="0.25">
      <c r="A17" s="24">
        <v>27</v>
      </c>
      <c r="B17" s="24">
        <v>2</v>
      </c>
      <c r="C17" s="24">
        <v>4</v>
      </c>
      <c r="D17" s="24">
        <v>1</v>
      </c>
      <c r="E17" s="24">
        <v>0</v>
      </c>
      <c r="F17" s="24">
        <v>0</v>
      </c>
      <c r="G17" s="24">
        <v>0</v>
      </c>
      <c r="H17" s="24">
        <v>0</v>
      </c>
      <c r="I17" s="24">
        <v>1</v>
      </c>
    </row>
    <row r="18" spans="1:9" x14ac:dyDescent="0.25">
      <c r="A18" s="3">
        <v>28</v>
      </c>
      <c r="B18" s="3">
        <v>2</v>
      </c>
      <c r="C18" s="3">
        <v>1</v>
      </c>
      <c r="D18" s="3">
        <v>0</v>
      </c>
      <c r="E18" s="3">
        <v>1</v>
      </c>
      <c r="F18" s="3">
        <v>1</v>
      </c>
      <c r="G18" s="3">
        <v>0</v>
      </c>
      <c r="H18" s="3">
        <v>2</v>
      </c>
      <c r="I18" s="3">
        <v>1</v>
      </c>
    </row>
    <row r="19" spans="1:9" x14ac:dyDescent="0.25">
      <c r="A19" s="49" t="s">
        <v>68</v>
      </c>
      <c r="B19" s="49"/>
      <c r="C19" s="49">
        <f>SUM(C11:C18)</f>
        <v>39</v>
      </c>
      <c r="D19" s="49">
        <f t="shared" ref="D19:I19" si="2">SUM(D11:D18)</f>
        <v>3</v>
      </c>
      <c r="E19" s="49">
        <f t="shared" si="2"/>
        <v>4</v>
      </c>
      <c r="F19" s="49">
        <f t="shared" si="2"/>
        <v>2</v>
      </c>
      <c r="G19" s="49">
        <f t="shared" si="2"/>
        <v>4</v>
      </c>
      <c r="H19" s="49">
        <f t="shared" si="2"/>
        <v>2</v>
      </c>
      <c r="I19" s="49">
        <f t="shared" si="2"/>
        <v>7</v>
      </c>
    </row>
    <row r="20" spans="1:9" x14ac:dyDescent="0.25">
      <c r="A20" s="4">
        <v>4</v>
      </c>
      <c r="B20" s="4">
        <v>3</v>
      </c>
      <c r="C20" s="4">
        <v>10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25">
      <c r="A21" s="5">
        <v>6</v>
      </c>
      <c r="B21" s="5">
        <v>3</v>
      </c>
      <c r="C21" s="5">
        <v>6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1</v>
      </c>
    </row>
    <row r="22" spans="1:9" x14ac:dyDescent="0.25">
      <c r="A22" s="11">
        <v>12</v>
      </c>
      <c r="B22" s="11">
        <v>3</v>
      </c>
      <c r="C22" s="11">
        <v>4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</row>
    <row r="23" spans="1:9" x14ac:dyDescent="0.25">
      <c r="A23" s="15">
        <v>13</v>
      </c>
      <c r="B23" s="15">
        <v>3</v>
      </c>
      <c r="C23" s="15">
        <v>3</v>
      </c>
      <c r="D23" s="15">
        <v>0</v>
      </c>
      <c r="E23" s="15">
        <v>2</v>
      </c>
      <c r="F23" s="15">
        <v>0</v>
      </c>
      <c r="G23" s="15">
        <v>2</v>
      </c>
      <c r="H23" s="15">
        <v>0</v>
      </c>
      <c r="I23" s="15">
        <v>0</v>
      </c>
    </row>
    <row r="24" spans="1:9" x14ac:dyDescent="0.25">
      <c r="A24" s="20">
        <v>15</v>
      </c>
      <c r="B24" s="20">
        <v>3</v>
      </c>
      <c r="C24" s="20">
        <v>4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</row>
    <row r="25" spans="1:9" x14ac:dyDescent="0.25">
      <c r="A25" s="30">
        <v>16</v>
      </c>
      <c r="B25" s="30">
        <v>3</v>
      </c>
      <c r="C25" s="30">
        <v>3</v>
      </c>
      <c r="D25" s="30">
        <v>1</v>
      </c>
      <c r="E25" s="30">
        <v>0</v>
      </c>
      <c r="F25" s="30">
        <v>0</v>
      </c>
      <c r="G25" s="30">
        <v>0</v>
      </c>
      <c r="H25" s="30">
        <v>0</v>
      </c>
      <c r="I25" s="30">
        <v>2</v>
      </c>
    </row>
    <row r="26" spans="1:9" x14ac:dyDescent="0.25">
      <c r="A26" s="25">
        <v>27</v>
      </c>
      <c r="B26" s="25">
        <v>3</v>
      </c>
      <c r="C26" s="25">
        <v>3</v>
      </c>
      <c r="D26" s="25">
        <v>1</v>
      </c>
      <c r="E26" s="25">
        <v>0</v>
      </c>
      <c r="F26" s="25">
        <v>0</v>
      </c>
      <c r="G26" s="25">
        <v>0</v>
      </c>
      <c r="H26" s="25">
        <v>0</v>
      </c>
      <c r="I26" s="25">
        <v>1</v>
      </c>
    </row>
    <row r="27" spans="1:9" x14ac:dyDescent="0.25">
      <c r="A27" s="6">
        <v>28</v>
      </c>
      <c r="B27" s="6">
        <v>3</v>
      </c>
      <c r="C27" s="6">
        <v>2</v>
      </c>
      <c r="D27" s="6">
        <v>0</v>
      </c>
      <c r="E27" s="6">
        <v>0</v>
      </c>
      <c r="F27" s="6">
        <v>1</v>
      </c>
      <c r="G27" s="6">
        <v>0</v>
      </c>
      <c r="H27" s="6">
        <v>2</v>
      </c>
      <c r="I27" s="6">
        <v>1</v>
      </c>
    </row>
    <row r="28" spans="1:9" x14ac:dyDescent="0.25">
      <c r="A28" s="49" t="s">
        <v>68</v>
      </c>
      <c r="B28" s="49"/>
      <c r="C28" s="49">
        <f>SUM(C20:C27)</f>
        <v>35</v>
      </c>
      <c r="D28" s="49">
        <f t="shared" ref="D28:I28" si="3">SUM(D20:D27)</f>
        <v>3</v>
      </c>
      <c r="E28" s="49">
        <f t="shared" si="3"/>
        <v>3</v>
      </c>
      <c r="F28" s="49">
        <f t="shared" si="3"/>
        <v>1</v>
      </c>
      <c r="G28" s="49">
        <f t="shared" si="3"/>
        <v>3</v>
      </c>
      <c r="H28" s="49">
        <f t="shared" si="3"/>
        <v>2</v>
      </c>
      <c r="I28" s="49">
        <f t="shared" si="3"/>
        <v>5</v>
      </c>
    </row>
    <row r="29" spans="1:9" x14ac:dyDescent="0.25">
      <c r="A29" s="6">
        <v>4</v>
      </c>
      <c r="B29" s="6">
        <v>4</v>
      </c>
      <c r="C29" s="6">
        <v>9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 x14ac:dyDescent="0.25">
      <c r="A30" s="8">
        <v>6</v>
      </c>
      <c r="B30" s="8">
        <v>4</v>
      </c>
      <c r="C30" s="8">
        <v>4</v>
      </c>
      <c r="D30" s="8">
        <v>0</v>
      </c>
      <c r="E30" s="8">
        <v>1</v>
      </c>
      <c r="F30" s="8">
        <v>0</v>
      </c>
      <c r="G30" s="8">
        <v>0</v>
      </c>
      <c r="H30" s="8">
        <v>0</v>
      </c>
      <c r="I30" s="8">
        <v>1</v>
      </c>
    </row>
    <row r="31" spans="1:9" x14ac:dyDescent="0.25">
      <c r="A31" s="12">
        <v>12</v>
      </c>
      <c r="B31" s="12">
        <v>4</v>
      </c>
      <c r="C31" s="12">
        <v>5</v>
      </c>
      <c r="D31" s="12">
        <v>0</v>
      </c>
      <c r="E31" s="12">
        <v>0</v>
      </c>
      <c r="F31" s="12">
        <v>0</v>
      </c>
      <c r="G31" s="12">
        <v>1</v>
      </c>
      <c r="H31" s="12">
        <v>0</v>
      </c>
      <c r="I31" s="12">
        <v>0</v>
      </c>
    </row>
    <row r="32" spans="1:9" x14ac:dyDescent="0.25">
      <c r="A32" s="16">
        <v>13</v>
      </c>
      <c r="B32" s="16">
        <v>4</v>
      </c>
      <c r="C32" s="16">
        <v>5</v>
      </c>
      <c r="D32" s="16">
        <v>0</v>
      </c>
      <c r="E32" s="16">
        <v>2</v>
      </c>
      <c r="F32" s="16">
        <v>0</v>
      </c>
      <c r="G32" s="16">
        <v>2</v>
      </c>
      <c r="H32" s="16">
        <v>0</v>
      </c>
      <c r="I32" s="16">
        <v>0</v>
      </c>
    </row>
    <row r="33" spans="1:9" x14ac:dyDescent="0.25">
      <c r="A33" s="22">
        <v>15</v>
      </c>
      <c r="B33" s="22">
        <v>4</v>
      </c>
      <c r="C33" s="22">
        <v>3</v>
      </c>
      <c r="D33" s="22">
        <v>0</v>
      </c>
      <c r="E33" s="22">
        <v>2</v>
      </c>
      <c r="F33" s="22">
        <v>0</v>
      </c>
      <c r="G33" s="22">
        <v>0</v>
      </c>
      <c r="H33" s="22">
        <v>0</v>
      </c>
      <c r="I33" s="22">
        <v>0</v>
      </c>
    </row>
    <row r="34" spans="1:9" x14ac:dyDescent="0.25">
      <c r="A34" s="29">
        <v>16</v>
      </c>
      <c r="B34" s="29">
        <v>4</v>
      </c>
      <c r="C34" s="29">
        <v>0</v>
      </c>
      <c r="D34" s="29">
        <v>1</v>
      </c>
      <c r="E34" s="29">
        <v>0</v>
      </c>
      <c r="F34" s="29">
        <v>0</v>
      </c>
      <c r="G34" s="29">
        <v>1</v>
      </c>
      <c r="H34" s="29">
        <v>0</v>
      </c>
      <c r="I34" s="29">
        <v>2</v>
      </c>
    </row>
    <row r="35" spans="1:9" x14ac:dyDescent="0.25">
      <c r="A35" s="36">
        <v>27</v>
      </c>
      <c r="B35" s="36">
        <v>4</v>
      </c>
      <c r="C35" s="36">
        <v>2</v>
      </c>
      <c r="D35" s="36">
        <v>1</v>
      </c>
      <c r="E35" s="36">
        <v>0</v>
      </c>
      <c r="F35" s="36">
        <v>0</v>
      </c>
      <c r="G35" s="36">
        <v>0</v>
      </c>
      <c r="H35" s="36">
        <v>0</v>
      </c>
      <c r="I35" s="36">
        <v>1</v>
      </c>
    </row>
    <row r="36" spans="1:9" x14ac:dyDescent="0.25">
      <c r="A36" s="35">
        <v>28</v>
      </c>
      <c r="B36" s="35">
        <v>4</v>
      </c>
      <c r="C36" s="35">
        <v>0</v>
      </c>
      <c r="D36" s="35">
        <v>0</v>
      </c>
      <c r="E36" s="35">
        <v>0</v>
      </c>
      <c r="F36" s="35">
        <v>1</v>
      </c>
      <c r="G36" s="35">
        <v>0</v>
      </c>
      <c r="H36" s="35">
        <v>1</v>
      </c>
      <c r="I36" s="35">
        <v>1</v>
      </c>
    </row>
    <row r="37" spans="1:9" x14ac:dyDescent="0.25">
      <c r="A37" s="49" t="s">
        <v>68</v>
      </c>
      <c r="B37" s="49"/>
      <c r="C37" s="49">
        <f>SUM(C29:C36)</f>
        <v>28</v>
      </c>
      <c r="D37" s="49">
        <f t="shared" ref="D37:I37" si="4">SUM(D29:D36)</f>
        <v>3</v>
      </c>
      <c r="E37" s="49">
        <f t="shared" si="4"/>
        <v>5</v>
      </c>
      <c r="F37" s="49">
        <f t="shared" si="4"/>
        <v>1</v>
      </c>
      <c r="G37" s="49">
        <f t="shared" si="4"/>
        <v>4</v>
      </c>
      <c r="H37" s="49">
        <f t="shared" si="4"/>
        <v>1</v>
      </c>
      <c r="I37" s="49">
        <f t="shared" si="4"/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H112"/>
  <sheetViews>
    <sheetView topLeftCell="A70" workbookViewId="0">
      <selection activeCell="C2" sqref="C2:C109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79</v>
      </c>
      <c r="E1" t="s">
        <v>82</v>
      </c>
      <c r="F1" t="s">
        <v>74</v>
      </c>
      <c r="H1" s="50" t="s">
        <v>75</v>
      </c>
    </row>
    <row r="2" spans="1:8" x14ac:dyDescent="0.25">
      <c r="A2" s="1">
        <v>1</v>
      </c>
      <c r="B2" s="1" t="s">
        <v>4</v>
      </c>
      <c r="C2" s="1" t="s">
        <v>5</v>
      </c>
      <c r="D2" s="1" t="s">
        <v>80</v>
      </c>
      <c r="E2" s="1"/>
      <c r="H2" s="51" t="s">
        <v>76</v>
      </c>
    </row>
    <row r="3" spans="1:8" x14ac:dyDescent="0.25">
      <c r="A3" s="1">
        <v>1</v>
      </c>
      <c r="B3" s="1" t="s">
        <v>4</v>
      </c>
      <c r="C3" s="1" t="s">
        <v>11</v>
      </c>
      <c r="D3" s="1" t="s">
        <v>80</v>
      </c>
      <c r="E3" s="1"/>
      <c r="H3" t="s">
        <v>78</v>
      </c>
    </row>
    <row r="4" spans="1:8" x14ac:dyDescent="0.25">
      <c r="A4" s="50">
        <v>1</v>
      </c>
      <c r="B4" s="50" t="s">
        <v>4</v>
      </c>
      <c r="C4" s="50" t="s">
        <v>16</v>
      </c>
      <c r="D4" s="50" t="s">
        <v>81</v>
      </c>
      <c r="E4" s="50"/>
      <c r="H4" t="s">
        <v>77</v>
      </c>
    </row>
    <row r="5" spans="1:8" x14ac:dyDescent="0.25">
      <c r="A5" s="1">
        <v>1</v>
      </c>
      <c r="B5" s="1" t="s">
        <v>4</v>
      </c>
      <c r="C5" s="1" t="s">
        <v>15</v>
      </c>
      <c r="D5" s="1" t="s">
        <v>80</v>
      </c>
      <c r="E5" s="1"/>
    </row>
    <row r="6" spans="1:8" x14ac:dyDescent="0.25">
      <c r="A6" s="1">
        <v>1</v>
      </c>
      <c r="B6" s="1" t="s">
        <v>4</v>
      </c>
      <c r="C6" s="1" t="s">
        <v>14</v>
      </c>
      <c r="D6" s="1" t="s">
        <v>80</v>
      </c>
      <c r="E6" s="1"/>
    </row>
    <row r="7" spans="1:8" x14ac:dyDescent="0.25">
      <c r="A7" s="1">
        <v>1</v>
      </c>
      <c r="B7" s="1" t="s">
        <v>4</v>
      </c>
      <c r="C7" s="1" t="s">
        <v>48</v>
      </c>
      <c r="D7" s="1" t="s">
        <v>80</v>
      </c>
      <c r="E7" s="1"/>
    </row>
    <row r="8" spans="1:8" x14ac:dyDescent="0.25">
      <c r="A8" s="1">
        <v>1</v>
      </c>
      <c r="B8" s="1" t="s">
        <v>4</v>
      </c>
      <c r="C8" s="1" t="s">
        <v>49</v>
      </c>
      <c r="D8" s="1" t="s">
        <v>80</v>
      </c>
      <c r="E8" s="1"/>
    </row>
    <row r="9" spans="1:8" x14ac:dyDescent="0.25">
      <c r="A9" s="1">
        <v>1</v>
      </c>
      <c r="B9" s="1" t="s">
        <v>4</v>
      </c>
      <c r="C9" s="1" t="s">
        <v>50</v>
      </c>
      <c r="D9" s="1" t="s">
        <v>80</v>
      </c>
      <c r="E9" s="1"/>
    </row>
    <row r="10" spans="1:8" x14ac:dyDescent="0.25">
      <c r="A10" s="50">
        <v>1</v>
      </c>
      <c r="B10" s="50" t="s">
        <v>4</v>
      </c>
      <c r="C10" s="50" t="s">
        <v>51</v>
      </c>
      <c r="D10" s="50" t="s">
        <v>81</v>
      </c>
      <c r="E10" s="50"/>
    </row>
    <row r="11" spans="1:8" x14ac:dyDescent="0.25">
      <c r="A11" s="1">
        <v>1</v>
      </c>
      <c r="B11" s="1" t="s">
        <v>4</v>
      </c>
      <c r="C11" s="1" t="s">
        <v>52</v>
      </c>
      <c r="D11" s="1" t="s">
        <v>80</v>
      </c>
      <c r="E11" s="1"/>
    </row>
    <row r="12" spans="1:8" x14ac:dyDescent="0.25">
      <c r="A12" s="1">
        <v>1</v>
      </c>
      <c r="B12" s="1" t="s">
        <v>4</v>
      </c>
      <c r="C12" s="1" t="s">
        <v>53</v>
      </c>
      <c r="D12" s="1" t="s">
        <v>80</v>
      </c>
      <c r="E12" s="1"/>
    </row>
    <row r="13" spans="1:8" hidden="1" x14ac:dyDescent="0.25">
      <c r="A13" s="6">
        <v>4</v>
      </c>
      <c r="B13" s="6" t="s">
        <v>4</v>
      </c>
      <c r="C13" s="6" t="s">
        <v>5</v>
      </c>
      <c r="D13" s="6"/>
      <c r="E13" s="6"/>
    </row>
    <row r="14" spans="1:8" hidden="1" x14ac:dyDescent="0.25">
      <c r="A14" s="6">
        <v>4</v>
      </c>
      <c r="B14" s="6" t="s">
        <v>4</v>
      </c>
      <c r="C14" s="6" t="s">
        <v>11</v>
      </c>
      <c r="D14" s="6"/>
      <c r="E14" s="6"/>
    </row>
    <row r="15" spans="1:8" hidden="1" x14ac:dyDescent="0.25">
      <c r="A15" s="6">
        <v>4</v>
      </c>
      <c r="B15" s="6" t="s">
        <v>4</v>
      </c>
      <c r="C15" s="6" t="s">
        <v>15</v>
      </c>
      <c r="D15" s="6"/>
      <c r="E15" s="6"/>
    </row>
    <row r="16" spans="1:8" hidden="1" x14ac:dyDescent="0.25">
      <c r="A16" s="6">
        <v>4</v>
      </c>
      <c r="B16" s="6" t="s">
        <v>4</v>
      </c>
      <c r="C16" s="6" t="s">
        <v>14</v>
      </c>
      <c r="D16" s="6"/>
      <c r="E16" s="6"/>
    </row>
    <row r="17" spans="1:5" hidden="1" x14ac:dyDescent="0.25">
      <c r="A17" s="6">
        <v>4</v>
      </c>
      <c r="B17" s="6" t="s">
        <v>4</v>
      </c>
      <c r="C17" s="6" t="s">
        <v>48</v>
      </c>
      <c r="D17" s="6"/>
      <c r="E17" s="6"/>
    </row>
    <row r="18" spans="1:5" hidden="1" x14ac:dyDescent="0.25">
      <c r="A18" s="6">
        <v>4</v>
      </c>
      <c r="B18" s="6" t="s">
        <v>4</v>
      </c>
      <c r="C18" s="6" t="s">
        <v>49</v>
      </c>
      <c r="D18" s="6"/>
      <c r="E18" s="6"/>
    </row>
    <row r="19" spans="1:5" hidden="1" x14ac:dyDescent="0.25">
      <c r="A19" s="6">
        <v>4</v>
      </c>
      <c r="B19" s="6" t="s">
        <v>4</v>
      </c>
      <c r="C19" s="6" t="s">
        <v>50</v>
      </c>
      <c r="D19" s="6"/>
      <c r="E19" s="6"/>
    </row>
    <row r="20" spans="1:5" hidden="1" x14ac:dyDescent="0.25">
      <c r="A20" s="51">
        <v>4</v>
      </c>
      <c r="B20" s="51" t="s">
        <v>4</v>
      </c>
      <c r="C20" s="51" t="s">
        <v>52</v>
      </c>
      <c r="D20" s="51"/>
      <c r="E20" s="51"/>
    </row>
    <row r="21" spans="1:5" hidden="1" x14ac:dyDescent="0.25">
      <c r="A21" s="6">
        <v>4</v>
      </c>
      <c r="B21" s="6" t="s">
        <v>4</v>
      </c>
      <c r="C21" s="6" t="s">
        <v>53</v>
      </c>
      <c r="D21" s="6"/>
      <c r="E21" s="6"/>
    </row>
    <row r="22" spans="1:5" hidden="1" x14ac:dyDescent="0.25">
      <c r="A22" s="6">
        <v>4</v>
      </c>
      <c r="B22" s="6" t="s">
        <v>4</v>
      </c>
      <c r="C22" s="6" t="s">
        <v>54</v>
      </c>
      <c r="D22" s="6"/>
      <c r="E22" s="6"/>
    </row>
    <row r="23" spans="1:5" x14ac:dyDescent="0.25">
      <c r="A23" s="2">
        <v>1</v>
      </c>
      <c r="B23" s="2" t="s">
        <v>8</v>
      </c>
      <c r="C23" s="2" t="s">
        <v>9</v>
      </c>
      <c r="D23" s="2" t="s">
        <v>80</v>
      </c>
      <c r="E23" s="2"/>
    </row>
    <row r="24" spans="1:5" x14ac:dyDescent="0.25">
      <c r="A24" s="50">
        <v>1</v>
      </c>
      <c r="B24" s="50" t="s">
        <v>8</v>
      </c>
      <c r="C24" s="50" t="s">
        <v>59</v>
      </c>
      <c r="D24" s="50" t="s">
        <v>81</v>
      </c>
      <c r="E24" s="50"/>
    </row>
    <row r="25" spans="1:5" x14ac:dyDescent="0.25">
      <c r="A25" s="2">
        <v>1</v>
      </c>
      <c r="B25" s="2" t="s">
        <v>8</v>
      </c>
      <c r="C25" s="2" t="s">
        <v>55</v>
      </c>
      <c r="D25" s="2" t="s">
        <v>80</v>
      </c>
      <c r="E25" s="2"/>
    </row>
    <row r="26" spans="1:5" x14ac:dyDescent="0.25">
      <c r="A26" s="50">
        <v>1</v>
      </c>
      <c r="B26" s="50" t="s">
        <v>8</v>
      </c>
      <c r="C26" s="50" t="s">
        <v>18</v>
      </c>
      <c r="D26" s="50" t="s">
        <v>81</v>
      </c>
      <c r="E26" s="50"/>
    </row>
    <row r="27" spans="1:5" x14ac:dyDescent="0.25">
      <c r="A27" s="50">
        <v>1</v>
      </c>
      <c r="B27" s="50" t="s">
        <v>8</v>
      </c>
      <c r="C27" s="50" t="s">
        <v>19</v>
      </c>
      <c r="D27" s="50" t="s">
        <v>81</v>
      </c>
      <c r="E27" s="50"/>
    </row>
    <row r="28" spans="1:5" x14ac:dyDescent="0.25">
      <c r="A28" s="2">
        <v>1</v>
      </c>
      <c r="B28" s="2" t="s">
        <v>8</v>
      </c>
      <c r="C28" s="2" t="s">
        <v>21</v>
      </c>
      <c r="D28" s="2" t="s">
        <v>80</v>
      </c>
      <c r="E28" s="2"/>
    </row>
    <row r="29" spans="1:5" x14ac:dyDescent="0.25">
      <c r="A29" s="2">
        <v>1</v>
      </c>
      <c r="B29" s="2" t="s">
        <v>8</v>
      </c>
      <c r="C29" s="2" t="s">
        <v>20</v>
      </c>
      <c r="D29" s="2" t="s">
        <v>80</v>
      </c>
      <c r="E29" s="2"/>
    </row>
    <row r="30" spans="1:5" x14ac:dyDescent="0.25">
      <c r="A30" s="50">
        <v>1</v>
      </c>
      <c r="B30" s="50" t="s">
        <v>8</v>
      </c>
      <c r="C30" s="50" t="s">
        <v>22</v>
      </c>
      <c r="D30" s="50" t="s">
        <v>81</v>
      </c>
      <c r="E30" s="50"/>
    </row>
    <row r="31" spans="1:5" x14ac:dyDescent="0.25">
      <c r="A31" s="50">
        <v>1</v>
      </c>
      <c r="B31" s="50" t="s">
        <v>8</v>
      </c>
      <c r="C31" s="50" t="s">
        <v>23</v>
      </c>
      <c r="D31" s="50" t="s">
        <v>81</v>
      </c>
      <c r="E31" s="50"/>
    </row>
    <row r="32" spans="1:5" x14ac:dyDescent="0.25">
      <c r="A32" s="50">
        <v>1</v>
      </c>
      <c r="B32" s="50" t="s">
        <v>8</v>
      </c>
      <c r="C32" s="50" t="s">
        <v>24</v>
      </c>
      <c r="D32" s="50" t="s">
        <v>81</v>
      </c>
      <c r="E32" s="50"/>
    </row>
    <row r="33" spans="1:5" x14ac:dyDescent="0.25">
      <c r="A33" s="2">
        <v>1</v>
      </c>
      <c r="B33" s="2" t="s">
        <v>8</v>
      </c>
      <c r="C33" s="2" t="s">
        <v>25</v>
      </c>
      <c r="D33" s="2" t="s">
        <v>80</v>
      </c>
      <c r="E33" s="2"/>
    </row>
    <row r="34" spans="1:5" hidden="1" x14ac:dyDescent="0.25">
      <c r="A34" s="8">
        <v>4</v>
      </c>
      <c r="B34" s="8" t="s">
        <v>8</v>
      </c>
      <c r="C34" s="8" t="s">
        <v>9</v>
      </c>
      <c r="D34" s="8"/>
      <c r="E34" s="8"/>
    </row>
    <row r="35" spans="1:5" hidden="1" x14ac:dyDescent="0.25">
      <c r="A35" s="8">
        <v>4</v>
      </c>
      <c r="B35" s="8" t="s">
        <v>8</v>
      </c>
      <c r="C35" s="8" t="s">
        <v>44</v>
      </c>
      <c r="D35" s="8"/>
      <c r="E35" s="8"/>
    </row>
    <row r="36" spans="1:5" hidden="1" x14ac:dyDescent="0.25">
      <c r="A36" s="8">
        <v>4</v>
      </c>
      <c r="B36" s="8" t="s">
        <v>8</v>
      </c>
      <c r="C36" s="8" t="s">
        <v>21</v>
      </c>
      <c r="D36" s="8"/>
      <c r="E36" s="8"/>
    </row>
    <row r="37" spans="1:5" hidden="1" x14ac:dyDescent="0.25">
      <c r="A37" s="8">
        <v>4</v>
      </c>
      <c r="B37" s="8" t="s">
        <v>8</v>
      </c>
      <c r="C37" s="8" t="s">
        <v>20</v>
      </c>
      <c r="D37" s="8"/>
      <c r="E37" s="8"/>
    </row>
    <row r="38" spans="1:5" hidden="1" x14ac:dyDescent="0.25">
      <c r="A38" s="8">
        <v>4</v>
      </c>
      <c r="B38" s="8" t="s">
        <v>8</v>
      </c>
      <c r="C38" s="8" t="s">
        <v>25</v>
      </c>
      <c r="D38" s="8"/>
      <c r="E38" s="8"/>
    </row>
    <row r="39" spans="1:5" hidden="1" x14ac:dyDescent="0.25">
      <c r="A39" s="51">
        <v>4</v>
      </c>
      <c r="B39" s="51" t="s">
        <v>8</v>
      </c>
      <c r="C39" s="51" t="s">
        <v>27</v>
      </c>
      <c r="D39" s="51"/>
      <c r="E39" s="51"/>
    </row>
    <row r="40" spans="1:5" x14ac:dyDescent="0.25">
      <c r="A40" s="10">
        <v>1</v>
      </c>
      <c r="B40" s="10" t="s">
        <v>28</v>
      </c>
      <c r="C40" s="10" t="s">
        <v>18</v>
      </c>
      <c r="D40" s="10" t="s">
        <v>80</v>
      </c>
      <c r="E40" s="10"/>
    </row>
    <row r="41" spans="1:5" x14ac:dyDescent="0.25">
      <c r="A41" s="50">
        <v>1</v>
      </c>
      <c r="B41" s="50" t="s">
        <v>28</v>
      </c>
      <c r="C41" s="50" t="s">
        <v>19</v>
      </c>
      <c r="D41" s="50" t="s">
        <v>81</v>
      </c>
      <c r="E41" s="50"/>
    </row>
    <row r="42" spans="1:5" x14ac:dyDescent="0.25">
      <c r="A42" s="10">
        <v>1</v>
      </c>
      <c r="B42" s="10" t="s">
        <v>28</v>
      </c>
      <c r="C42" s="10" t="s">
        <v>21</v>
      </c>
      <c r="D42" s="10" t="s">
        <v>80</v>
      </c>
      <c r="E42" s="10"/>
    </row>
    <row r="43" spans="1:5" x14ac:dyDescent="0.25">
      <c r="A43" s="50">
        <v>1</v>
      </c>
      <c r="B43" s="50" t="s">
        <v>28</v>
      </c>
      <c r="C43" s="50" t="s">
        <v>44</v>
      </c>
      <c r="D43" s="50" t="s">
        <v>81</v>
      </c>
      <c r="E43" s="50"/>
    </row>
    <row r="44" spans="1:5" x14ac:dyDescent="0.25">
      <c r="A44" s="10">
        <v>1</v>
      </c>
      <c r="B44" s="10" t="s">
        <v>28</v>
      </c>
      <c r="C44" s="10" t="s">
        <v>17</v>
      </c>
      <c r="D44" s="10" t="s">
        <v>80</v>
      </c>
      <c r="E44" s="10"/>
    </row>
    <row r="45" spans="1:5" hidden="1" x14ac:dyDescent="0.25">
      <c r="A45" s="12">
        <v>4</v>
      </c>
      <c r="B45" s="12" t="s">
        <v>28</v>
      </c>
      <c r="C45" s="12" t="s">
        <v>18</v>
      </c>
      <c r="D45" s="12"/>
      <c r="E45" s="12"/>
    </row>
    <row r="46" spans="1:5" hidden="1" x14ac:dyDescent="0.25">
      <c r="A46" s="12">
        <v>4</v>
      </c>
      <c r="B46" s="12" t="s">
        <v>28</v>
      </c>
      <c r="C46" s="12" t="s">
        <v>21</v>
      </c>
      <c r="D46" s="12"/>
      <c r="E46" s="12"/>
    </row>
    <row r="47" spans="1:5" hidden="1" x14ac:dyDescent="0.25">
      <c r="A47" s="51">
        <v>4</v>
      </c>
      <c r="B47" s="51" t="s">
        <v>28</v>
      </c>
      <c r="C47" s="51" t="s">
        <v>20</v>
      </c>
      <c r="D47" s="51"/>
      <c r="E47" s="51"/>
    </row>
    <row r="48" spans="1:5" hidden="1" x14ac:dyDescent="0.25">
      <c r="A48" s="51">
        <v>4</v>
      </c>
      <c r="B48" s="51" t="s">
        <v>28</v>
      </c>
      <c r="C48" s="51" t="s">
        <v>22</v>
      </c>
      <c r="D48" s="51"/>
      <c r="E48" s="51"/>
    </row>
    <row r="49" spans="1:5" hidden="1" x14ac:dyDescent="0.25">
      <c r="A49" s="51">
        <v>4</v>
      </c>
      <c r="B49" s="51" t="s">
        <v>28</v>
      </c>
      <c r="C49" s="51" t="s">
        <v>23</v>
      </c>
      <c r="D49" s="51"/>
      <c r="E49" s="51"/>
    </row>
    <row r="50" spans="1:5" hidden="1" x14ac:dyDescent="0.25">
      <c r="A50" s="12">
        <v>4</v>
      </c>
      <c r="B50" s="12" t="s">
        <v>28</v>
      </c>
      <c r="C50" s="12" t="s">
        <v>17</v>
      </c>
      <c r="D50" s="12"/>
      <c r="E50" s="12"/>
    </row>
    <row r="51" spans="1:5" x14ac:dyDescent="0.25">
      <c r="A51" s="13">
        <v>1</v>
      </c>
      <c r="B51" s="13" t="s">
        <v>29</v>
      </c>
      <c r="C51" s="13" t="s">
        <v>30</v>
      </c>
      <c r="D51" s="13" t="s">
        <v>80</v>
      </c>
      <c r="E51" s="13"/>
    </row>
    <row r="52" spans="1:5" x14ac:dyDescent="0.25">
      <c r="A52" s="50">
        <v>1</v>
      </c>
      <c r="B52" s="50" t="s">
        <v>29</v>
      </c>
      <c r="C52" s="50" t="s">
        <v>31</v>
      </c>
      <c r="D52" s="50" t="s">
        <v>81</v>
      </c>
      <c r="E52" s="50"/>
    </row>
    <row r="53" spans="1:5" x14ac:dyDescent="0.25">
      <c r="A53" s="13">
        <v>1</v>
      </c>
      <c r="B53" s="13" t="s">
        <v>29</v>
      </c>
      <c r="C53" s="13" t="s">
        <v>32</v>
      </c>
      <c r="D53" s="13" t="s">
        <v>80</v>
      </c>
      <c r="E53" s="13"/>
    </row>
    <row r="54" spans="1:5" x14ac:dyDescent="0.25">
      <c r="A54" s="50">
        <v>1</v>
      </c>
      <c r="B54" s="50" t="s">
        <v>29</v>
      </c>
      <c r="C54" s="50" t="s">
        <v>18</v>
      </c>
      <c r="D54" s="50" t="s">
        <v>81</v>
      </c>
      <c r="E54" s="50"/>
    </row>
    <row r="55" spans="1:5" x14ac:dyDescent="0.25">
      <c r="A55" s="13">
        <v>1</v>
      </c>
      <c r="B55" s="13" t="s">
        <v>29</v>
      </c>
      <c r="C55" s="13" t="s">
        <v>33</v>
      </c>
      <c r="D55" s="13" t="s">
        <v>80</v>
      </c>
      <c r="E55" s="13"/>
    </row>
    <row r="56" spans="1:5" x14ac:dyDescent="0.25">
      <c r="A56" s="13">
        <v>1</v>
      </c>
      <c r="B56" s="13" t="s">
        <v>29</v>
      </c>
      <c r="C56" s="13" t="s">
        <v>34</v>
      </c>
      <c r="D56" s="13" t="s">
        <v>80</v>
      </c>
      <c r="E56" s="13"/>
    </row>
    <row r="57" spans="1:5" hidden="1" x14ac:dyDescent="0.25">
      <c r="A57" s="16">
        <v>4</v>
      </c>
      <c r="B57" s="16" t="s">
        <v>29</v>
      </c>
      <c r="C57" s="16" t="s">
        <v>30</v>
      </c>
      <c r="D57" s="16"/>
      <c r="E57" s="16"/>
    </row>
    <row r="58" spans="1:5" hidden="1" x14ac:dyDescent="0.25">
      <c r="A58" s="16">
        <v>4</v>
      </c>
      <c r="B58" s="16" t="s">
        <v>29</v>
      </c>
      <c r="C58" s="16" t="s">
        <v>32</v>
      </c>
      <c r="D58" s="16"/>
      <c r="E58" s="16"/>
    </row>
    <row r="59" spans="1:5" hidden="1" x14ac:dyDescent="0.25">
      <c r="A59" s="51">
        <v>4</v>
      </c>
      <c r="B59" s="51" t="s">
        <v>29</v>
      </c>
      <c r="C59" s="51" t="s">
        <v>19</v>
      </c>
      <c r="D59" s="51"/>
      <c r="E59" s="51"/>
    </row>
    <row r="60" spans="1:5" hidden="1" x14ac:dyDescent="0.25">
      <c r="A60" s="51">
        <v>4</v>
      </c>
      <c r="B60" s="51" t="s">
        <v>29</v>
      </c>
      <c r="C60" s="51" t="s">
        <v>21</v>
      </c>
      <c r="D60" s="51"/>
      <c r="E60" s="51"/>
    </row>
    <row r="61" spans="1:5" hidden="1" x14ac:dyDescent="0.25">
      <c r="A61" s="51">
        <v>4</v>
      </c>
      <c r="B61" s="51" t="s">
        <v>29</v>
      </c>
      <c r="C61" s="51" t="s">
        <v>22</v>
      </c>
      <c r="D61" s="51"/>
      <c r="E61" s="51"/>
    </row>
    <row r="62" spans="1:5" hidden="1" x14ac:dyDescent="0.25">
      <c r="A62" s="51">
        <v>4</v>
      </c>
      <c r="B62" s="51" t="s">
        <v>29</v>
      </c>
      <c r="C62" s="51" t="s">
        <v>23</v>
      </c>
      <c r="D62" s="51"/>
      <c r="E62" s="51"/>
    </row>
    <row r="63" spans="1:5" hidden="1" x14ac:dyDescent="0.25">
      <c r="A63" s="51">
        <v>4</v>
      </c>
      <c r="B63" s="51" t="s">
        <v>29</v>
      </c>
      <c r="C63" s="51" t="s">
        <v>24</v>
      </c>
      <c r="D63" s="51"/>
      <c r="E63" s="51"/>
    </row>
    <row r="64" spans="1:5" hidden="1" x14ac:dyDescent="0.25">
      <c r="A64" s="16">
        <v>4</v>
      </c>
      <c r="B64" s="16" t="s">
        <v>29</v>
      </c>
      <c r="C64" s="16" t="s">
        <v>33</v>
      </c>
      <c r="D64" s="16"/>
      <c r="E64" s="16"/>
    </row>
    <row r="65" spans="1:5" hidden="1" x14ac:dyDescent="0.25">
      <c r="A65" s="16">
        <v>4</v>
      </c>
      <c r="B65" s="16" t="s">
        <v>29</v>
      </c>
      <c r="C65" s="16" t="s">
        <v>34</v>
      </c>
      <c r="D65" s="16"/>
      <c r="E65" s="16"/>
    </row>
    <row r="66" spans="1:5" x14ac:dyDescent="0.25">
      <c r="A66" s="17">
        <v>1</v>
      </c>
      <c r="B66" s="17" t="s">
        <v>35</v>
      </c>
      <c r="C66" s="17" t="s">
        <v>18</v>
      </c>
      <c r="D66" s="17" t="s">
        <v>80</v>
      </c>
      <c r="E66" s="17"/>
    </row>
    <row r="67" spans="1:5" x14ac:dyDescent="0.25">
      <c r="A67" s="50">
        <v>1</v>
      </c>
      <c r="B67" s="50" t="s">
        <v>35</v>
      </c>
      <c r="C67" s="50" t="s">
        <v>19</v>
      </c>
      <c r="D67" s="50" t="s">
        <v>81</v>
      </c>
      <c r="E67" s="50"/>
    </row>
    <row r="68" spans="1:5" x14ac:dyDescent="0.25">
      <c r="A68" s="50">
        <v>1</v>
      </c>
      <c r="B68" s="50" t="s">
        <v>35</v>
      </c>
      <c r="C68" s="50" t="s">
        <v>21</v>
      </c>
      <c r="D68" s="50" t="s">
        <v>81</v>
      </c>
      <c r="E68" s="50"/>
    </row>
    <row r="69" spans="1:5" x14ac:dyDescent="0.25">
      <c r="A69" s="50">
        <v>1</v>
      </c>
      <c r="B69" s="50" t="s">
        <v>35</v>
      </c>
      <c r="C69" s="50" t="s">
        <v>20</v>
      </c>
      <c r="D69" s="50" t="s">
        <v>81</v>
      </c>
      <c r="E69" s="50"/>
    </row>
    <row r="70" spans="1:5" x14ac:dyDescent="0.25">
      <c r="A70" s="50">
        <v>1</v>
      </c>
      <c r="B70" s="50" t="s">
        <v>35</v>
      </c>
      <c r="C70" s="50" t="s">
        <v>22</v>
      </c>
      <c r="D70" s="50" t="s">
        <v>81</v>
      </c>
      <c r="E70" s="50"/>
    </row>
    <row r="71" spans="1:5" x14ac:dyDescent="0.25">
      <c r="A71" s="50">
        <v>1</v>
      </c>
      <c r="B71" s="50" t="s">
        <v>35</v>
      </c>
      <c r="C71" s="50" t="s">
        <v>23</v>
      </c>
      <c r="D71" s="50" t="s">
        <v>81</v>
      </c>
      <c r="E71" s="50"/>
    </row>
    <row r="72" spans="1:5" x14ac:dyDescent="0.25">
      <c r="A72" s="50">
        <v>1</v>
      </c>
      <c r="B72" s="50" t="s">
        <v>35</v>
      </c>
      <c r="C72" s="50" t="s">
        <v>24</v>
      </c>
      <c r="D72" s="50" t="s">
        <v>81</v>
      </c>
      <c r="E72" s="50"/>
    </row>
    <row r="73" spans="1:5" x14ac:dyDescent="0.25">
      <c r="A73" s="17">
        <v>1</v>
      </c>
      <c r="B73" s="17" t="s">
        <v>35</v>
      </c>
      <c r="C73" s="17" t="s">
        <v>25</v>
      </c>
      <c r="D73" s="17" t="s">
        <v>80</v>
      </c>
      <c r="E73" s="17"/>
    </row>
    <row r="74" spans="1:5" x14ac:dyDescent="0.25">
      <c r="A74" s="50">
        <v>1</v>
      </c>
      <c r="B74" s="50" t="s">
        <v>35</v>
      </c>
      <c r="C74" s="50" t="s">
        <v>26</v>
      </c>
      <c r="D74" s="50" t="s">
        <v>81</v>
      </c>
      <c r="E74" s="50"/>
    </row>
    <row r="75" spans="1:5" x14ac:dyDescent="0.25">
      <c r="A75" s="17">
        <v>1</v>
      </c>
      <c r="B75" s="17" t="s">
        <v>35</v>
      </c>
      <c r="C75" s="17" t="s">
        <v>27</v>
      </c>
      <c r="D75" s="17" t="s">
        <v>80</v>
      </c>
      <c r="E75" s="17"/>
    </row>
    <row r="76" spans="1:5" x14ac:dyDescent="0.25">
      <c r="A76" s="50">
        <v>1</v>
      </c>
      <c r="B76" s="50" t="s">
        <v>35</v>
      </c>
      <c r="C76" s="50" t="s">
        <v>17</v>
      </c>
      <c r="D76" s="50" t="s">
        <v>81</v>
      </c>
      <c r="E76" s="50"/>
    </row>
    <row r="77" spans="1:5" hidden="1" x14ac:dyDescent="0.25">
      <c r="A77" s="22">
        <v>4</v>
      </c>
      <c r="B77" s="22" t="s">
        <v>35</v>
      </c>
      <c r="C77" s="22" t="s">
        <v>18</v>
      </c>
      <c r="D77" s="22"/>
      <c r="E77" s="22"/>
    </row>
    <row r="78" spans="1:5" hidden="1" x14ac:dyDescent="0.25">
      <c r="A78" s="22">
        <v>4</v>
      </c>
      <c r="B78" s="22" t="s">
        <v>35</v>
      </c>
      <c r="C78" s="22" t="s">
        <v>25</v>
      </c>
      <c r="D78" s="22"/>
      <c r="E78" s="22"/>
    </row>
    <row r="79" spans="1:5" hidden="1" x14ac:dyDescent="0.25">
      <c r="A79" s="22">
        <v>4</v>
      </c>
      <c r="B79" s="22" t="s">
        <v>35</v>
      </c>
      <c r="C79" s="22" t="s">
        <v>27</v>
      </c>
      <c r="D79" s="22"/>
      <c r="E79" s="22"/>
    </row>
    <row r="80" spans="1:5" hidden="1" x14ac:dyDescent="0.25">
      <c r="A80" s="51">
        <v>4</v>
      </c>
      <c r="B80" s="51" t="s">
        <v>35</v>
      </c>
      <c r="C80" s="51" t="s">
        <v>42</v>
      </c>
      <c r="D80" s="51"/>
      <c r="E80" s="51"/>
    </row>
    <row r="81" spans="1:5" hidden="1" x14ac:dyDescent="0.25">
      <c r="A81" s="51">
        <v>4</v>
      </c>
      <c r="B81" s="51" t="s">
        <v>35</v>
      </c>
      <c r="C81" s="51" t="s">
        <v>43</v>
      </c>
      <c r="D81" s="51"/>
      <c r="E81" s="51"/>
    </row>
    <row r="82" spans="1:5" x14ac:dyDescent="0.25">
      <c r="A82" s="50">
        <v>1</v>
      </c>
      <c r="B82" s="50" t="s">
        <v>37</v>
      </c>
      <c r="C82" s="50" t="s">
        <v>45</v>
      </c>
      <c r="D82" s="50" t="s">
        <v>81</v>
      </c>
      <c r="E82" s="50"/>
    </row>
    <row r="83" spans="1:5" x14ac:dyDescent="0.25">
      <c r="A83" s="27">
        <v>1</v>
      </c>
      <c r="B83" s="27" t="s">
        <v>37</v>
      </c>
      <c r="C83" s="27" t="s">
        <v>46</v>
      </c>
      <c r="D83" s="27" t="s">
        <v>80</v>
      </c>
      <c r="E83" s="27"/>
    </row>
    <row r="84" spans="1:5" x14ac:dyDescent="0.25">
      <c r="A84" s="27">
        <v>1</v>
      </c>
      <c r="B84" s="27" t="s">
        <v>37</v>
      </c>
      <c r="C84" s="27" t="s">
        <v>47</v>
      </c>
      <c r="D84" s="27" t="s">
        <v>80</v>
      </c>
      <c r="E84" s="27"/>
    </row>
    <row r="85" spans="1:5" x14ac:dyDescent="0.25">
      <c r="A85" s="27">
        <v>1</v>
      </c>
      <c r="B85" s="27" t="s">
        <v>37</v>
      </c>
      <c r="C85" s="27" t="s">
        <v>56</v>
      </c>
      <c r="D85" s="27" t="s">
        <v>80</v>
      </c>
      <c r="E85" s="27"/>
    </row>
    <row r="86" spans="1:5" x14ac:dyDescent="0.25">
      <c r="A86" s="27">
        <v>1</v>
      </c>
      <c r="B86" s="27" t="s">
        <v>37</v>
      </c>
      <c r="C86" s="27" t="s">
        <v>5</v>
      </c>
      <c r="D86" s="27" t="s">
        <v>80</v>
      </c>
      <c r="E86" s="27"/>
    </row>
    <row r="87" spans="1:5" x14ac:dyDescent="0.25">
      <c r="A87" s="27">
        <v>1</v>
      </c>
      <c r="B87" s="27" t="s">
        <v>37</v>
      </c>
      <c r="C87" s="27" t="s">
        <v>18</v>
      </c>
      <c r="D87" s="27" t="s">
        <v>80</v>
      </c>
      <c r="E87" s="27"/>
    </row>
    <row r="88" spans="1:5" x14ac:dyDescent="0.25">
      <c r="A88" s="27">
        <v>1</v>
      </c>
      <c r="B88" s="27" t="s">
        <v>37</v>
      </c>
      <c r="C88" s="27" t="s">
        <v>19</v>
      </c>
      <c r="D88" s="27" t="s">
        <v>80</v>
      </c>
      <c r="E88" s="27"/>
    </row>
    <row r="89" spans="1:5" hidden="1" x14ac:dyDescent="0.25">
      <c r="A89" s="29">
        <v>4</v>
      </c>
      <c r="B89" s="29" t="s">
        <v>37</v>
      </c>
      <c r="C89" s="29" t="s">
        <v>46</v>
      </c>
      <c r="D89" s="29"/>
      <c r="E89" s="29"/>
    </row>
    <row r="90" spans="1:5" hidden="1" x14ac:dyDescent="0.25">
      <c r="A90" s="29">
        <v>4</v>
      </c>
      <c r="B90" s="29" t="s">
        <v>37</v>
      </c>
      <c r="C90" s="29" t="s">
        <v>47</v>
      </c>
      <c r="D90" s="29"/>
      <c r="E90" s="29"/>
    </row>
    <row r="91" spans="1:5" hidden="1" x14ac:dyDescent="0.25">
      <c r="A91" s="29">
        <v>4</v>
      </c>
      <c r="B91" s="29" t="s">
        <v>37</v>
      </c>
      <c r="C91" s="29" t="s">
        <v>5</v>
      </c>
      <c r="D91" s="29"/>
      <c r="E91" s="29"/>
    </row>
    <row r="92" spans="1:5" hidden="1" x14ac:dyDescent="0.25">
      <c r="A92" s="29">
        <v>4</v>
      </c>
      <c r="B92" s="29" t="s">
        <v>37</v>
      </c>
      <c r="C92" s="29" t="s">
        <v>18</v>
      </c>
      <c r="D92" s="29"/>
      <c r="E92" s="29"/>
    </row>
    <row r="93" spans="1:5" hidden="1" x14ac:dyDescent="0.25">
      <c r="A93" s="29">
        <v>4</v>
      </c>
      <c r="B93" s="29" t="s">
        <v>37</v>
      </c>
      <c r="C93" s="29" t="s">
        <v>19</v>
      </c>
      <c r="D93" s="29"/>
      <c r="E93" s="29"/>
    </row>
    <row r="94" spans="1:5" hidden="1" x14ac:dyDescent="0.25">
      <c r="A94" s="51">
        <v>4</v>
      </c>
      <c r="B94" s="51" t="s">
        <v>37</v>
      </c>
      <c r="C94" s="51" t="s">
        <v>21</v>
      </c>
      <c r="D94" s="51"/>
      <c r="E94" s="51"/>
    </row>
    <row r="95" spans="1:5" hidden="1" x14ac:dyDescent="0.25">
      <c r="A95" s="51">
        <v>4</v>
      </c>
      <c r="B95" s="51" t="s">
        <v>37</v>
      </c>
      <c r="C95" s="51" t="s">
        <v>17</v>
      </c>
      <c r="D95" s="51"/>
      <c r="E95" s="51"/>
    </row>
    <row r="96" spans="1:5" x14ac:dyDescent="0.25">
      <c r="A96" s="26">
        <v>1</v>
      </c>
      <c r="B96" s="26" t="s">
        <v>38</v>
      </c>
      <c r="C96" s="26" t="s">
        <v>18</v>
      </c>
      <c r="D96" s="26" t="s">
        <v>80</v>
      </c>
      <c r="E96" s="26"/>
    </row>
    <row r="97" spans="1:5" x14ac:dyDescent="0.25">
      <c r="A97" s="26">
        <v>1</v>
      </c>
      <c r="B97" s="26" t="s">
        <v>38</v>
      </c>
      <c r="C97" s="26" t="s">
        <v>19</v>
      </c>
      <c r="D97" s="26" t="s">
        <v>80</v>
      </c>
      <c r="E97" s="26"/>
    </row>
    <row r="98" spans="1:5" x14ac:dyDescent="0.25">
      <c r="A98" s="26">
        <v>1</v>
      </c>
      <c r="B98" s="26" t="s">
        <v>38</v>
      </c>
      <c r="C98" s="26" t="s">
        <v>44</v>
      </c>
      <c r="D98" s="26" t="s">
        <v>80</v>
      </c>
      <c r="E98" s="26"/>
    </row>
    <row r="99" spans="1:5" x14ac:dyDescent="0.25">
      <c r="A99" s="26">
        <v>1</v>
      </c>
      <c r="B99" s="26" t="s">
        <v>38</v>
      </c>
      <c r="C99" s="26" t="s">
        <v>5</v>
      </c>
      <c r="D99" s="26" t="s">
        <v>80</v>
      </c>
      <c r="E99" s="26"/>
    </row>
    <row r="100" spans="1:5" hidden="1" x14ac:dyDescent="0.25">
      <c r="A100" s="31">
        <v>4</v>
      </c>
      <c r="B100" s="31" t="s">
        <v>38</v>
      </c>
      <c r="C100" s="31" t="s">
        <v>18</v>
      </c>
      <c r="D100" s="31"/>
      <c r="E100" s="31"/>
    </row>
    <row r="101" spans="1:5" hidden="1" x14ac:dyDescent="0.25">
      <c r="A101" s="31">
        <v>4</v>
      </c>
      <c r="B101" s="31" t="s">
        <v>38</v>
      </c>
      <c r="C101" s="31" t="s">
        <v>19</v>
      </c>
      <c r="D101" s="31"/>
      <c r="E101" s="31"/>
    </row>
    <row r="102" spans="1:5" hidden="1" x14ac:dyDescent="0.25">
      <c r="A102" s="31">
        <v>4</v>
      </c>
      <c r="B102" s="34" t="s">
        <v>38</v>
      </c>
      <c r="C102" s="31" t="s">
        <v>44</v>
      </c>
      <c r="D102" s="31"/>
      <c r="E102" s="31"/>
    </row>
    <row r="103" spans="1:5" hidden="1" x14ac:dyDescent="0.25">
      <c r="A103" s="31">
        <v>4</v>
      </c>
      <c r="B103" s="31" t="s">
        <v>38</v>
      </c>
      <c r="C103" s="31" t="s">
        <v>5</v>
      </c>
      <c r="D103" s="31"/>
      <c r="E103" s="31"/>
    </row>
    <row r="104" spans="1:5" x14ac:dyDescent="0.25">
      <c r="A104" s="50">
        <v>1</v>
      </c>
      <c r="B104" s="50" t="s">
        <v>39</v>
      </c>
      <c r="C104" s="50" t="s">
        <v>18</v>
      </c>
      <c r="D104" s="50" t="s">
        <v>81</v>
      </c>
      <c r="E104" s="50"/>
    </row>
    <row r="105" spans="1:5" x14ac:dyDescent="0.25">
      <c r="A105" s="50">
        <v>1</v>
      </c>
      <c r="B105" s="50" t="s">
        <v>39</v>
      </c>
      <c r="C105" s="50" t="s">
        <v>19</v>
      </c>
      <c r="D105" s="50" t="s">
        <v>81</v>
      </c>
      <c r="E105" s="50"/>
    </row>
    <row r="106" spans="1:5" x14ac:dyDescent="0.25">
      <c r="A106" s="21">
        <v>1</v>
      </c>
      <c r="B106" s="21" t="s">
        <v>39</v>
      </c>
      <c r="C106" s="21" t="s">
        <v>10</v>
      </c>
      <c r="D106" s="21" t="s">
        <v>80</v>
      </c>
      <c r="E106" s="21"/>
    </row>
    <row r="107" spans="1:5" x14ac:dyDescent="0.25">
      <c r="A107" s="21">
        <v>1</v>
      </c>
      <c r="B107" s="21" t="s">
        <v>39</v>
      </c>
      <c r="C107" s="21" t="s">
        <v>57</v>
      </c>
      <c r="D107" s="21" t="s">
        <v>80</v>
      </c>
      <c r="E107" s="21"/>
    </row>
    <row r="108" spans="1:5" x14ac:dyDescent="0.25">
      <c r="A108" s="50">
        <v>1</v>
      </c>
      <c r="B108" s="50" t="s">
        <v>39</v>
      </c>
      <c r="C108" s="50" t="s">
        <v>9</v>
      </c>
      <c r="D108" s="50" t="s">
        <v>81</v>
      </c>
      <c r="E108" s="50"/>
    </row>
    <row r="109" spans="1:5" x14ac:dyDescent="0.25">
      <c r="A109" s="50">
        <v>1</v>
      </c>
      <c r="B109" s="50" t="s">
        <v>39</v>
      </c>
      <c r="C109" s="50" t="s">
        <v>40</v>
      </c>
      <c r="D109" s="50" t="s">
        <v>81</v>
      </c>
      <c r="E109" s="50"/>
    </row>
    <row r="110" spans="1:5" hidden="1" x14ac:dyDescent="0.25">
      <c r="A110" s="19">
        <v>4</v>
      </c>
      <c r="B110" s="19" t="s">
        <v>39</v>
      </c>
      <c r="C110" s="19" t="s">
        <v>10</v>
      </c>
      <c r="D110" s="19"/>
      <c r="E110" s="19"/>
    </row>
    <row r="111" spans="1:5" hidden="1" x14ac:dyDescent="0.25">
      <c r="A111" s="19">
        <v>4</v>
      </c>
      <c r="B111" s="19" t="s">
        <v>39</v>
      </c>
      <c r="C111" s="19" t="s">
        <v>57</v>
      </c>
      <c r="D111" s="19"/>
      <c r="E111" s="19"/>
    </row>
    <row r="112" spans="1:5" hidden="1" x14ac:dyDescent="0.25">
      <c r="A112" s="51">
        <v>4</v>
      </c>
      <c r="B112" s="51" t="s">
        <v>39</v>
      </c>
      <c r="C112" s="51" t="s">
        <v>41</v>
      </c>
      <c r="D112" s="51"/>
      <c r="E112" s="51"/>
    </row>
  </sheetData>
  <autoFilter ref="A1:C112" xr:uid="{00000000-0009-0000-0000-00000A000000}">
    <filterColumn colId="0">
      <filters>
        <filter val="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0"/>
  <sheetViews>
    <sheetView workbookViewId="0">
      <selection activeCell="D9" sqref="D9"/>
    </sheetView>
  </sheetViews>
  <sheetFormatPr defaultColWidth="11.42578125" defaultRowHeight="15" x14ac:dyDescent="0.25"/>
  <cols>
    <col min="6" max="6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79</v>
      </c>
      <c r="E1" t="s">
        <v>83</v>
      </c>
      <c r="F1" t="s">
        <v>84</v>
      </c>
      <c r="G1" t="s">
        <v>85</v>
      </c>
    </row>
    <row r="2" spans="1:7" x14ac:dyDescent="0.25">
      <c r="A2" s="1">
        <v>1</v>
      </c>
      <c r="B2" s="1" t="s">
        <v>4</v>
      </c>
      <c r="C2" s="1" t="s">
        <v>11</v>
      </c>
      <c r="D2" s="1" t="s">
        <v>80</v>
      </c>
      <c r="E2" s="53">
        <v>0.28999999999999998</v>
      </c>
      <c r="F2" s="53">
        <v>-0.123</v>
      </c>
      <c r="G2" s="53">
        <v>0.22</v>
      </c>
    </row>
    <row r="3" spans="1:7" x14ac:dyDescent="0.25">
      <c r="A3" s="1">
        <v>1</v>
      </c>
      <c r="B3" s="1" t="s">
        <v>4</v>
      </c>
      <c r="C3" s="1" t="s">
        <v>15</v>
      </c>
      <c r="D3" s="1" t="s">
        <v>80</v>
      </c>
      <c r="E3" s="53">
        <v>6.9000000000000006E-2</v>
      </c>
      <c r="F3" s="53">
        <v>0</v>
      </c>
      <c r="G3" s="53">
        <v>-0.20200000000000001</v>
      </c>
    </row>
    <row r="4" spans="1:7" x14ac:dyDescent="0.25">
      <c r="A4" s="50">
        <v>1</v>
      </c>
      <c r="B4" s="50" t="s">
        <v>4</v>
      </c>
      <c r="C4" s="50" t="s">
        <v>16</v>
      </c>
      <c r="D4" s="50" t="s">
        <v>81</v>
      </c>
      <c r="E4" s="53">
        <v>1.214</v>
      </c>
      <c r="F4" s="53">
        <v>0</v>
      </c>
      <c r="G4" s="53">
        <v>-1.6819999999999999</v>
      </c>
    </row>
    <row r="5" spans="1:7" x14ac:dyDescent="0.25">
      <c r="A5" s="1">
        <v>1</v>
      </c>
      <c r="B5" s="1" t="s">
        <v>4</v>
      </c>
      <c r="C5" s="1" t="s">
        <v>14</v>
      </c>
      <c r="D5" s="1" t="s">
        <v>80</v>
      </c>
      <c r="E5" s="53">
        <v>1.9279999999999999</v>
      </c>
      <c r="F5" s="53">
        <v>1.927</v>
      </c>
      <c r="G5" s="53">
        <v>-3.1840000000000002</v>
      </c>
    </row>
    <row r="6" spans="1:7" x14ac:dyDescent="0.25">
      <c r="A6" s="1">
        <v>1</v>
      </c>
      <c r="B6" s="1" t="s">
        <v>4</v>
      </c>
      <c r="C6" s="1" t="s">
        <v>48</v>
      </c>
      <c r="D6" s="1" t="s">
        <v>80</v>
      </c>
      <c r="E6" s="53">
        <v>2.198</v>
      </c>
      <c r="F6" s="53">
        <v>-0.63300000000000001</v>
      </c>
      <c r="G6" s="53">
        <v>-0.26800000000000002</v>
      </c>
    </row>
    <row r="7" spans="1:7" x14ac:dyDescent="0.25">
      <c r="A7" s="1">
        <v>1</v>
      </c>
      <c r="B7" s="1" t="s">
        <v>4</v>
      </c>
      <c r="C7" s="1" t="s">
        <v>49</v>
      </c>
      <c r="D7" s="1" t="s">
        <v>80</v>
      </c>
      <c r="E7" s="53">
        <v>0.75600000000000001</v>
      </c>
      <c r="F7" s="53">
        <v>0.377</v>
      </c>
      <c r="G7" s="53">
        <v>-0.64200000000000002</v>
      </c>
    </row>
    <row r="8" spans="1:7" x14ac:dyDescent="0.25">
      <c r="A8" s="1">
        <v>1</v>
      </c>
      <c r="B8" s="1" t="s">
        <v>4</v>
      </c>
      <c r="C8" s="1" t="s">
        <v>50</v>
      </c>
      <c r="D8" s="1" t="s">
        <v>80</v>
      </c>
      <c r="E8" s="53">
        <v>10.176</v>
      </c>
      <c r="F8" s="53">
        <v>-4.3250000000000002</v>
      </c>
      <c r="G8" s="53">
        <v>11.827999999999999</v>
      </c>
    </row>
    <row r="9" spans="1:7" x14ac:dyDescent="0.25">
      <c r="A9" s="50">
        <v>1</v>
      </c>
      <c r="B9" s="50" t="s">
        <v>4</v>
      </c>
      <c r="C9" s="50" t="s">
        <v>51</v>
      </c>
      <c r="D9" s="50" t="s">
        <v>81</v>
      </c>
      <c r="E9" s="53">
        <v>-0.83399999999999996</v>
      </c>
      <c r="F9" s="53">
        <v>0</v>
      </c>
      <c r="G9" s="53">
        <v>0</v>
      </c>
    </row>
    <row r="10" spans="1:7" x14ac:dyDescent="0.25">
      <c r="A10" s="1">
        <v>1</v>
      </c>
      <c r="B10" s="1" t="s">
        <v>4</v>
      </c>
      <c r="C10" s="1" t="s">
        <v>52</v>
      </c>
      <c r="D10" s="1" t="s">
        <v>80</v>
      </c>
      <c r="E10" s="53">
        <v>3.35</v>
      </c>
      <c r="F10" s="53">
        <v>-2.242</v>
      </c>
      <c r="G10" s="53">
        <v>0.72</v>
      </c>
    </row>
    <row r="11" spans="1:7" x14ac:dyDescent="0.25">
      <c r="A11" s="1">
        <v>1</v>
      </c>
      <c r="B11" s="1" t="s">
        <v>4</v>
      </c>
      <c r="C11" s="1" t="s">
        <v>53</v>
      </c>
      <c r="D11" s="1" t="s">
        <v>80</v>
      </c>
      <c r="E11" s="53">
        <v>0.16400000000000001</v>
      </c>
      <c r="F11" s="53">
        <v>0.19800000000000001</v>
      </c>
      <c r="G11" s="53">
        <v>3.2719999999999998</v>
      </c>
    </row>
    <row r="12" spans="1:7" x14ac:dyDescent="0.25">
      <c r="A12" s="1">
        <v>1</v>
      </c>
      <c r="B12" s="1" t="s">
        <v>4</v>
      </c>
      <c r="C12" s="1" t="s">
        <v>5</v>
      </c>
      <c r="D12" s="1" t="s">
        <v>80</v>
      </c>
      <c r="E12" s="53">
        <v>0.58799999999999997</v>
      </c>
      <c r="F12" s="53">
        <v>8.5000000000000006E-2</v>
      </c>
      <c r="G12" s="53">
        <v>0.67599999999999993</v>
      </c>
    </row>
    <row r="13" spans="1:7" x14ac:dyDescent="0.25">
      <c r="A13" s="50">
        <v>1</v>
      </c>
      <c r="B13" s="50" t="s">
        <v>8</v>
      </c>
      <c r="C13" s="50" t="s">
        <v>18</v>
      </c>
      <c r="D13" s="50" t="s">
        <v>81</v>
      </c>
      <c r="E13" s="53">
        <v>-0.53800000000000003</v>
      </c>
      <c r="F13" s="53">
        <v>0.38500000000000001</v>
      </c>
      <c r="G13" s="53">
        <v>-0.72799999999999998</v>
      </c>
    </row>
    <row r="14" spans="1:7" x14ac:dyDescent="0.25">
      <c r="A14" s="50">
        <v>1</v>
      </c>
      <c r="B14" s="50" t="s">
        <v>8</v>
      </c>
      <c r="C14" s="50" t="s">
        <v>19</v>
      </c>
      <c r="D14" s="50" t="s">
        <v>81</v>
      </c>
      <c r="E14" s="53">
        <v>0.31</v>
      </c>
      <c r="F14" s="53">
        <v>-0.38999999999999996</v>
      </c>
      <c r="G14" s="53">
        <v>0</v>
      </c>
    </row>
    <row r="15" spans="1:7" x14ac:dyDescent="0.25">
      <c r="A15" s="2">
        <v>1</v>
      </c>
      <c r="B15" s="2" t="s">
        <v>8</v>
      </c>
      <c r="C15" s="2" t="s">
        <v>21</v>
      </c>
      <c r="D15" s="2" t="s">
        <v>80</v>
      </c>
      <c r="E15" s="53">
        <v>-0.55999999999999994</v>
      </c>
      <c r="F15" s="53">
        <v>0</v>
      </c>
      <c r="G15" s="53">
        <v>2.1859999999999999</v>
      </c>
    </row>
    <row r="16" spans="1:7" x14ac:dyDescent="0.25">
      <c r="A16" s="2">
        <v>1</v>
      </c>
      <c r="B16" s="2" t="s">
        <v>8</v>
      </c>
      <c r="C16" s="2" t="s">
        <v>20</v>
      </c>
      <c r="D16" s="2" t="s">
        <v>80</v>
      </c>
      <c r="E16" s="53">
        <v>0</v>
      </c>
      <c r="F16" s="53">
        <v>1.4866666666666666</v>
      </c>
      <c r="G16" s="53">
        <v>9.4000000000000195E-2</v>
      </c>
    </row>
    <row r="17" spans="1:7" x14ac:dyDescent="0.25">
      <c r="A17" s="50">
        <v>1</v>
      </c>
      <c r="B17" s="50" t="s">
        <v>8</v>
      </c>
      <c r="C17" s="50" t="s">
        <v>22</v>
      </c>
      <c r="D17" s="50" t="s">
        <v>81</v>
      </c>
      <c r="E17" s="53">
        <v>-3.6000000000000199E-2</v>
      </c>
      <c r="F17" s="53">
        <v>-0.68333333333333324</v>
      </c>
      <c r="G17" s="53">
        <v>0</v>
      </c>
    </row>
    <row r="18" spans="1:7" x14ac:dyDescent="0.25">
      <c r="A18" s="50">
        <v>1</v>
      </c>
      <c r="B18" s="50" t="s">
        <v>8</v>
      </c>
      <c r="C18" s="50" t="s">
        <v>23</v>
      </c>
      <c r="D18" s="50" t="s">
        <v>81</v>
      </c>
      <c r="E18" s="53">
        <v>0.50600000000000001</v>
      </c>
      <c r="F18" s="53">
        <v>-1.9966666666666668</v>
      </c>
      <c r="G18" s="53">
        <v>0</v>
      </c>
    </row>
    <row r="19" spans="1:7" x14ac:dyDescent="0.25">
      <c r="A19" s="50">
        <v>1</v>
      </c>
      <c r="B19" s="50" t="s">
        <v>8</v>
      </c>
      <c r="C19" s="50" t="s">
        <v>24</v>
      </c>
      <c r="D19" s="50" t="s">
        <v>81</v>
      </c>
      <c r="E19" s="53">
        <v>-1.002</v>
      </c>
      <c r="F19" s="53">
        <v>-1.8716666666666668</v>
      </c>
      <c r="G19" s="53">
        <v>0</v>
      </c>
    </row>
    <row r="20" spans="1:7" x14ac:dyDescent="0.25">
      <c r="A20" s="2">
        <v>1</v>
      </c>
      <c r="B20" s="2" t="s">
        <v>8</v>
      </c>
      <c r="C20" s="2" t="s">
        <v>25</v>
      </c>
      <c r="D20" s="2" t="s">
        <v>80</v>
      </c>
      <c r="E20" s="53">
        <v>0</v>
      </c>
      <c r="F20" s="53">
        <v>1.31</v>
      </c>
      <c r="G20" s="53">
        <v>-2.0960000000000001</v>
      </c>
    </row>
    <row r="21" spans="1:7" x14ac:dyDescent="0.25">
      <c r="A21" s="50">
        <v>1</v>
      </c>
      <c r="B21" s="50" t="s">
        <v>8</v>
      </c>
      <c r="C21" s="50" t="s">
        <v>59</v>
      </c>
      <c r="D21" s="50" t="s">
        <v>81</v>
      </c>
      <c r="E21" s="53">
        <v>-0.57199999999999995</v>
      </c>
      <c r="F21" s="53">
        <v>-6.3333333333333339E-2</v>
      </c>
      <c r="G21" s="53">
        <v>0</v>
      </c>
    </row>
    <row r="22" spans="1:7" x14ac:dyDescent="0.25">
      <c r="A22" s="2">
        <v>1</v>
      </c>
      <c r="B22" s="2" t="s">
        <v>8</v>
      </c>
      <c r="C22" s="2" t="s">
        <v>55</v>
      </c>
      <c r="D22" s="2" t="s">
        <v>80</v>
      </c>
      <c r="E22" s="53">
        <v>0.47800000000000004</v>
      </c>
      <c r="F22" s="53">
        <v>0.18333333333333335</v>
      </c>
      <c r="G22" s="53">
        <v>0.90399999999999991</v>
      </c>
    </row>
    <row r="23" spans="1:7" x14ac:dyDescent="0.25">
      <c r="A23" s="2">
        <v>1</v>
      </c>
      <c r="B23" s="2" t="s">
        <v>8</v>
      </c>
      <c r="C23" s="2" t="s">
        <v>9</v>
      </c>
      <c r="D23" s="2" t="s">
        <v>80</v>
      </c>
      <c r="E23" s="53">
        <v>2.0140000000000002</v>
      </c>
      <c r="F23" s="53">
        <v>0.85833333333333339</v>
      </c>
      <c r="G23" s="53">
        <v>2.29</v>
      </c>
    </row>
    <row r="24" spans="1:7" x14ac:dyDescent="0.25">
      <c r="A24" s="10">
        <v>1</v>
      </c>
      <c r="B24" s="10" t="s">
        <v>28</v>
      </c>
      <c r="C24" s="10" t="s">
        <v>18</v>
      </c>
      <c r="D24" s="10" t="s">
        <v>80</v>
      </c>
      <c r="E24" s="53">
        <v>3.6000000000000199E-2</v>
      </c>
      <c r="F24" s="53">
        <v>0.15166666666666651</v>
      </c>
      <c r="G24" s="53">
        <v>-0.22799999999999998</v>
      </c>
    </row>
    <row r="25" spans="1:7" x14ac:dyDescent="0.25">
      <c r="A25" s="50">
        <v>1</v>
      </c>
      <c r="B25" s="50" t="s">
        <v>28</v>
      </c>
      <c r="C25" s="50" t="s">
        <v>19</v>
      </c>
      <c r="D25" s="50" t="s">
        <v>81</v>
      </c>
      <c r="E25" s="53">
        <v>-0.04</v>
      </c>
      <c r="F25" s="53">
        <v>2.4999999999999998E-2</v>
      </c>
      <c r="G25" s="53">
        <v>-0.438</v>
      </c>
    </row>
    <row r="26" spans="1:7" x14ac:dyDescent="0.25">
      <c r="A26" s="10">
        <v>1</v>
      </c>
      <c r="B26" s="10" t="s">
        <v>28</v>
      </c>
      <c r="C26" s="10" t="s">
        <v>21</v>
      </c>
      <c r="D26" s="10" t="s">
        <v>80</v>
      </c>
      <c r="E26" s="53">
        <v>1.4060000000000001</v>
      </c>
      <c r="F26" s="53">
        <v>-3.3333333333332668E-3</v>
      </c>
      <c r="G26" s="53">
        <v>1.3380000000000001</v>
      </c>
    </row>
    <row r="27" spans="1:7" x14ac:dyDescent="0.25">
      <c r="A27" s="50">
        <v>1</v>
      </c>
      <c r="B27" s="50" t="s">
        <v>28</v>
      </c>
      <c r="C27" s="50" t="s">
        <v>44</v>
      </c>
      <c r="D27" s="50" t="s">
        <v>81</v>
      </c>
      <c r="E27" s="53">
        <v>0.96400000000000008</v>
      </c>
      <c r="F27" s="53">
        <v>-5.8166666666666664</v>
      </c>
      <c r="G27" s="53">
        <v>0</v>
      </c>
    </row>
    <row r="28" spans="1:7" x14ac:dyDescent="0.25">
      <c r="A28" s="10">
        <v>1</v>
      </c>
      <c r="B28" s="10" t="s">
        <v>28</v>
      </c>
      <c r="C28" s="10" t="s">
        <v>17</v>
      </c>
      <c r="D28" s="10" t="s">
        <v>80</v>
      </c>
      <c r="E28" s="53">
        <v>8.7999999999999995E-2</v>
      </c>
      <c r="F28" s="53">
        <v>0.255</v>
      </c>
      <c r="G28" s="53">
        <v>0.96199999999999997</v>
      </c>
    </row>
    <row r="29" spans="1:7" x14ac:dyDescent="0.25">
      <c r="A29" s="50">
        <v>1</v>
      </c>
      <c r="B29" s="50" t="s">
        <v>29</v>
      </c>
      <c r="C29" s="50" t="s">
        <v>18</v>
      </c>
      <c r="D29" s="50" t="s">
        <v>81</v>
      </c>
      <c r="E29" s="53">
        <v>0.376</v>
      </c>
      <c r="F29" s="53">
        <v>0.16666666666666666</v>
      </c>
      <c r="G29" s="53">
        <v>1.89</v>
      </c>
    </row>
    <row r="30" spans="1:7" x14ac:dyDescent="0.25">
      <c r="A30" s="13">
        <v>1</v>
      </c>
      <c r="B30" s="13" t="s">
        <v>29</v>
      </c>
      <c r="C30" s="13" t="s">
        <v>33</v>
      </c>
      <c r="D30" s="13" t="s">
        <v>80</v>
      </c>
      <c r="E30" s="53">
        <v>0.376</v>
      </c>
      <c r="F30" s="53">
        <v>0.16666666666666666</v>
      </c>
      <c r="G30" s="53">
        <v>1.89</v>
      </c>
    </row>
    <row r="31" spans="1:7" x14ac:dyDescent="0.25">
      <c r="A31" s="13">
        <v>1</v>
      </c>
      <c r="B31" s="13" t="s">
        <v>29</v>
      </c>
      <c r="C31" s="13" t="s">
        <v>34</v>
      </c>
      <c r="D31" s="13" t="s">
        <v>80</v>
      </c>
      <c r="E31" s="53">
        <v>0</v>
      </c>
      <c r="F31" s="53">
        <v>0</v>
      </c>
      <c r="G31" s="53">
        <v>-1.0000000000000061E-2</v>
      </c>
    </row>
    <row r="32" spans="1:7" x14ac:dyDescent="0.25">
      <c r="A32" s="13">
        <v>1</v>
      </c>
      <c r="B32" s="13" t="s">
        <v>29</v>
      </c>
      <c r="C32" s="13" t="s">
        <v>30</v>
      </c>
      <c r="D32" s="13" t="s">
        <v>80</v>
      </c>
      <c r="E32" s="53">
        <v>0.22799999999999998</v>
      </c>
      <c r="F32" s="53">
        <v>-1.1666666666666716E-2</v>
      </c>
      <c r="G32" s="53">
        <v>2.9340000000000002</v>
      </c>
    </row>
    <row r="33" spans="1:7" x14ac:dyDescent="0.25">
      <c r="A33" s="50">
        <v>1</v>
      </c>
      <c r="B33" s="50" t="s">
        <v>29</v>
      </c>
      <c r="C33" s="50" t="s">
        <v>31</v>
      </c>
      <c r="D33" s="50" t="s">
        <v>81</v>
      </c>
      <c r="E33" s="53">
        <v>-1.8620000000000001</v>
      </c>
      <c r="F33" s="53">
        <v>0</v>
      </c>
      <c r="G33" s="53">
        <v>0</v>
      </c>
    </row>
    <row r="34" spans="1:7" x14ac:dyDescent="0.25">
      <c r="A34" s="13">
        <v>1</v>
      </c>
      <c r="B34" s="13" t="s">
        <v>29</v>
      </c>
      <c r="C34" s="13" t="s">
        <v>32</v>
      </c>
      <c r="D34" s="13" t="s">
        <v>80</v>
      </c>
      <c r="E34" s="53">
        <v>0.90800000000000003</v>
      </c>
      <c r="F34" s="53">
        <v>-0.20333333333333334</v>
      </c>
      <c r="G34" s="53">
        <v>5.7080000000000002</v>
      </c>
    </row>
    <row r="35" spans="1:7" x14ac:dyDescent="0.25">
      <c r="A35" s="17">
        <v>1</v>
      </c>
      <c r="B35" s="17" t="s">
        <v>35</v>
      </c>
      <c r="C35" s="17" t="s">
        <v>18</v>
      </c>
      <c r="D35" s="17" t="s">
        <v>80</v>
      </c>
      <c r="E35" s="53">
        <v>-0.39200000000000002</v>
      </c>
      <c r="F35" s="53">
        <v>0.435</v>
      </c>
      <c r="G35" s="53">
        <v>-0.72399999999999998</v>
      </c>
    </row>
    <row r="36" spans="1:7" x14ac:dyDescent="0.25">
      <c r="A36" s="17">
        <v>1</v>
      </c>
      <c r="B36" s="17" t="s">
        <v>35</v>
      </c>
      <c r="C36" s="17" t="s">
        <v>27</v>
      </c>
      <c r="D36" s="17" t="s">
        <v>80</v>
      </c>
      <c r="E36" s="53">
        <v>0.69400000000000006</v>
      </c>
      <c r="F36" s="53">
        <v>-0.56666666666666665</v>
      </c>
      <c r="G36" s="53">
        <v>-0.18</v>
      </c>
    </row>
    <row r="37" spans="1:7" x14ac:dyDescent="0.25">
      <c r="A37" s="50">
        <v>1</v>
      </c>
      <c r="B37" s="50" t="s">
        <v>35</v>
      </c>
      <c r="C37" s="50" t="s">
        <v>19</v>
      </c>
      <c r="D37" s="50" t="s">
        <v>81</v>
      </c>
      <c r="E37" s="53">
        <v>0</v>
      </c>
      <c r="F37" s="53">
        <v>-1.2833333333333334</v>
      </c>
      <c r="G37" s="53">
        <v>0</v>
      </c>
    </row>
    <row r="38" spans="1:7" x14ac:dyDescent="0.25">
      <c r="A38" s="50">
        <v>1</v>
      </c>
      <c r="B38" s="50" t="s">
        <v>35</v>
      </c>
      <c r="C38" s="50" t="s">
        <v>21</v>
      </c>
      <c r="D38" s="50" t="s">
        <v>81</v>
      </c>
      <c r="E38" s="53">
        <v>-1.3800000000000001</v>
      </c>
      <c r="F38" s="53">
        <v>0</v>
      </c>
      <c r="G38" s="53">
        <v>0</v>
      </c>
    </row>
    <row r="39" spans="1:7" x14ac:dyDescent="0.25">
      <c r="A39" s="50">
        <v>1</v>
      </c>
      <c r="B39" s="50" t="s">
        <v>35</v>
      </c>
      <c r="C39" s="50" t="s">
        <v>20</v>
      </c>
      <c r="D39" s="50" t="s">
        <v>81</v>
      </c>
      <c r="E39" s="53">
        <v>0.27200000000000002</v>
      </c>
      <c r="F39" s="53">
        <v>-0.3133333333333333</v>
      </c>
      <c r="G39" s="53">
        <v>0</v>
      </c>
    </row>
    <row r="40" spans="1:7" x14ac:dyDescent="0.25">
      <c r="A40" s="50">
        <v>1</v>
      </c>
      <c r="B40" s="50" t="s">
        <v>35</v>
      </c>
      <c r="C40" s="50" t="s">
        <v>22</v>
      </c>
      <c r="D40" s="50" t="s">
        <v>81</v>
      </c>
      <c r="E40" s="53">
        <v>-0.192</v>
      </c>
      <c r="F40" s="53">
        <v>0</v>
      </c>
      <c r="G40" s="53">
        <v>0</v>
      </c>
    </row>
    <row r="41" spans="1:7" x14ac:dyDescent="0.25">
      <c r="A41" s="50">
        <v>1</v>
      </c>
      <c r="B41" s="50" t="s">
        <v>35</v>
      </c>
      <c r="C41" s="50" t="s">
        <v>23</v>
      </c>
      <c r="D41" s="50" t="s">
        <v>81</v>
      </c>
      <c r="E41" s="53">
        <v>-0.91400000000000003</v>
      </c>
      <c r="F41" s="53">
        <v>0</v>
      </c>
      <c r="G41" s="53">
        <v>0</v>
      </c>
    </row>
    <row r="42" spans="1:7" x14ac:dyDescent="0.25">
      <c r="A42" s="50">
        <v>1</v>
      </c>
      <c r="B42" s="50" t="s">
        <v>35</v>
      </c>
      <c r="C42" s="50" t="s">
        <v>24</v>
      </c>
      <c r="D42" s="50" t="s">
        <v>81</v>
      </c>
      <c r="E42" s="53">
        <v>-0.11399999999999999</v>
      </c>
      <c r="F42" s="53">
        <v>0</v>
      </c>
      <c r="G42" s="53">
        <v>0</v>
      </c>
    </row>
    <row r="43" spans="1:7" x14ac:dyDescent="0.25">
      <c r="A43" s="17">
        <v>1</v>
      </c>
      <c r="B43" s="17" t="s">
        <v>35</v>
      </c>
      <c r="C43" s="17" t="s">
        <v>25</v>
      </c>
      <c r="D43" s="17" t="s">
        <v>80</v>
      </c>
      <c r="E43" s="53">
        <v>-1.4000000000000002E-2</v>
      </c>
      <c r="F43" s="53">
        <v>8.3333333333333329E-2</v>
      </c>
      <c r="G43" s="53">
        <v>0.23799999999999999</v>
      </c>
    </row>
    <row r="44" spans="1:7" x14ac:dyDescent="0.25">
      <c r="A44" s="50">
        <v>1</v>
      </c>
      <c r="B44" s="50" t="s">
        <v>35</v>
      </c>
      <c r="C44" s="50" t="s">
        <v>26</v>
      </c>
      <c r="D44" s="50" t="s">
        <v>81</v>
      </c>
      <c r="E44" s="53">
        <v>0.378</v>
      </c>
      <c r="F44" s="53">
        <v>-1.05</v>
      </c>
      <c r="G44" s="53">
        <v>0</v>
      </c>
    </row>
    <row r="45" spans="1:7" x14ac:dyDescent="0.25">
      <c r="A45" s="50">
        <v>1</v>
      </c>
      <c r="B45" s="50" t="s">
        <v>35</v>
      </c>
      <c r="C45" s="50" t="s">
        <v>17</v>
      </c>
      <c r="D45" s="50" t="s">
        <v>81</v>
      </c>
      <c r="E45" s="53">
        <v>-0.51800000000000002</v>
      </c>
      <c r="F45" s="53">
        <v>-0.45</v>
      </c>
      <c r="G45" s="53">
        <v>-0.48</v>
      </c>
    </row>
    <row r="46" spans="1:7" x14ac:dyDescent="0.25">
      <c r="A46" s="27">
        <v>1</v>
      </c>
      <c r="B46" s="27" t="s">
        <v>37</v>
      </c>
      <c r="C46" s="27" t="s">
        <v>18</v>
      </c>
      <c r="D46" s="27" t="s">
        <v>80</v>
      </c>
      <c r="E46" s="53">
        <v>-0.16200000000000001</v>
      </c>
      <c r="F46" s="53">
        <v>0.17333333333333334</v>
      </c>
      <c r="G46" s="53">
        <v>0.80800000000000005</v>
      </c>
    </row>
    <row r="47" spans="1:7" x14ac:dyDescent="0.25">
      <c r="A47" s="27">
        <v>1</v>
      </c>
      <c r="B47" s="27" t="s">
        <v>37</v>
      </c>
      <c r="C47" s="27" t="s">
        <v>19</v>
      </c>
      <c r="D47" s="27" t="s">
        <v>80</v>
      </c>
      <c r="E47" s="53">
        <v>0.59199999999999997</v>
      </c>
      <c r="F47" s="53">
        <v>-0.13666666666666666</v>
      </c>
      <c r="G47" s="53">
        <v>1.1779999999999999</v>
      </c>
    </row>
    <row r="48" spans="1:7" x14ac:dyDescent="0.25">
      <c r="A48" s="50">
        <v>1</v>
      </c>
      <c r="B48" s="50" t="s">
        <v>37</v>
      </c>
      <c r="C48" s="50" t="s">
        <v>45</v>
      </c>
      <c r="D48" s="50" t="s">
        <v>81</v>
      </c>
      <c r="E48" s="53">
        <v>-4.7359999999999998</v>
      </c>
      <c r="F48" s="53">
        <v>0</v>
      </c>
      <c r="G48" s="53">
        <v>0</v>
      </c>
    </row>
    <row r="49" spans="1:7" x14ac:dyDescent="0.25">
      <c r="A49" s="27">
        <v>1</v>
      </c>
      <c r="B49" s="27" t="s">
        <v>37</v>
      </c>
      <c r="C49" s="27" t="s">
        <v>46</v>
      </c>
      <c r="D49" s="27" t="s">
        <v>80</v>
      </c>
      <c r="E49">
        <v>0</v>
      </c>
      <c r="F49" s="53">
        <v>-1.8333333333333333E-2</v>
      </c>
      <c r="G49">
        <v>-6.4000000000000001E-2</v>
      </c>
    </row>
    <row r="50" spans="1:7" x14ac:dyDescent="0.25">
      <c r="A50" s="27">
        <v>1</v>
      </c>
      <c r="B50" s="27" t="s">
        <v>37</v>
      </c>
      <c r="C50" s="27" t="s">
        <v>47</v>
      </c>
      <c r="D50" s="27" t="s">
        <v>80</v>
      </c>
      <c r="E50">
        <v>-0.38600000000000001</v>
      </c>
      <c r="F50" s="53">
        <v>0.17666666666666667</v>
      </c>
      <c r="G50">
        <v>-9.8000000000000004E-2</v>
      </c>
    </row>
    <row r="51" spans="1:7" x14ac:dyDescent="0.25">
      <c r="A51" s="50">
        <v>1</v>
      </c>
      <c r="B51" s="50" t="s">
        <v>37</v>
      </c>
      <c r="C51" s="50" t="s">
        <v>56</v>
      </c>
      <c r="D51" s="50" t="s">
        <v>81</v>
      </c>
      <c r="E51" s="32">
        <v>0.95799999999999996</v>
      </c>
      <c r="F51" s="54">
        <v>-2.0933333333333333</v>
      </c>
      <c r="G51" s="32">
        <v>0</v>
      </c>
    </row>
    <row r="52" spans="1:7" x14ac:dyDescent="0.25">
      <c r="A52" s="27">
        <v>1</v>
      </c>
      <c r="B52" s="27" t="s">
        <v>37</v>
      </c>
      <c r="C52" s="27" t="s">
        <v>5</v>
      </c>
      <c r="D52" s="27" t="s">
        <v>80</v>
      </c>
      <c r="E52" s="53">
        <v>0.19</v>
      </c>
      <c r="F52" s="53">
        <v>-0.13666666666666666</v>
      </c>
      <c r="G52" s="53">
        <v>0.45</v>
      </c>
    </row>
    <row r="53" spans="1:7" x14ac:dyDescent="0.25">
      <c r="A53" s="26">
        <v>1</v>
      </c>
      <c r="B53" s="26" t="s">
        <v>38</v>
      </c>
      <c r="C53" s="26" t="s">
        <v>18</v>
      </c>
      <c r="D53" s="26" t="s">
        <v>80</v>
      </c>
      <c r="E53" s="53">
        <v>-0.85600000000000009</v>
      </c>
      <c r="F53" s="53">
        <v>0.35333333333333333</v>
      </c>
      <c r="G53" s="53">
        <v>-4.5999999999999999E-2</v>
      </c>
    </row>
    <row r="54" spans="1:7" x14ac:dyDescent="0.25">
      <c r="A54" s="26">
        <v>1</v>
      </c>
      <c r="B54" s="26" t="s">
        <v>38</v>
      </c>
      <c r="C54" s="26" t="s">
        <v>19</v>
      </c>
      <c r="D54" s="26" t="s">
        <v>80</v>
      </c>
      <c r="E54" s="53">
        <v>0.68799999999999994</v>
      </c>
      <c r="F54" s="53">
        <v>1.6166666666666665</v>
      </c>
      <c r="G54" s="53">
        <v>-0.52</v>
      </c>
    </row>
    <row r="55" spans="1:7" x14ac:dyDescent="0.25">
      <c r="A55" s="26">
        <v>1</v>
      </c>
      <c r="B55" s="26" t="s">
        <v>38</v>
      </c>
      <c r="C55" s="26" t="s">
        <v>44</v>
      </c>
      <c r="D55" s="26" t="s">
        <v>80</v>
      </c>
      <c r="E55" s="53">
        <v>0.60399999999999998</v>
      </c>
      <c r="F55" s="53">
        <v>0</v>
      </c>
      <c r="G55" s="53">
        <v>4.7</v>
      </c>
    </row>
    <row r="56" spans="1:7" x14ac:dyDescent="0.25">
      <c r="A56" s="26">
        <v>1</v>
      </c>
      <c r="B56" s="26" t="s">
        <v>38</v>
      </c>
      <c r="C56" s="26" t="s">
        <v>5</v>
      </c>
      <c r="D56" s="26" t="s">
        <v>80</v>
      </c>
      <c r="E56" s="53">
        <v>1.1300000000000021</v>
      </c>
      <c r="F56" s="53">
        <v>9.6066666666666674</v>
      </c>
      <c r="G56" s="53">
        <v>1.6739999999999959</v>
      </c>
    </row>
    <row r="57" spans="1:7" x14ac:dyDescent="0.25">
      <c r="A57" s="50">
        <v>1</v>
      </c>
      <c r="B57" s="50" t="s">
        <v>39</v>
      </c>
      <c r="C57" s="50" t="s">
        <v>19</v>
      </c>
      <c r="D57" s="50" t="s">
        <v>81</v>
      </c>
      <c r="E57" s="53">
        <v>0</v>
      </c>
      <c r="F57" s="53">
        <v>0</v>
      </c>
      <c r="G57" s="53">
        <v>-1.482</v>
      </c>
    </row>
    <row r="58" spans="1:7" x14ac:dyDescent="0.25">
      <c r="A58" s="21">
        <v>1</v>
      </c>
      <c r="B58" s="21" t="s">
        <v>39</v>
      </c>
      <c r="C58" s="21" t="s">
        <v>10</v>
      </c>
      <c r="D58" s="21" t="s">
        <v>80</v>
      </c>
      <c r="E58" s="53">
        <v>0.38600000000000001</v>
      </c>
      <c r="F58" s="53">
        <v>0.8650000000000001</v>
      </c>
      <c r="G58" s="53">
        <v>-6.2E-2</v>
      </c>
    </row>
    <row r="59" spans="1:7" x14ac:dyDescent="0.25">
      <c r="A59" s="21">
        <v>1</v>
      </c>
      <c r="B59" s="21" t="s">
        <v>39</v>
      </c>
      <c r="C59" s="21" t="s">
        <v>57</v>
      </c>
      <c r="D59" s="21" t="s">
        <v>80</v>
      </c>
      <c r="E59" s="53">
        <v>1.1300000000000021</v>
      </c>
      <c r="F59" s="53">
        <v>9.6066666666666674</v>
      </c>
      <c r="G59" s="53">
        <v>1.6739999999999959</v>
      </c>
    </row>
    <row r="60" spans="1:7" x14ac:dyDescent="0.25">
      <c r="A60" s="50">
        <v>1</v>
      </c>
      <c r="B60" s="50" t="s">
        <v>39</v>
      </c>
      <c r="C60" s="50" t="s">
        <v>9</v>
      </c>
      <c r="D60" s="50" t="s">
        <v>81</v>
      </c>
      <c r="E60" s="53">
        <v>-0.2</v>
      </c>
      <c r="F60" s="53">
        <v>-1.7516666666666667</v>
      </c>
      <c r="G60" s="53">
        <v>0</v>
      </c>
    </row>
  </sheetData>
  <autoFilter ref="A1:D60" xr:uid="{00000000-0009-0000-0000-00000B000000}"/>
  <sortState xmlns:xlrd2="http://schemas.microsoft.com/office/spreadsheetml/2017/richdata2" ref="A2:G60">
    <sortCondition ref="B2:B112" customList="1-2,2-3,3-4"/>
    <sortCondition ref="C2:C1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9"/>
  <sheetViews>
    <sheetView workbookViewId="0">
      <selection activeCell="B18" sqref="B18"/>
    </sheetView>
  </sheetViews>
  <sheetFormatPr defaultColWidth="11.42578125" defaultRowHeight="15" x14ac:dyDescent="0.25"/>
  <cols>
    <col min="1" max="1" width="20.42578125" bestFit="1" customWidth="1"/>
    <col min="2" max="2" width="27.85546875" bestFit="1" customWidth="1"/>
  </cols>
  <sheetData>
    <row r="3" spans="1:2" x14ac:dyDescent="0.25">
      <c r="A3" s="56" t="s">
        <v>79</v>
      </c>
      <c r="B3" t="s">
        <v>123</v>
      </c>
    </row>
    <row r="4" spans="1:2" x14ac:dyDescent="0.25">
      <c r="A4" t="s">
        <v>81</v>
      </c>
      <c r="B4" s="57">
        <v>24</v>
      </c>
    </row>
    <row r="5" spans="1:2" x14ac:dyDescent="0.25">
      <c r="A5" t="s">
        <v>80</v>
      </c>
      <c r="B5" s="57">
        <v>35</v>
      </c>
    </row>
    <row r="9" spans="1:2" x14ac:dyDescent="0.25">
      <c r="A9" t="s">
        <v>138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2"/>
  <sheetViews>
    <sheetView workbookViewId="0">
      <selection activeCell="F45" sqref="F4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79</v>
      </c>
      <c r="E1" t="s">
        <v>120</v>
      </c>
      <c r="H1" t="s">
        <v>0</v>
      </c>
      <c r="I1" t="s">
        <v>1</v>
      </c>
      <c r="J1" t="s">
        <v>2</v>
      </c>
    </row>
    <row r="2" spans="1:10" x14ac:dyDescent="0.25">
      <c r="A2" s="1">
        <v>1</v>
      </c>
      <c r="B2" s="1" t="s">
        <v>4</v>
      </c>
      <c r="C2" s="1" t="s">
        <v>11</v>
      </c>
      <c r="D2" s="1" t="s">
        <v>80</v>
      </c>
      <c r="E2" s="53">
        <v>0.113125</v>
      </c>
      <c r="H2" s="1">
        <v>1</v>
      </c>
      <c r="I2" s="1" t="s">
        <v>4</v>
      </c>
      <c r="J2" s="1" t="s">
        <v>5</v>
      </c>
    </row>
    <row r="3" spans="1:10" x14ac:dyDescent="0.25">
      <c r="A3" s="1">
        <v>1</v>
      </c>
      <c r="B3" s="1" t="s">
        <v>4</v>
      </c>
      <c r="C3" s="1" t="s">
        <v>15</v>
      </c>
      <c r="D3" s="1" t="s">
        <v>80</v>
      </c>
      <c r="E3" s="53">
        <v>4.5000000000000012E-2</v>
      </c>
      <c r="H3" s="1">
        <v>1</v>
      </c>
      <c r="I3" s="1" t="s">
        <v>4</v>
      </c>
      <c r="J3" s="1" t="s">
        <v>11</v>
      </c>
    </row>
    <row r="4" spans="1:10" x14ac:dyDescent="0.25">
      <c r="A4" s="50">
        <v>1</v>
      </c>
      <c r="B4" s="50" t="s">
        <v>4</v>
      </c>
      <c r="C4" s="50" t="s">
        <v>16</v>
      </c>
      <c r="D4" s="50" t="s">
        <v>81</v>
      </c>
      <c r="E4" s="53">
        <v>0.55181818181818187</v>
      </c>
      <c r="H4" s="1">
        <v>1</v>
      </c>
      <c r="I4" s="1" t="s">
        <v>4</v>
      </c>
      <c r="J4" s="1" t="s">
        <v>16</v>
      </c>
    </row>
    <row r="5" spans="1:10" x14ac:dyDescent="0.25">
      <c r="A5" s="1">
        <v>1</v>
      </c>
      <c r="B5" s="1" t="s">
        <v>4</v>
      </c>
      <c r="C5" s="1" t="s">
        <v>14</v>
      </c>
      <c r="D5" s="1" t="s">
        <v>80</v>
      </c>
      <c r="E5" s="53">
        <v>0.33000000000000007</v>
      </c>
      <c r="H5" s="1">
        <v>1</v>
      </c>
      <c r="I5" s="1" t="s">
        <v>4</v>
      </c>
      <c r="J5" s="1" t="s">
        <v>15</v>
      </c>
    </row>
    <row r="6" spans="1:10" x14ac:dyDescent="0.25">
      <c r="A6" s="1">
        <v>1</v>
      </c>
      <c r="B6" s="1" t="s">
        <v>4</v>
      </c>
      <c r="C6" s="1" t="s">
        <v>48</v>
      </c>
      <c r="D6" s="1" t="s">
        <v>80</v>
      </c>
      <c r="E6" s="53">
        <v>0.36562499999999998</v>
      </c>
      <c r="H6" s="1">
        <v>1</v>
      </c>
      <c r="I6" s="1" t="s">
        <v>4</v>
      </c>
      <c r="J6" s="1" t="s">
        <v>14</v>
      </c>
    </row>
    <row r="7" spans="1:10" x14ac:dyDescent="0.25">
      <c r="A7" s="1">
        <v>1</v>
      </c>
      <c r="B7" s="1" t="s">
        <v>4</v>
      </c>
      <c r="C7" s="1" t="s">
        <v>49</v>
      </c>
      <c r="D7" s="1" t="s">
        <v>80</v>
      </c>
      <c r="E7" s="53">
        <v>0.176875</v>
      </c>
      <c r="H7" s="1">
        <v>1</v>
      </c>
      <c r="I7" s="1" t="s">
        <v>4</v>
      </c>
      <c r="J7" s="1" t="s">
        <v>48</v>
      </c>
    </row>
    <row r="8" spans="1:10" x14ac:dyDescent="0.25">
      <c r="A8" s="1">
        <v>1</v>
      </c>
      <c r="B8" s="1" t="s">
        <v>4</v>
      </c>
      <c r="C8" s="1" t="s">
        <v>50</v>
      </c>
      <c r="D8" s="1" t="s">
        <v>80</v>
      </c>
      <c r="E8" s="53">
        <v>5.2543749999999996</v>
      </c>
      <c r="H8" s="1">
        <v>1</v>
      </c>
      <c r="I8" s="1" t="s">
        <v>4</v>
      </c>
      <c r="J8" s="1" t="s">
        <v>49</v>
      </c>
    </row>
    <row r="9" spans="1:10" x14ac:dyDescent="0.25">
      <c r="A9" s="50">
        <v>1</v>
      </c>
      <c r="B9" s="50" t="s">
        <v>4</v>
      </c>
      <c r="C9" s="50" t="s">
        <v>51</v>
      </c>
      <c r="D9" s="50" t="s">
        <v>81</v>
      </c>
      <c r="E9" s="53">
        <v>3.9120000000000004</v>
      </c>
      <c r="H9" s="1">
        <v>1</v>
      </c>
      <c r="I9" s="1" t="s">
        <v>4</v>
      </c>
      <c r="J9" s="1" t="s">
        <v>50</v>
      </c>
    </row>
    <row r="10" spans="1:10" x14ac:dyDescent="0.25">
      <c r="A10" s="1">
        <v>1</v>
      </c>
      <c r="B10" s="1" t="s">
        <v>4</v>
      </c>
      <c r="C10" s="1" t="s">
        <v>52</v>
      </c>
      <c r="D10" s="1" t="s">
        <v>80</v>
      </c>
      <c r="E10" s="53">
        <v>0.43125000000000002</v>
      </c>
      <c r="H10" s="1">
        <v>1</v>
      </c>
      <c r="I10" s="1" t="s">
        <v>4</v>
      </c>
      <c r="J10" s="1" t="s">
        <v>51</v>
      </c>
    </row>
    <row r="11" spans="1:10" x14ac:dyDescent="0.25">
      <c r="A11" s="1">
        <v>1</v>
      </c>
      <c r="B11" s="1" t="s">
        <v>4</v>
      </c>
      <c r="C11" s="1" t="s">
        <v>53</v>
      </c>
      <c r="D11" s="1" t="s">
        <v>80</v>
      </c>
      <c r="E11" s="53">
        <v>1.1481250000000001</v>
      </c>
      <c r="H11" s="1">
        <v>1</v>
      </c>
      <c r="I11" s="1" t="s">
        <v>4</v>
      </c>
      <c r="J11" s="1" t="s">
        <v>52</v>
      </c>
    </row>
    <row r="12" spans="1:10" x14ac:dyDescent="0.25">
      <c r="A12" s="1">
        <v>1</v>
      </c>
      <c r="B12" s="1" t="s">
        <v>4</v>
      </c>
      <c r="C12" s="1" t="s">
        <v>5</v>
      </c>
      <c r="D12" s="1" t="s">
        <v>80</v>
      </c>
      <c r="E12" s="53">
        <v>0.426875</v>
      </c>
      <c r="H12" s="1">
        <v>1</v>
      </c>
      <c r="I12" s="1" t="s">
        <v>4</v>
      </c>
      <c r="J12" s="1" t="s">
        <v>53</v>
      </c>
    </row>
    <row r="13" spans="1:10" x14ac:dyDescent="0.25">
      <c r="A13" s="50">
        <v>1</v>
      </c>
      <c r="B13" s="50" t="s">
        <v>8</v>
      </c>
      <c r="C13" s="50" t="s">
        <v>18</v>
      </c>
      <c r="D13" s="50" t="s">
        <v>81</v>
      </c>
      <c r="E13" s="53">
        <v>-3.4545454545454497E-2</v>
      </c>
      <c r="H13" s="2">
        <v>1</v>
      </c>
      <c r="I13" s="2" t="s">
        <v>8</v>
      </c>
      <c r="J13" s="2" t="s">
        <v>9</v>
      </c>
    </row>
    <row r="14" spans="1:10" x14ac:dyDescent="0.25">
      <c r="A14" s="50">
        <v>1</v>
      </c>
      <c r="B14" s="50" t="s">
        <v>8</v>
      </c>
      <c r="C14" s="50" t="s">
        <v>19</v>
      </c>
      <c r="D14" s="50" t="s">
        <v>81</v>
      </c>
      <c r="E14" s="53">
        <v>0.30999999999999994</v>
      </c>
      <c r="H14" s="2">
        <v>1</v>
      </c>
      <c r="I14" s="2" t="s">
        <v>8</v>
      </c>
      <c r="J14" s="2" t="s">
        <v>59</v>
      </c>
    </row>
    <row r="15" spans="1:10" x14ac:dyDescent="0.25">
      <c r="A15" s="2">
        <v>1</v>
      </c>
      <c r="B15" s="2" t="s">
        <v>8</v>
      </c>
      <c r="C15" s="2" t="s">
        <v>21</v>
      </c>
      <c r="D15" s="2" t="s">
        <v>80</v>
      </c>
      <c r="E15" s="53">
        <v>0.50812499999999994</v>
      </c>
      <c r="H15" s="2">
        <v>1</v>
      </c>
      <c r="I15" s="2" t="s">
        <v>8</v>
      </c>
      <c r="J15" s="2" t="s">
        <v>55</v>
      </c>
    </row>
    <row r="16" spans="1:10" x14ac:dyDescent="0.25">
      <c r="A16" s="2">
        <v>1</v>
      </c>
      <c r="B16" s="2" t="s">
        <v>8</v>
      </c>
      <c r="C16" s="2" t="s">
        <v>20</v>
      </c>
      <c r="D16" s="2" t="s">
        <v>80</v>
      </c>
      <c r="E16" s="53">
        <v>0.58687500000000004</v>
      </c>
      <c r="H16" s="2">
        <v>1</v>
      </c>
      <c r="I16" s="2" t="s">
        <v>8</v>
      </c>
      <c r="J16" s="2" t="s">
        <v>18</v>
      </c>
    </row>
    <row r="17" spans="1:10" x14ac:dyDescent="0.25">
      <c r="A17" s="50">
        <v>1</v>
      </c>
      <c r="B17" s="50" t="s">
        <v>8</v>
      </c>
      <c r="C17" s="50" t="s">
        <v>22</v>
      </c>
      <c r="D17" s="50" t="s">
        <v>81</v>
      </c>
      <c r="E17" s="53">
        <v>-3.6000000000000122E-2</v>
      </c>
      <c r="H17" s="2">
        <v>1</v>
      </c>
      <c r="I17" s="2" t="s">
        <v>8</v>
      </c>
      <c r="J17" s="2" t="s">
        <v>19</v>
      </c>
    </row>
    <row r="18" spans="1:10" x14ac:dyDescent="0.25">
      <c r="A18" s="50">
        <v>1</v>
      </c>
      <c r="B18" s="50" t="s">
        <v>8</v>
      </c>
      <c r="C18" s="50" t="s">
        <v>23</v>
      </c>
      <c r="D18" s="50" t="s">
        <v>81</v>
      </c>
      <c r="E18" s="53">
        <v>0.50600000000000023</v>
      </c>
      <c r="H18" s="2">
        <v>1</v>
      </c>
      <c r="I18" s="2" t="s">
        <v>8</v>
      </c>
      <c r="J18" s="2" t="s">
        <v>21</v>
      </c>
    </row>
    <row r="19" spans="1:10" x14ac:dyDescent="0.25">
      <c r="A19" s="50">
        <v>1</v>
      </c>
      <c r="B19" s="50" t="s">
        <v>8</v>
      </c>
      <c r="C19" s="50" t="s">
        <v>24</v>
      </c>
      <c r="D19" s="50" t="s">
        <v>81</v>
      </c>
      <c r="E19" s="53">
        <v>-1.0019999999999996</v>
      </c>
      <c r="H19" s="2">
        <v>1</v>
      </c>
      <c r="I19" s="2" t="s">
        <v>8</v>
      </c>
      <c r="J19" s="2" t="s">
        <v>20</v>
      </c>
    </row>
    <row r="20" spans="1:10" x14ac:dyDescent="0.25">
      <c r="A20" s="2">
        <v>1</v>
      </c>
      <c r="B20" s="2" t="s">
        <v>8</v>
      </c>
      <c r="C20" s="2" t="s">
        <v>25</v>
      </c>
      <c r="D20" s="2" t="s">
        <v>80</v>
      </c>
      <c r="E20" s="53">
        <v>-0.16375000000000006</v>
      </c>
      <c r="H20" s="2">
        <v>1</v>
      </c>
      <c r="I20" s="2" t="s">
        <v>8</v>
      </c>
      <c r="J20" s="2" t="s">
        <v>22</v>
      </c>
    </row>
    <row r="21" spans="1:10" x14ac:dyDescent="0.25">
      <c r="A21" s="50">
        <v>1</v>
      </c>
      <c r="B21" s="50" t="s">
        <v>8</v>
      </c>
      <c r="C21" s="50" t="s">
        <v>59</v>
      </c>
      <c r="D21" s="50" t="s">
        <v>81</v>
      </c>
      <c r="E21" s="53">
        <v>-0.59199999999999997</v>
      </c>
      <c r="F21" s="52"/>
      <c r="H21" s="2">
        <v>1</v>
      </c>
      <c r="I21" s="2" t="s">
        <v>8</v>
      </c>
      <c r="J21" s="2" t="s">
        <v>23</v>
      </c>
    </row>
    <row r="22" spans="1:10" x14ac:dyDescent="0.25">
      <c r="A22" s="2">
        <v>1</v>
      </c>
      <c r="B22" s="2" t="s">
        <v>8</v>
      </c>
      <c r="C22" s="2" t="s">
        <v>55</v>
      </c>
      <c r="D22" s="2" t="s">
        <v>80</v>
      </c>
      <c r="E22" s="53">
        <v>0.50062499999999999</v>
      </c>
      <c r="H22" s="2">
        <v>1</v>
      </c>
      <c r="I22" s="2" t="s">
        <v>8</v>
      </c>
      <c r="J22" s="2" t="s">
        <v>24</v>
      </c>
    </row>
    <row r="23" spans="1:10" x14ac:dyDescent="0.25">
      <c r="A23" s="2">
        <v>1</v>
      </c>
      <c r="B23" s="2" t="s">
        <v>8</v>
      </c>
      <c r="C23" s="2" t="s">
        <v>9</v>
      </c>
      <c r="D23" s="2" t="s">
        <v>80</v>
      </c>
      <c r="E23" s="53">
        <v>1.6668750000000001</v>
      </c>
      <c r="H23" s="2">
        <v>1</v>
      </c>
      <c r="I23" s="2" t="s">
        <v>8</v>
      </c>
      <c r="J23" s="2" t="s">
        <v>25</v>
      </c>
    </row>
    <row r="24" spans="1:10" x14ac:dyDescent="0.25">
      <c r="A24" s="10">
        <v>1</v>
      </c>
      <c r="B24" s="10" t="s">
        <v>28</v>
      </c>
      <c r="C24" s="10" t="s">
        <v>18</v>
      </c>
      <c r="D24" s="10" t="s">
        <v>80</v>
      </c>
      <c r="E24" s="53">
        <v>-3.1249999999999889E-3</v>
      </c>
      <c r="H24" s="10">
        <v>1</v>
      </c>
      <c r="I24" s="10" t="s">
        <v>28</v>
      </c>
      <c r="J24" s="10" t="s">
        <v>18</v>
      </c>
    </row>
    <row r="25" spans="1:10" x14ac:dyDescent="0.25">
      <c r="A25" s="50">
        <v>1</v>
      </c>
      <c r="B25" s="50" t="s">
        <v>28</v>
      </c>
      <c r="C25" s="50" t="s">
        <v>19</v>
      </c>
      <c r="D25" s="50" t="s">
        <v>81</v>
      </c>
      <c r="E25" s="53">
        <v>-4.5454545454545695E-3</v>
      </c>
      <c r="H25" s="10">
        <v>1</v>
      </c>
      <c r="I25" s="10" t="s">
        <v>28</v>
      </c>
      <c r="J25" s="10" t="s">
        <v>19</v>
      </c>
    </row>
    <row r="26" spans="1:10" x14ac:dyDescent="0.25">
      <c r="A26" s="10">
        <v>1</v>
      </c>
      <c r="B26" s="10" t="s">
        <v>28</v>
      </c>
      <c r="C26" s="10" t="s">
        <v>21</v>
      </c>
      <c r="D26" s="10" t="s">
        <v>80</v>
      </c>
      <c r="E26" s="53">
        <v>0.85624999999999996</v>
      </c>
      <c r="H26" s="10">
        <v>1</v>
      </c>
      <c r="I26" s="10" t="s">
        <v>28</v>
      </c>
      <c r="J26" s="10" t="s">
        <v>21</v>
      </c>
    </row>
    <row r="27" spans="1:10" x14ac:dyDescent="0.25">
      <c r="A27" s="50">
        <v>1</v>
      </c>
      <c r="B27" s="50" t="s">
        <v>28</v>
      </c>
      <c r="C27" s="50" t="s">
        <v>44</v>
      </c>
      <c r="D27" s="50" t="s">
        <v>81</v>
      </c>
      <c r="E27" s="53">
        <v>0.96400000000000008</v>
      </c>
      <c r="H27" s="10">
        <v>1</v>
      </c>
      <c r="I27" s="10" t="s">
        <v>28</v>
      </c>
      <c r="J27" s="10" t="s">
        <v>44</v>
      </c>
    </row>
    <row r="28" spans="1:10" x14ac:dyDescent="0.25">
      <c r="A28" s="10">
        <v>1</v>
      </c>
      <c r="B28" s="10" t="s">
        <v>28</v>
      </c>
      <c r="C28" s="10" t="s">
        <v>17</v>
      </c>
      <c r="D28" s="10" t="s">
        <v>80</v>
      </c>
      <c r="E28" s="53">
        <v>0.42375000000000007</v>
      </c>
      <c r="H28" s="10">
        <v>1</v>
      </c>
      <c r="I28" s="10" t="s">
        <v>28</v>
      </c>
      <c r="J28" s="10" t="s">
        <v>17</v>
      </c>
    </row>
    <row r="29" spans="1:10" x14ac:dyDescent="0.25">
      <c r="A29" s="50">
        <v>1</v>
      </c>
      <c r="B29" s="50" t="s">
        <v>29</v>
      </c>
      <c r="C29" s="50" t="s">
        <v>18</v>
      </c>
      <c r="D29" s="50" t="s">
        <v>81</v>
      </c>
      <c r="E29" s="53">
        <v>-5.4000000000000006E-2</v>
      </c>
      <c r="H29" s="13">
        <v>1</v>
      </c>
      <c r="I29" s="13" t="s">
        <v>29</v>
      </c>
      <c r="J29" s="13" t="s">
        <v>30</v>
      </c>
    </row>
    <row r="30" spans="1:10" x14ac:dyDescent="0.25">
      <c r="A30" s="13">
        <v>1</v>
      </c>
      <c r="B30" s="13" t="s">
        <v>29</v>
      </c>
      <c r="C30" s="13" t="s">
        <v>33</v>
      </c>
      <c r="D30" s="13" t="s">
        <v>80</v>
      </c>
      <c r="E30" s="53">
        <v>0.770625</v>
      </c>
      <c r="H30" s="13">
        <v>1</v>
      </c>
      <c r="I30" s="13" t="s">
        <v>29</v>
      </c>
      <c r="J30" s="58" t="s">
        <v>31</v>
      </c>
    </row>
    <row r="31" spans="1:10" x14ac:dyDescent="0.25">
      <c r="A31" s="13">
        <v>1</v>
      </c>
      <c r="B31" s="13" t="s">
        <v>29</v>
      </c>
      <c r="C31" s="13" t="s">
        <v>34</v>
      </c>
      <c r="D31" s="13" t="s">
        <v>80</v>
      </c>
      <c r="E31" s="53">
        <v>-3.1250000000000167E-3</v>
      </c>
      <c r="H31" s="13">
        <v>1</v>
      </c>
      <c r="I31" s="13" t="s">
        <v>29</v>
      </c>
      <c r="J31" s="13" t="s">
        <v>32</v>
      </c>
    </row>
    <row r="32" spans="1:10" x14ac:dyDescent="0.25">
      <c r="A32" s="13">
        <v>1</v>
      </c>
      <c r="B32" s="13" t="s">
        <v>29</v>
      </c>
      <c r="C32" s="13" t="s">
        <v>30</v>
      </c>
      <c r="D32" s="13" t="s">
        <v>80</v>
      </c>
      <c r="E32" s="53">
        <v>0.98375000000000012</v>
      </c>
      <c r="H32" s="13">
        <v>1</v>
      </c>
      <c r="I32" s="13" t="s">
        <v>29</v>
      </c>
      <c r="J32" s="13" t="s">
        <v>18</v>
      </c>
    </row>
    <row r="33" spans="1:10" x14ac:dyDescent="0.25">
      <c r="A33" s="13">
        <v>1</v>
      </c>
      <c r="B33" s="13" t="s">
        <v>29</v>
      </c>
      <c r="C33" s="13" t="s">
        <v>32</v>
      </c>
      <c r="D33" s="13" t="s">
        <v>80</v>
      </c>
      <c r="E33" s="53">
        <v>1.99125</v>
      </c>
      <c r="H33" s="13">
        <v>1</v>
      </c>
      <c r="I33" s="13" t="s">
        <v>29</v>
      </c>
      <c r="J33" s="13" t="s">
        <v>33</v>
      </c>
    </row>
    <row r="34" spans="1:10" x14ac:dyDescent="0.25">
      <c r="A34" s="17">
        <v>1</v>
      </c>
      <c r="B34" s="17" t="s">
        <v>35</v>
      </c>
      <c r="C34" s="17" t="s">
        <v>18</v>
      </c>
      <c r="D34" s="17" t="s">
        <v>80</v>
      </c>
      <c r="E34" s="53">
        <v>-0.18562499999999998</v>
      </c>
      <c r="H34" s="13">
        <v>1</v>
      </c>
      <c r="I34" s="13" t="s">
        <v>29</v>
      </c>
      <c r="J34" s="13" t="s">
        <v>34</v>
      </c>
    </row>
    <row r="35" spans="1:10" x14ac:dyDescent="0.25">
      <c r="A35" s="17">
        <v>1</v>
      </c>
      <c r="B35" s="17" t="s">
        <v>35</v>
      </c>
      <c r="C35" s="17" t="s">
        <v>27</v>
      </c>
      <c r="D35" s="17" t="s">
        <v>80</v>
      </c>
      <c r="E35" s="53">
        <v>0</v>
      </c>
      <c r="H35" s="17">
        <v>1</v>
      </c>
      <c r="I35" s="17" t="s">
        <v>35</v>
      </c>
      <c r="J35" s="17" t="s">
        <v>18</v>
      </c>
    </row>
    <row r="36" spans="1:10" x14ac:dyDescent="0.25">
      <c r="A36" s="50">
        <v>1</v>
      </c>
      <c r="B36" s="50" t="s">
        <v>35</v>
      </c>
      <c r="C36" s="50" t="s">
        <v>21</v>
      </c>
      <c r="D36" s="50" t="s">
        <v>81</v>
      </c>
      <c r="E36" s="53">
        <v>0.27199999999999996</v>
      </c>
      <c r="H36" s="17">
        <v>1</v>
      </c>
      <c r="I36" s="17" t="s">
        <v>35</v>
      </c>
      <c r="J36" s="58" t="s">
        <v>19</v>
      </c>
    </row>
    <row r="37" spans="1:10" x14ac:dyDescent="0.25">
      <c r="A37" s="50">
        <v>1</v>
      </c>
      <c r="B37" s="50" t="s">
        <v>35</v>
      </c>
      <c r="C37" s="50" t="s">
        <v>24</v>
      </c>
      <c r="D37" s="50" t="s">
        <v>81</v>
      </c>
      <c r="E37" s="53">
        <v>0.10124999999999999</v>
      </c>
      <c r="H37" s="17">
        <v>1</v>
      </c>
      <c r="I37" s="17" t="s">
        <v>35</v>
      </c>
      <c r="J37" s="17" t="s">
        <v>21</v>
      </c>
    </row>
    <row r="38" spans="1:10" x14ac:dyDescent="0.25">
      <c r="A38" s="17">
        <v>1</v>
      </c>
      <c r="B38" s="17" t="s">
        <v>35</v>
      </c>
      <c r="C38" s="17" t="s">
        <v>25</v>
      </c>
      <c r="D38" s="17" t="s">
        <v>80</v>
      </c>
      <c r="E38" s="53">
        <v>0.37799999999999995</v>
      </c>
      <c r="H38" s="17">
        <v>1</v>
      </c>
      <c r="I38" s="17" t="s">
        <v>35</v>
      </c>
      <c r="J38" s="58" t="s">
        <v>20</v>
      </c>
    </row>
    <row r="39" spans="1:10" x14ac:dyDescent="0.25">
      <c r="A39" s="50">
        <v>1</v>
      </c>
      <c r="B39" s="50" t="s">
        <v>35</v>
      </c>
      <c r="C39" s="50" t="s">
        <v>26</v>
      </c>
      <c r="D39" s="50" t="s">
        <v>81</v>
      </c>
      <c r="E39" s="53">
        <v>0.19312499999999999</v>
      </c>
      <c r="H39" s="17">
        <v>1</v>
      </c>
      <c r="I39" s="17" t="s">
        <v>35</v>
      </c>
      <c r="J39" s="58" t="s">
        <v>22</v>
      </c>
    </row>
    <row r="40" spans="1:10" x14ac:dyDescent="0.25">
      <c r="A40" s="50">
        <v>1</v>
      </c>
      <c r="B40" s="50" t="s">
        <v>35</v>
      </c>
      <c r="C40" s="50" t="s">
        <v>17</v>
      </c>
      <c r="D40" s="50" t="s">
        <v>81</v>
      </c>
      <c r="E40" s="53">
        <v>-0.48090909090909101</v>
      </c>
      <c r="F40" s="53"/>
      <c r="G40" s="53"/>
      <c r="H40" s="17">
        <v>1</v>
      </c>
      <c r="I40" s="17" t="s">
        <v>35</v>
      </c>
      <c r="J40" s="58" t="s">
        <v>23</v>
      </c>
    </row>
    <row r="41" spans="1:10" x14ac:dyDescent="0.25">
      <c r="A41" s="27">
        <v>1</v>
      </c>
      <c r="B41" s="27" t="s">
        <v>37</v>
      </c>
      <c r="C41" s="27" t="s">
        <v>18</v>
      </c>
      <c r="D41" s="27" t="s">
        <v>80</v>
      </c>
      <c r="E41" s="53">
        <v>0.26687499999999997</v>
      </c>
      <c r="H41" s="17">
        <v>1</v>
      </c>
      <c r="I41" s="17" t="s">
        <v>35</v>
      </c>
      <c r="J41" s="17" t="s">
        <v>24</v>
      </c>
    </row>
    <row r="42" spans="1:10" x14ac:dyDescent="0.25">
      <c r="A42" s="27">
        <v>1</v>
      </c>
      <c r="B42" s="27" t="s">
        <v>37</v>
      </c>
      <c r="C42" s="27" t="s">
        <v>19</v>
      </c>
      <c r="D42" s="27" t="s">
        <v>80</v>
      </c>
      <c r="E42" s="53">
        <v>0.50187500000000007</v>
      </c>
      <c r="H42" s="17">
        <v>1</v>
      </c>
      <c r="I42" s="17" t="s">
        <v>35</v>
      </c>
      <c r="J42" s="17" t="s">
        <v>25</v>
      </c>
    </row>
    <row r="43" spans="1:10" x14ac:dyDescent="0.25">
      <c r="A43" s="27">
        <v>1</v>
      </c>
      <c r="B43" s="27" t="s">
        <v>37</v>
      </c>
      <c r="C43" s="27" t="s">
        <v>46</v>
      </c>
      <c r="D43" s="27" t="s">
        <v>80</v>
      </c>
      <c r="E43" s="53">
        <v>-2.6874999999999996E-2</v>
      </c>
      <c r="H43" s="17">
        <v>1</v>
      </c>
      <c r="I43" s="17" t="s">
        <v>35</v>
      </c>
      <c r="J43" s="17" t="s">
        <v>26</v>
      </c>
    </row>
    <row r="44" spans="1:10" x14ac:dyDescent="0.25">
      <c r="A44" s="27">
        <v>1</v>
      </c>
      <c r="B44" s="27" t="s">
        <v>37</v>
      </c>
      <c r="C44" s="27" t="s">
        <v>47</v>
      </c>
      <c r="D44" s="27" t="s">
        <v>80</v>
      </c>
      <c r="E44" s="53">
        <v>-8.4999999999999992E-2</v>
      </c>
      <c r="H44" s="17">
        <v>1</v>
      </c>
      <c r="I44" s="17" t="s">
        <v>35</v>
      </c>
      <c r="J44" s="58" t="s">
        <v>27</v>
      </c>
    </row>
    <row r="45" spans="1:10" x14ac:dyDescent="0.25">
      <c r="A45" s="27">
        <v>1</v>
      </c>
      <c r="B45" s="27" t="s">
        <v>37</v>
      </c>
      <c r="C45" s="27" t="s">
        <v>56</v>
      </c>
      <c r="D45" s="27" t="s">
        <v>80</v>
      </c>
      <c r="E45" s="53">
        <v>0.95800000000000018</v>
      </c>
      <c r="H45" s="17">
        <v>1</v>
      </c>
      <c r="I45" s="17" t="s">
        <v>35</v>
      </c>
      <c r="J45" s="17" t="s">
        <v>17</v>
      </c>
    </row>
    <row r="46" spans="1:10" x14ac:dyDescent="0.25">
      <c r="A46" s="27">
        <v>1</v>
      </c>
      <c r="B46" s="27" t="s">
        <v>37</v>
      </c>
      <c r="C46" s="27" t="s">
        <v>5</v>
      </c>
      <c r="D46" s="27" t="s">
        <v>80</v>
      </c>
      <c r="E46" s="53">
        <v>0.14874999999999997</v>
      </c>
      <c r="F46" s="53"/>
      <c r="G46" s="53"/>
      <c r="H46" s="27">
        <v>1</v>
      </c>
      <c r="I46" s="27" t="s">
        <v>37</v>
      </c>
      <c r="J46" s="58" t="s">
        <v>45</v>
      </c>
    </row>
    <row r="47" spans="1:10" x14ac:dyDescent="0.25">
      <c r="A47" s="26">
        <v>1</v>
      </c>
      <c r="B47" s="26" t="s">
        <v>38</v>
      </c>
      <c r="C47" s="26" t="s">
        <v>18</v>
      </c>
      <c r="D47" s="26" t="s">
        <v>80</v>
      </c>
      <c r="E47" s="53">
        <v>0.27375000000000005</v>
      </c>
      <c r="F47" s="53"/>
      <c r="G47" s="53"/>
      <c r="H47" s="27">
        <v>1</v>
      </c>
      <c r="I47" s="27" t="s">
        <v>37</v>
      </c>
      <c r="J47" s="27" t="s">
        <v>46</v>
      </c>
    </row>
    <row r="48" spans="1:10" x14ac:dyDescent="0.25">
      <c r="A48" s="26">
        <v>1</v>
      </c>
      <c r="B48" s="26" t="s">
        <v>38</v>
      </c>
      <c r="C48" s="26" t="s">
        <v>19</v>
      </c>
      <c r="D48" s="26" t="s">
        <v>80</v>
      </c>
      <c r="E48" s="53">
        <v>0.65874999999999995</v>
      </c>
      <c r="H48" s="27">
        <v>1</v>
      </c>
      <c r="I48" s="27" t="s">
        <v>37</v>
      </c>
      <c r="J48" s="27" t="s">
        <v>47</v>
      </c>
    </row>
    <row r="49" spans="1:10" x14ac:dyDescent="0.25">
      <c r="A49" s="26">
        <v>1</v>
      </c>
      <c r="B49" s="26" t="s">
        <v>38</v>
      </c>
      <c r="C49" s="26" t="s">
        <v>44</v>
      </c>
      <c r="D49" s="26" t="s">
        <v>80</v>
      </c>
      <c r="E49" s="53">
        <v>1.6574999999999998</v>
      </c>
      <c r="F49" s="53"/>
      <c r="G49" s="53"/>
      <c r="H49" s="27">
        <v>1</v>
      </c>
      <c r="I49" s="27" t="s">
        <v>37</v>
      </c>
      <c r="J49" s="27" t="s">
        <v>56</v>
      </c>
    </row>
    <row r="50" spans="1:10" x14ac:dyDescent="0.25">
      <c r="A50" s="26">
        <v>1</v>
      </c>
      <c r="B50" s="26" t="s">
        <v>38</v>
      </c>
      <c r="C50" s="26" t="s">
        <v>5</v>
      </c>
      <c r="D50" s="26" t="s">
        <v>80</v>
      </c>
      <c r="E50" s="53">
        <v>-0.14937500000000001</v>
      </c>
      <c r="F50" s="53"/>
      <c r="G50" s="53"/>
      <c r="H50" s="27">
        <v>1</v>
      </c>
      <c r="I50" s="27" t="s">
        <v>37</v>
      </c>
      <c r="J50" s="27" t="s">
        <v>5</v>
      </c>
    </row>
    <row r="51" spans="1:10" x14ac:dyDescent="0.25">
      <c r="A51" s="50">
        <v>1</v>
      </c>
      <c r="B51" s="50" t="s">
        <v>39</v>
      </c>
      <c r="C51" s="50" t="s">
        <v>19</v>
      </c>
      <c r="D51" s="50" t="s">
        <v>81</v>
      </c>
      <c r="E51" s="53">
        <v>0</v>
      </c>
      <c r="H51" s="27">
        <v>1</v>
      </c>
      <c r="I51" s="27" t="s">
        <v>37</v>
      </c>
      <c r="J51" s="27" t="s">
        <v>18</v>
      </c>
    </row>
    <row r="52" spans="1:10" x14ac:dyDescent="0.25">
      <c r="A52" s="21">
        <v>1</v>
      </c>
      <c r="B52" s="21" t="s">
        <v>39</v>
      </c>
      <c r="C52" s="21" t="s">
        <v>10</v>
      </c>
      <c r="D52" s="21" t="s">
        <v>80</v>
      </c>
      <c r="E52" s="53">
        <v>0.42562499999999998</v>
      </c>
      <c r="F52" s="52"/>
      <c r="H52" s="27">
        <v>1</v>
      </c>
      <c r="I52" s="27" t="s">
        <v>37</v>
      </c>
      <c r="J52" s="27" t="s">
        <v>19</v>
      </c>
    </row>
    <row r="53" spans="1:10" x14ac:dyDescent="0.25">
      <c r="A53" s="21">
        <v>1</v>
      </c>
      <c r="B53" s="21" t="s">
        <v>39</v>
      </c>
      <c r="C53" s="21" t="s">
        <v>57</v>
      </c>
      <c r="D53" s="21" t="s">
        <v>80</v>
      </c>
      <c r="E53" s="53">
        <v>4.4787499999999998</v>
      </c>
      <c r="F53" s="53"/>
      <c r="G53" s="53"/>
      <c r="H53" s="26">
        <v>1</v>
      </c>
      <c r="I53" s="26" t="s">
        <v>38</v>
      </c>
      <c r="J53" s="26" t="s">
        <v>18</v>
      </c>
    </row>
    <row r="54" spans="1:10" x14ac:dyDescent="0.25">
      <c r="A54" s="50">
        <v>1</v>
      </c>
      <c r="B54" s="50" t="s">
        <v>39</v>
      </c>
      <c r="C54" s="50" t="s">
        <v>9</v>
      </c>
      <c r="D54" s="50" t="s">
        <v>81</v>
      </c>
      <c r="E54" s="53">
        <v>-0.2</v>
      </c>
      <c r="H54" s="26">
        <v>1</v>
      </c>
      <c r="I54" s="26" t="s">
        <v>38</v>
      </c>
      <c r="J54" s="26" t="s">
        <v>19</v>
      </c>
    </row>
    <row r="55" spans="1:10" x14ac:dyDescent="0.25">
      <c r="H55" s="26">
        <v>1</v>
      </c>
      <c r="I55" s="26" t="s">
        <v>38</v>
      </c>
      <c r="J55" s="26" t="s">
        <v>44</v>
      </c>
    </row>
    <row r="56" spans="1:10" x14ac:dyDescent="0.25">
      <c r="H56" s="26">
        <v>1</v>
      </c>
      <c r="I56" s="26" t="s">
        <v>38</v>
      </c>
      <c r="J56" s="26" t="s">
        <v>5</v>
      </c>
    </row>
    <row r="57" spans="1:10" x14ac:dyDescent="0.25">
      <c r="H57" s="21">
        <v>1</v>
      </c>
      <c r="I57" s="21" t="s">
        <v>39</v>
      </c>
      <c r="J57" s="21" t="s">
        <v>18</v>
      </c>
    </row>
    <row r="58" spans="1:10" x14ac:dyDescent="0.25">
      <c r="H58" s="21">
        <v>1</v>
      </c>
      <c r="I58" s="21" t="s">
        <v>39</v>
      </c>
      <c r="J58" s="21" t="s">
        <v>19</v>
      </c>
    </row>
    <row r="59" spans="1:10" x14ac:dyDescent="0.25">
      <c r="H59" s="21">
        <v>1</v>
      </c>
      <c r="I59" s="21" t="s">
        <v>39</v>
      </c>
      <c r="J59" s="21" t="s">
        <v>10</v>
      </c>
    </row>
    <row r="60" spans="1:10" x14ac:dyDescent="0.25">
      <c r="H60" s="21">
        <v>1</v>
      </c>
      <c r="I60" s="21" t="s">
        <v>39</v>
      </c>
      <c r="J60" s="21" t="s">
        <v>57</v>
      </c>
    </row>
    <row r="61" spans="1:10" x14ac:dyDescent="0.25">
      <c r="H61" s="21">
        <v>1</v>
      </c>
      <c r="I61" s="21" t="s">
        <v>39</v>
      </c>
      <c r="J61" s="58" t="s">
        <v>9</v>
      </c>
    </row>
    <row r="62" spans="1:10" x14ac:dyDescent="0.25">
      <c r="H62" s="21">
        <v>1</v>
      </c>
      <c r="I62" s="21" t="s">
        <v>39</v>
      </c>
      <c r="J62" s="58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8"/>
  <sheetViews>
    <sheetView workbookViewId="0">
      <selection activeCell="F22" sqref="F22"/>
    </sheetView>
  </sheetViews>
  <sheetFormatPr defaultColWidth="11.42578125"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93</v>
      </c>
    </row>
    <row r="2" spans="1:4" x14ac:dyDescent="0.25">
      <c r="A2" t="s">
        <v>4</v>
      </c>
      <c r="B2">
        <v>1</v>
      </c>
      <c r="C2" t="s">
        <v>5</v>
      </c>
      <c r="D2">
        <v>11.38</v>
      </c>
    </row>
    <row r="3" spans="1:4" x14ac:dyDescent="0.25">
      <c r="A3" t="s">
        <v>4</v>
      </c>
      <c r="B3">
        <v>1</v>
      </c>
      <c r="C3" t="s">
        <v>11</v>
      </c>
      <c r="D3">
        <v>2.13</v>
      </c>
    </row>
    <row r="4" spans="1:4" x14ac:dyDescent="0.25">
      <c r="A4" t="s">
        <v>4</v>
      </c>
      <c r="B4">
        <v>1</v>
      </c>
      <c r="C4" t="s">
        <v>94</v>
      </c>
      <c r="D4">
        <v>3.56</v>
      </c>
    </row>
    <row r="5" spans="1:4" x14ac:dyDescent="0.25">
      <c r="A5" t="s">
        <v>4</v>
      </c>
      <c r="B5">
        <v>1</v>
      </c>
      <c r="C5" t="s">
        <v>95</v>
      </c>
      <c r="D5">
        <v>2.34</v>
      </c>
    </row>
    <row r="6" spans="1:4" x14ac:dyDescent="0.25">
      <c r="A6" t="s">
        <v>4</v>
      </c>
      <c r="B6">
        <v>1</v>
      </c>
      <c r="C6" t="s">
        <v>96</v>
      </c>
      <c r="D6">
        <v>3.35</v>
      </c>
    </row>
    <row r="7" spans="1:4" x14ac:dyDescent="0.25">
      <c r="A7" t="s">
        <v>4</v>
      </c>
      <c r="B7">
        <v>1</v>
      </c>
      <c r="C7" t="s">
        <v>97</v>
      </c>
      <c r="D7">
        <v>3.31</v>
      </c>
    </row>
    <row r="8" spans="1:4" x14ac:dyDescent="0.25">
      <c r="A8" t="s">
        <v>4</v>
      </c>
      <c r="B8">
        <v>1</v>
      </c>
      <c r="C8" t="s">
        <v>98</v>
      </c>
      <c r="D8">
        <v>4.28</v>
      </c>
    </row>
    <row r="9" spans="1:4" x14ac:dyDescent="0.25">
      <c r="A9" t="s">
        <v>4</v>
      </c>
      <c r="B9">
        <v>1</v>
      </c>
      <c r="C9" t="s">
        <v>99</v>
      </c>
      <c r="D9">
        <v>10.25</v>
      </c>
    </row>
    <row r="10" spans="1:4" x14ac:dyDescent="0.25">
      <c r="A10" t="s">
        <v>4</v>
      </c>
      <c r="B10">
        <v>1</v>
      </c>
      <c r="C10" t="s">
        <v>100</v>
      </c>
      <c r="D10">
        <v>4.17</v>
      </c>
    </row>
    <row r="11" spans="1:4" x14ac:dyDescent="0.25">
      <c r="A11" t="s">
        <v>4</v>
      </c>
      <c r="B11">
        <v>1</v>
      </c>
      <c r="C11" t="s">
        <v>101</v>
      </c>
      <c r="D11">
        <v>6.98</v>
      </c>
    </row>
    <row r="12" spans="1:4" x14ac:dyDescent="0.25">
      <c r="A12" t="s">
        <v>4</v>
      </c>
      <c r="B12">
        <v>1</v>
      </c>
      <c r="C12" t="s">
        <v>102</v>
      </c>
      <c r="D12">
        <v>1.55</v>
      </c>
    </row>
    <row r="13" spans="1:4" x14ac:dyDescent="0.25">
      <c r="A13" t="s">
        <v>4</v>
      </c>
      <c r="B13">
        <v>2</v>
      </c>
      <c r="C13" t="s">
        <v>5</v>
      </c>
      <c r="D13">
        <v>14.32</v>
      </c>
    </row>
    <row r="14" spans="1:4" x14ac:dyDescent="0.25">
      <c r="A14" t="s">
        <v>4</v>
      </c>
      <c r="B14">
        <v>2</v>
      </c>
      <c r="C14" t="s">
        <v>11</v>
      </c>
      <c r="D14">
        <v>3.58</v>
      </c>
    </row>
    <row r="15" spans="1:4" x14ac:dyDescent="0.25">
      <c r="A15" t="s">
        <v>4</v>
      </c>
      <c r="B15">
        <v>2</v>
      </c>
      <c r="C15" t="s">
        <v>94</v>
      </c>
      <c r="D15">
        <v>5.29</v>
      </c>
    </row>
    <row r="16" spans="1:4" x14ac:dyDescent="0.25">
      <c r="A16" t="s">
        <v>4</v>
      </c>
      <c r="B16">
        <v>2</v>
      </c>
      <c r="C16" t="s">
        <v>95</v>
      </c>
      <c r="D16">
        <v>8.41</v>
      </c>
    </row>
    <row r="17" spans="1:4" x14ac:dyDescent="0.25">
      <c r="A17" t="s">
        <v>4</v>
      </c>
      <c r="B17">
        <v>2</v>
      </c>
      <c r="C17" t="s">
        <v>96</v>
      </c>
      <c r="D17">
        <v>12.99</v>
      </c>
    </row>
    <row r="18" spans="1:4" x14ac:dyDescent="0.25">
      <c r="A18" t="s">
        <v>4</v>
      </c>
      <c r="B18">
        <v>2</v>
      </c>
      <c r="C18" t="s">
        <v>97</v>
      </c>
      <c r="D18">
        <v>14.3</v>
      </c>
    </row>
    <row r="19" spans="1:4" x14ac:dyDescent="0.25">
      <c r="A19" t="s">
        <v>4</v>
      </c>
      <c r="B19">
        <v>2</v>
      </c>
      <c r="C19" t="s">
        <v>98</v>
      </c>
      <c r="D19">
        <v>8.06</v>
      </c>
    </row>
    <row r="20" spans="1:4" x14ac:dyDescent="0.25">
      <c r="A20" t="s">
        <v>4</v>
      </c>
      <c r="B20">
        <v>2</v>
      </c>
      <c r="C20" t="s">
        <v>99</v>
      </c>
      <c r="D20">
        <v>61.13</v>
      </c>
    </row>
    <row r="21" spans="1:4" x14ac:dyDescent="0.25">
      <c r="A21" t="s">
        <v>4</v>
      </c>
      <c r="B21">
        <v>2</v>
      </c>
      <c r="C21" t="s">
        <v>100</v>
      </c>
      <c r="D21">
        <v>23.73</v>
      </c>
    </row>
    <row r="22" spans="1:4" x14ac:dyDescent="0.25">
      <c r="A22" t="s">
        <v>4</v>
      </c>
      <c r="B22">
        <v>2</v>
      </c>
      <c r="C22" t="s">
        <v>101</v>
      </c>
      <c r="D22">
        <v>2.37</v>
      </c>
    </row>
    <row r="23" spans="1:4" x14ac:dyDescent="0.25">
      <c r="A23" t="s">
        <v>4</v>
      </c>
      <c r="B23">
        <v>2</v>
      </c>
      <c r="C23" t="s">
        <v>102</v>
      </c>
      <c r="D23">
        <v>2.65</v>
      </c>
    </row>
    <row r="24" spans="1:4" x14ac:dyDescent="0.25">
      <c r="A24" t="s">
        <v>4</v>
      </c>
      <c r="B24">
        <v>3</v>
      </c>
      <c r="C24" t="s">
        <v>5</v>
      </c>
      <c r="D24">
        <v>14.83</v>
      </c>
    </row>
    <row r="25" spans="1:4" x14ac:dyDescent="0.25">
      <c r="A25" t="s">
        <v>4</v>
      </c>
      <c r="B25">
        <v>3</v>
      </c>
      <c r="C25" t="s">
        <v>11</v>
      </c>
      <c r="D25">
        <v>2.84</v>
      </c>
    </row>
    <row r="26" spans="1:4" x14ac:dyDescent="0.25">
      <c r="A26" t="s">
        <v>4</v>
      </c>
      <c r="B26">
        <v>3</v>
      </c>
      <c r="C26" t="s">
        <v>94</v>
      </c>
      <c r="D26">
        <v>5.29</v>
      </c>
    </row>
    <row r="27" spans="1:4" x14ac:dyDescent="0.25">
      <c r="A27" t="s">
        <v>4</v>
      </c>
      <c r="B27">
        <v>3</v>
      </c>
      <c r="C27" t="s">
        <v>95</v>
      </c>
      <c r="D27">
        <v>8.41</v>
      </c>
    </row>
    <row r="28" spans="1:4" x14ac:dyDescent="0.25">
      <c r="A28" t="s">
        <v>4</v>
      </c>
      <c r="B28">
        <v>3</v>
      </c>
      <c r="C28" t="s">
        <v>96</v>
      </c>
      <c r="D28">
        <v>24.55</v>
      </c>
    </row>
    <row r="29" spans="1:4" x14ac:dyDescent="0.25">
      <c r="A29" t="s">
        <v>4</v>
      </c>
      <c r="B29">
        <v>3</v>
      </c>
      <c r="C29" t="s">
        <v>97</v>
      </c>
      <c r="D29">
        <v>10.5</v>
      </c>
    </row>
    <row r="30" spans="1:4" x14ac:dyDescent="0.25">
      <c r="A30" t="s">
        <v>4</v>
      </c>
      <c r="B30">
        <v>3</v>
      </c>
      <c r="C30" t="s">
        <v>98</v>
      </c>
      <c r="D30">
        <v>10.32</v>
      </c>
    </row>
    <row r="31" spans="1:4" x14ac:dyDescent="0.25">
      <c r="A31" t="s">
        <v>4</v>
      </c>
      <c r="B31">
        <v>3</v>
      </c>
      <c r="C31" t="s">
        <v>99</v>
      </c>
      <c r="D31">
        <v>35.18</v>
      </c>
    </row>
    <row r="32" spans="1:4" x14ac:dyDescent="0.25">
      <c r="A32" t="s">
        <v>4</v>
      </c>
      <c r="B32">
        <v>3</v>
      </c>
      <c r="C32" t="s">
        <v>101</v>
      </c>
      <c r="D32">
        <v>10.28</v>
      </c>
    </row>
    <row r="33" spans="1:4" x14ac:dyDescent="0.25">
      <c r="A33" t="s">
        <v>4</v>
      </c>
      <c r="B33">
        <v>3</v>
      </c>
      <c r="C33" t="s">
        <v>102</v>
      </c>
      <c r="D33">
        <v>3.56</v>
      </c>
    </row>
    <row r="34" spans="1:4" x14ac:dyDescent="0.25">
      <c r="A34" t="s">
        <v>4</v>
      </c>
      <c r="B34">
        <v>3</v>
      </c>
      <c r="C34" t="s">
        <v>54</v>
      </c>
      <c r="D34">
        <v>4.1500000000000004</v>
      </c>
    </row>
    <row r="35" spans="1:4" x14ac:dyDescent="0.25">
      <c r="A35" t="s">
        <v>4</v>
      </c>
      <c r="B35">
        <v>4</v>
      </c>
      <c r="C35" t="s">
        <v>5</v>
      </c>
      <c r="D35">
        <v>18.21</v>
      </c>
    </row>
    <row r="36" spans="1:4" x14ac:dyDescent="0.25">
      <c r="A36" t="s">
        <v>4</v>
      </c>
      <c r="B36">
        <v>4</v>
      </c>
      <c r="C36" t="s">
        <v>11</v>
      </c>
      <c r="D36">
        <v>3.94</v>
      </c>
    </row>
    <row r="37" spans="1:4" x14ac:dyDescent="0.25">
      <c r="A37" t="s">
        <v>4</v>
      </c>
      <c r="B37">
        <v>4</v>
      </c>
      <c r="C37" t="s">
        <v>94</v>
      </c>
      <c r="D37">
        <v>4.28</v>
      </c>
    </row>
    <row r="38" spans="1:4" x14ac:dyDescent="0.25">
      <c r="A38" t="s">
        <v>4</v>
      </c>
      <c r="B38">
        <v>4</v>
      </c>
      <c r="C38" t="s">
        <v>96</v>
      </c>
      <c r="D38">
        <v>8.6300000000000008</v>
      </c>
    </row>
    <row r="39" spans="1:4" x14ac:dyDescent="0.25">
      <c r="A39" t="s">
        <v>4</v>
      </c>
      <c r="B39">
        <v>4</v>
      </c>
      <c r="C39" t="s">
        <v>97</v>
      </c>
      <c r="D39">
        <v>9.16</v>
      </c>
    </row>
    <row r="40" spans="1:4" x14ac:dyDescent="0.25">
      <c r="A40" t="s">
        <v>4</v>
      </c>
      <c r="B40">
        <v>4</v>
      </c>
      <c r="C40" t="s">
        <v>98</v>
      </c>
      <c r="D40">
        <v>7.11</v>
      </c>
    </row>
    <row r="41" spans="1:4" x14ac:dyDescent="0.25">
      <c r="A41" t="s">
        <v>4</v>
      </c>
      <c r="B41">
        <v>4</v>
      </c>
      <c r="C41" t="s">
        <v>99</v>
      </c>
      <c r="D41">
        <v>94.32</v>
      </c>
    </row>
    <row r="42" spans="1:4" x14ac:dyDescent="0.25">
      <c r="A42" t="s">
        <v>4</v>
      </c>
      <c r="B42">
        <v>4</v>
      </c>
      <c r="C42" t="s">
        <v>101</v>
      </c>
      <c r="D42">
        <v>13.88</v>
      </c>
    </row>
    <row r="43" spans="1:4" x14ac:dyDescent="0.25">
      <c r="A43" t="s">
        <v>4</v>
      </c>
      <c r="B43">
        <v>4</v>
      </c>
      <c r="C43" t="s">
        <v>102</v>
      </c>
      <c r="D43">
        <v>19.920000000000002</v>
      </c>
    </row>
    <row r="44" spans="1:4" x14ac:dyDescent="0.25">
      <c r="A44" t="s">
        <v>4</v>
      </c>
      <c r="B44">
        <v>4</v>
      </c>
      <c r="C44" t="s">
        <v>54</v>
      </c>
      <c r="D44">
        <v>8.1199999999999992</v>
      </c>
    </row>
    <row r="45" spans="1:4" x14ac:dyDescent="0.25">
      <c r="A45" t="s">
        <v>8</v>
      </c>
      <c r="B45">
        <v>1</v>
      </c>
      <c r="C45" t="s">
        <v>9</v>
      </c>
      <c r="D45">
        <v>13.32</v>
      </c>
    </row>
    <row r="46" spans="1:4" x14ac:dyDescent="0.25">
      <c r="A46" t="s">
        <v>8</v>
      </c>
      <c r="B46">
        <v>1</v>
      </c>
      <c r="C46" t="s">
        <v>10</v>
      </c>
      <c r="D46">
        <v>3.24</v>
      </c>
    </row>
    <row r="47" spans="1:4" x14ac:dyDescent="0.25">
      <c r="A47" t="s">
        <v>8</v>
      </c>
      <c r="B47">
        <v>1</v>
      </c>
      <c r="C47" t="s">
        <v>61</v>
      </c>
      <c r="D47">
        <v>4.41</v>
      </c>
    </row>
    <row r="48" spans="1:4" x14ac:dyDescent="0.25">
      <c r="A48" t="s">
        <v>8</v>
      </c>
      <c r="B48">
        <v>1</v>
      </c>
      <c r="C48" t="s">
        <v>90</v>
      </c>
      <c r="D48">
        <v>4.0199999999999996</v>
      </c>
    </row>
    <row r="49" spans="1:4" x14ac:dyDescent="0.25">
      <c r="A49" t="s">
        <v>8</v>
      </c>
      <c r="B49">
        <v>1</v>
      </c>
      <c r="C49" t="s">
        <v>91</v>
      </c>
      <c r="D49">
        <v>0.79</v>
      </c>
    </row>
    <row r="50" spans="1:4" x14ac:dyDescent="0.25">
      <c r="A50" t="s">
        <v>8</v>
      </c>
      <c r="B50">
        <v>1</v>
      </c>
      <c r="C50" t="s">
        <v>92</v>
      </c>
      <c r="D50">
        <v>5.05</v>
      </c>
    </row>
    <row r="51" spans="1:4" x14ac:dyDescent="0.25">
      <c r="A51" t="s">
        <v>8</v>
      </c>
      <c r="B51">
        <v>1</v>
      </c>
      <c r="C51" t="s">
        <v>103</v>
      </c>
      <c r="D51">
        <v>2.34</v>
      </c>
    </row>
    <row r="52" spans="1:4" x14ac:dyDescent="0.25">
      <c r="A52" t="s">
        <v>8</v>
      </c>
      <c r="B52">
        <v>1</v>
      </c>
      <c r="C52" t="s">
        <v>104</v>
      </c>
      <c r="D52">
        <v>4.28</v>
      </c>
    </row>
    <row r="53" spans="1:4" x14ac:dyDescent="0.25">
      <c r="A53" t="s">
        <v>8</v>
      </c>
      <c r="B53">
        <v>1</v>
      </c>
      <c r="C53" t="s">
        <v>105</v>
      </c>
      <c r="D53">
        <v>9.4499999999999993</v>
      </c>
    </row>
    <row r="54" spans="1:4" x14ac:dyDescent="0.25">
      <c r="A54" t="s">
        <v>8</v>
      </c>
      <c r="B54">
        <v>1</v>
      </c>
      <c r="C54" t="s">
        <v>106</v>
      </c>
      <c r="D54">
        <v>16.239999999999998</v>
      </c>
    </row>
    <row r="55" spans="1:4" x14ac:dyDescent="0.25">
      <c r="A55" t="s">
        <v>8</v>
      </c>
      <c r="B55">
        <v>1</v>
      </c>
      <c r="C55" t="s">
        <v>107</v>
      </c>
      <c r="D55">
        <v>14.46</v>
      </c>
    </row>
    <row r="56" spans="1:4" x14ac:dyDescent="0.25">
      <c r="A56" t="s">
        <v>8</v>
      </c>
      <c r="B56">
        <v>2</v>
      </c>
      <c r="C56" t="s">
        <v>9</v>
      </c>
      <c r="D56">
        <v>23.39</v>
      </c>
    </row>
    <row r="57" spans="1:4" x14ac:dyDescent="0.25">
      <c r="A57" t="s">
        <v>8</v>
      </c>
      <c r="B57">
        <v>2</v>
      </c>
      <c r="C57" t="s">
        <v>10</v>
      </c>
      <c r="D57">
        <v>0.38</v>
      </c>
    </row>
    <row r="58" spans="1:4" x14ac:dyDescent="0.25">
      <c r="A58" t="s">
        <v>8</v>
      </c>
      <c r="B58">
        <v>2</v>
      </c>
      <c r="C58" t="s">
        <v>61</v>
      </c>
      <c r="D58">
        <v>6.8</v>
      </c>
    </row>
    <row r="59" spans="1:4" x14ac:dyDescent="0.25">
      <c r="A59" t="s">
        <v>8</v>
      </c>
      <c r="B59">
        <v>2</v>
      </c>
      <c r="C59" t="s">
        <v>90</v>
      </c>
      <c r="D59">
        <v>1.33</v>
      </c>
    </row>
    <row r="60" spans="1:4" x14ac:dyDescent="0.25">
      <c r="A60" t="s">
        <v>8</v>
      </c>
      <c r="B60">
        <v>2</v>
      </c>
      <c r="C60" t="s">
        <v>91</v>
      </c>
      <c r="D60">
        <v>2.34</v>
      </c>
    </row>
    <row r="61" spans="1:4" x14ac:dyDescent="0.25">
      <c r="A61" t="s">
        <v>8</v>
      </c>
      <c r="B61">
        <v>2</v>
      </c>
      <c r="C61" t="s">
        <v>92</v>
      </c>
      <c r="D61">
        <v>2.25</v>
      </c>
    </row>
    <row r="62" spans="1:4" x14ac:dyDescent="0.25">
      <c r="A62" t="s">
        <v>8</v>
      </c>
      <c r="B62">
        <v>2</v>
      </c>
      <c r="C62" t="s">
        <v>103</v>
      </c>
      <c r="D62">
        <v>2.34</v>
      </c>
    </row>
    <row r="63" spans="1:4" x14ac:dyDescent="0.25">
      <c r="A63" t="s">
        <v>8</v>
      </c>
      <c r="B63">
        <v>2</v>
      </c>
      <c r="C63" t="s">
        <v>104</v>
      </c>
      <c r="D63">
        <v>4.0999999999999996</v>
      </c>
    </row>
    <row r="64" spans="1:4" x14ac:dyDescent="0.25">
      <c r="A64" t="s">
        <v>8</v>
      </c>
      <c r="B64">
        <v>2</v>
      </c>
      <c r="C64" t="s">
        <v>105</v>
      </c>
      <c r="D64">
        <v>11.98</v>
      </c>
    </row>
    <row r="65" spans="1:4" x14ac:dyDescent="0.25">
      <c r="A65" t="s">
        <v>8</v>
      </c>
      <c r="B65">
        <v>2</v>
      </c>
      <c r="C65" t="s">
        <v>106</v>
      </c>
      <c r="D65">
        <v>11.23</v>
      </c>
    </row>
    <row r="66" spans="1:4" x14ac:dyDescent="0.25">
      <c r="A66" t="s">
        <v>8</v>
      </c>
      <c r="B66">
        <v>2</v>
      </c>
      <c r="C66" t="s">
        <v>107</v>
      </c>
      <c r="D66">
        <v>14.46</v>
      </c>
    </row>
    <row r="67" spans="1:4" x14ac:dyDescent="0.25">
      <c r="A67" t="s">
        <v>8</v>
      </c>
      <c r="B67">
        <v>3</v>
      </c>
      <c r="C67" t="s">
        <v>9</v>
      </c>
      <c r="D67">
        <v>28.54</v>
      </c>
    </row>
    <row r="68" spans="1:4" x14ac:dyDescent="0.25">
      <c r="A68" t="s">
        <v>8</v>
      </c>
      <c r="B68">
        <v>3</v>
      </c>
      <c r="C68" t="s">
        <v>61</v>
      </c>
      <c r="D68">
        <v>7.9</v>
      </c>
    </row>
    <row r="69" spans="1:4" x14ac:dyDescent="0.25">
      <c r="A69" t="s">
        <v>8</v>
      </c>
      <c r="B69">
        <v>3</v>
      </c>
      <c r="C69" t="s">
        <v>90</v>
      </c>
      <c r="D69">
        <v>3.64</v>
      </c>
    </row>
    <row r="70" spans="1:4" x14ac:dyDescent="0.25">
      <c r="A70" t="s">
        <v>8</v>
      </c>
      <c r="B70">
        <v>3</v>
      </c>
      <c r="C70" t="s">
        <v>92</v>
      </c>
      <c r="D70">
        <v>2.25</v>
      </c>
    </row>
    <row r="71" spans="1:4" x14ac:dyDescent="0.25">
      <c r="A71" t="s">
        <v>8</v>
      </c>
      <c r="B71">
        <v>3</v>
      </c>
      <c r="C71" t="s">
        <v>103</v>
      </c>
      <c r="D71">
        <v>11.26</v>
      </c>
    </row>
    <row r="72" spans="1:4" x14ac:dyDescent="0.25">
      <c r="A72" t="s">
        <v>8</v>
      </c>
      <c r="B72">
        <v>3</v>
      </c>
      <c r="C72" t="s">
        <v>107</v>
      </c>
      <c r="D72">
        <v>22.32</v>
      </c>
    </row>
    <row r="73" spans="1:4" x14ac:dyDescent="0.25">
      <c r="A73" t="s">
        <v>8</v>
      </c>
      <c r="B73">
        <v>3</v>
      </c>
      <c r="C73" t="s">
        <v>108</v>
      </c>
      <c r="D73">
        <v>4.2699999999999996</v>
      </c>
    </row>
    <row r="74" spans="1:4" x14ac:dyDescent="0.25">
      <c r="A74" t="s">
        <v>8</v>
      </c>
      <c r="B74">
        <v>3</v>
      </c>
      <c r="C74" t="s">
        <v>27</v>
      </c>
      <c r="D74">
        <v>9.1199999999999992</v>
      </c>
    </row>
    <row r="75" spans="1:4" x14ac:dyDescent="0.25">
      <c r="A75" t="s">
        <v>8</v>
      </c>
      <c r="B75">
        <v>4</v>
      </c>
      <c r="C75" t="s">
        <v>9</v>
      </c>
      <c r="D75">
        <v>39.99</v>
      </c>
    </row>
    <row r="76" spans="1:4" x14ac:dyDescent="0.25">
      <c r="A76" t="s">
        <v>8</v>
      </c>
      <c r="B76">
        <v>4</v>
      </c>
      <c r="C76" t="s">
        <v>61</v>
      </c>
      <c r="D76">
        <v>12.42</v>
      </c>
    </row>
    <row r="77" spans="1:4" x14ac:dyDescent="0.25">
      <c r="A77" t="s">
        <v>8</v>
      </c>
      <c r="B77">
        <v>4</v>
      </c>
      <c r="C77" t="s">
        <v>92</v>
      </c>
      <c r="D77">
        <v>13.18</v>
      </c>
    </row>
    <row r="78" spans="1:4" x14ac:dyDescent="0.25">
      <c r="A78" t="s">
        <v>8</v>
      </c>
      <c r="B78">
        <v>4</v>
      </c>
      <c r="C78" t="s">
        <v>103</v>
      </c>
      <c r="D78">
        <v>11.73</v>
      </c>
    </row>
    <row r="79" spans="1:4" x14ac:dyDescent="0.25">
      <c r="A79" t="s">
        <v>8</v>
      </c>
      <c r="B79">
        <v>4</v>
      </c>
      <c r="C79" t="s">
        <v>107</v>
      </c>
      <c r="D79">
        <v>11.84</v>
      </c>
    </row>
    <row r="80" spans="1:4" x14ac:dyDescent="0.25">
      <c r="A80" t="s">
        <v>8</v>
      </c>
      <c r="B80">
        <v>4</v>
      </c>
      <c r="C80" t="s">
        <v>27</v>
      </c>
      <c r="D80">
        <v>12.98</v>
      </c>
    </row>
    <row r="81" spans="1:4" x14ac:dyDescent="0.25">
      <c r="A81" t="s">
        <v>28</v>
      </c>
      <c r="B81">
        <v>1</v>
      </c>
      <c r="C81" t="s">
        <v>90</v>
      </c>
      <c r="D81">
        <v>4.22</v>
      </c>
    </row>
    <row r="82" spans="1:4" x14ac:dyDescent="0.25">
      <c r="A82" t="s">
        <v>28</v>
      </c>
      <c r="B82">
        <v>1</v>
      </c>
      <c r="C82" t="s">
        <v>91</v>
      </c>
      <c r="D82">
        <v>2.2400000000000002</v>
      </c>
    </row>
    <row r="83" spans="1:4" x14ac:dyDescent="0.25">
      <c r="A83" t="s">
        <v>28</v>
      </c>
      <c r="B83">
        <v>1</v>
      </c>
      <c r="C83" t="s">
        <v>92</v>
      </c>
      <c r="D83">
        <v>2.08</v>
      </c>
    </row>
    <row r="84" spans="1:4" x14ac:dyDescent="0.25">
      <c r="A84" t="s">
        <v>28</v>
      </c>
      <c r="B84">
        <v>1</v>
      </c>
      <c r="C84" t="s">
        <v>61</v>
      </c>
      <c r="D84">
        <v>30.08</v>
      </c>
    </row>
    <row r="85" spans="1:4" x14ac:dyDescent="0.25">
      <c r="A85" t="s">
        <v>28</v>
      </c>
      <c r="B85">
        <v>1</v>
      </c>
      <c r="C85" t="s">
        <v>17</v>
      </c>
      <c r="D85">
        <v>12.09</v>
      </c>
    </row>
    <row r="86" spans="1:4" x14ac:dyDescent="0.25">
      <c r="A86" t="s">
        <v>28</v>
      </c>
      <c r="B86">
        <v>2</v>
      </c>
      <c r="C86" t="s">
        <v>90</v>
      </c>
      <c r="D86">
        <v>4.4000000000000004</v>
      </c>
    </row>
    <row r="87" spans="1:4" x14ac:dyDescent="0.25">
      <c r="A87" t="s">
        <v>28</v>
      </c>
      <c r="B87">
        <v>2</v>
      </c>
      <c r="C87" t="s">
        <v>91</v>
      </c>
      <c r="D87">
        <v>2.04</v>
      </c>
    </row>
    <row r="88" spans="1:4" x14ac:dyDescent="0.25">
      <c r="A88" t="s">
        <v>28</v>
      </c>
      <c r="B88">
        <v>2</v>
      </c>
      <c r="C88" t="s">
        <v>92</v>
      </c>
      <c r="D88">
        <v>9.11</v>
      </c>
    </row>
    <row r="89" spans="1:4" x14ac:dyDescent="0.25">
      <c r="A89" t="s">
        <v>28</v>
      </c>
      <c r="B89">
        <v>2</v>
      </c>
      <c r="C89" t="s">
        <v>103</v>
      </c>
      <c r="D89">
        <v>4.6399999999999997</v>
      </c>
    </row>
    <row r="90" spans="1:4" x14ac:dyDescent="0.25">
      <c r="A90" t="s">
        <v>28</v>
      </c>
      <c r="B90">
        <v>2</v>
      </c>
      <c r="C90" t="s">
        <v>61</v>
      </c>
      <c r="D90">
        <v>34.9</v>
      </c>
    </row>
    <row r="91" spans="1:4" x14ac:dyDescent="0.25">
      <c r="A91" t="s">
        <v>28</v>
      </c>
      <c r="B91">
        <v>2</v>
      </c>
      <c r="C91" t="s">
        <v>17</v>
      </c>
      <c r="D91">
        <v>12.53</v>
      </c>
    </row>
    <row r="92" spans="1:4" x14ac:dyDescent="0.25">
      <c r="A92" t="s">
        <v>28</v>
      </c>
      <c r="B92">
        <v>3</v>
      </c>
      <c r="C92" t="s">
        <v>90</v>
      </c>
      <c r="D92">
        <v>5.31</v>
      </c>
    </row>
    <row r="93" spans="1:4" x14ac:dyDescent="0.25">
      <c r="A93" t="s">
        <v>28</v>
      </c>
      <c r="B93">
        <v>3</v>
      </c>
      <c r="C93" t="s">
        <v>91</v>
      </c>
      <c r="D93">
        <v>2.19</v>
      </c>
    </row>
    <row r="94" spans="1:4" x14ac:dyDescent="0.25">
      <c r="A94" t="s">
        <v>28</v>
      </c>
      <c r="B94">
        <v>3</v>
      </c>
      <c r="C94" t="s">
        <v>92</v>
      </c>
      <c r="D94">
        <v>9.09</v>
      </c>
    </row>
    <row r="95" spans="1:4" x14ac:dyDescent="0.25">
      <c r="A95" t="s">
        <v>28</v>
      </c>
      <c r="B95">
        <v>3</v>
      </c>
      <c r="C95" t="s">
        <v>103</v>
      </c>
      <c r="D95">
        <v>2.9</v>
      </c>
    </row>
    <row r="96" spans="1:4" x14ac:dyDescent="0.25">
      <c r="A96" t="s">
        <v>28</v>
      </c>
      <c r="B96">
        <v>3</v>
      </c>
      <c r="C96" t="s">
        <v>17</v>
      </c>
      <c r="D96">
        <v>14.06</v>
      </c>
    </row>
    <row r="97" spans="1:4" x14ac:dyDescent="0.25">
      <c r="A97" t="s">
        <v>28</v>
      </c>
      <c r="B97">
        <v>4</v>
      </c>
      <c r="C97" t="s">
        <v>90</v>
      </c>
      <c r="D97">
        <v>4.17</v>
      </c>
    </row>
    <row r="98" spans="1:4" x14ac:dyDescent="0.25">
      <c r="A98" t="s">
        <v>28</v>
      </c>
      <c r="B98">
        <v>4</v>
      </c>
      <c r="C98" t="s">
        <v>92</v>
      </c>
      <c r="D98">
        <v>15.78</v>
      </c>
    </row>
    <row r="99" spans="1:4" x14ac:dyDescent="0.25">
      <c r="A99" t="s">
        <v>28</v>
      </c>
      <c r="B99">
        <v>4</v>
      </c>
      <c r="C99" t="s">
        <v>103</v>
      </c>
      <c r="D99">
        <v>1.71</v>
      </c>
    </row>
    <row r="100" spans="1:4" x14ac:dyDescent="0.25">
      <c r="A100" t="s">
        <v>28</v>
      </c>
      <c r="B100">
        <v>4</v>
      </c>
      <c r="C100" t="s">
        <v>104</v>
      </c>
      <c r="D100">
        <v>1.48</v>
      </c>
    </row>
    <row r="101" spans="1:4" x14ac:dyDescent="0.25">
      <c r="A101" t="s">
        <v>28</v>
      </c>
      <c r="B101">
        <v>4</v>
      </c>
      <c r="C101" t="s">
        <v>105</v>
      </c>
      <c r="D101">
        <v>2.6</v>
      </c>
    </row>
    <row r="102" spans="1:4" x14ac:dyDescent="0.25">
      <c r="A102" t="s">
        <v>28</v>
      </c>
      <c r="B102">
        <v>4</v>
      </c>
      <c r="C102" t="s">
        <v>17</v>
      </c>
      <c r="D102">
        <v>18.87</v>
      </c>
    </row>
    <row r="103" spans="1:4" x14ac:dyDescent="0.25">
      <c r="A103" t="s">
        <v>29</v>
      </c>
      <c r="B103">
        <v>1</v>
      </c>
      <c r="C103" t="s">
        <v>109</v>
      </c>
      <c r="D103">
        <v>13.79</v>
      </c>
    </row>
    <row r="104" spans="1:4" x14ac:dyDescent="0.25">
      <c r="A104" t="s">
        <v>29</v>
      </c>
      <c r="B104">
        <v>1</v>
      </c>
      <c r="C104" t="s">
        <v>110</v>
      </c>
      <c r="D104">
        <v>9.31</v>
      </c>
    </row>
    <row r="105" spans="1:4" x14ac:dyDescent="0.25">
      <c r="A105" t="s">
        <v>29</v>
      </c>
      <c r="B105">
        <v>1</v>
      </c>
      <c r="C105" t="s">
        <v>111</v>
      </c>
      <c r="D105">
        <v>13.6</v>
      </c>
    </row>
    <row r="106" spans="1:4" x14ac:dyDescent="0.25">
      <c r="A106" t="s">
        <v>29</v>
      </c>
      <c r="B106">
        <v>1</v>
      </c>
      <c r="C106" t="s">
        <v>90</v>
      </c>
      <c r="D106">
        <v>2.48</v>
      </c>
    </row>
    <row r="107" spans="1:4" x14ac:dyDescent="0.25">
      <c r="A107" t="s">
        <v>29</v>
      </c>
      <c r="B107">
        <v>1</v>
      </c>
      <c r="C107" t="s">
        <v>112</v>
      </c>
      <c r="D107">
        <v>3.85</v>
      </c>
    </row>
    <row r="108" spans="1:4" x14ac:dyDescent="0.25">
      <c r="A108" t="s">
        <v>29</v>
      </c>
      <c r="B108">
        <v>1</v>
      </c>
      <c r="C108" t="s">
        <v>113</v>
      </c>
      <c r="D108">
        <v>3.08</v>
      </c>
    </row>
    <row r="109" spans="1:4" x14ac:dyDescent="0.25">
      <c r="A109" t="s">
        <v>29</v>
      </c>
      <c r="B109">
        <v>2</v>
      </c>
      <c r="C109" t="s">
        <v>109</v>
      </c>
      <c r="D109">
        <v>14.93</v>
      </c>
    </row>
    <row r="110" spans="1:4" x14ac:dyDescent="0.25">
      <c r="A110" t="s">
        <v>29</v>
      </c>
      <c r="B110">
        <v>2</v>
      </c>
      <c r="C110" t="s">
        <v>111</v>
      </c>
      <c r="D110">
        <v>18.14</v>
      </c>
    </row>
    <row r="111" spans="1:4" x14ac:dyDescent="0.25">
      <c r="A111" t="s">
        <v>29</v>
      </c>
      <c r="B111">
        <v>2</v>
      </c>
      <c r="C111" t="s">
        <v>90</v>
      </c>
      <c r="D111">
        <v>2.21</v>
      </c>
    </row>
    <row r="112" spans="1:4" x14ac:dyDescent="0.25">
      <c r="A112" t="s">
        <v>29</v>
      </c>
      <c r="B112">
        <v>2</v>
      </c>
      <c r="C112" t="s">
        <v>91</v>
      </c>
      <c r="D112">
        <v>2.14</v>
      </c>
    </row>
    <row r="113" spans="1:4" x14ac:dyDescent="0.25">
      <c r="A113" t="s">
        <v>29</v>
      </c>
      <c r="B113">
        <v>2</v>
      </c>
      <c r="C113" t="s">
        <v>92</v>
      </c>
      <c r="D113">
        <v>1.26</v>
      </c>
    </row>
    <row r="114" spans="1:4" x14ac:dyDescent="0.25">
      <c r="A114" t="s">
        <v>29</v>
      </c>
      <c r="B114">
        <v>2</v>
      </c>
      <c r="C114" t="s">
        <v>112</v>
      </c>
      <c r="D114">
        <v>5.73</v>
      </c>
    </row>
    <row r="115" spans="1:4" x14ac:dyDescent="0.25">
      <c r="A115" t="s">
        <v>29</v>
      </c>
      <c r="B115">
        <v>2</v>
      </c>
      <c r="C115" t="s">
        <v>113</v>
      </c>
      <c r="D115">
        <v>3.08</v>
      </c>
    </row>
    <row r="116" spans="1:4" x14ac:dyDescent="0.25">
      <c r="A116" t="s">
        <v>29</v>
      </c>
      <c r="B116">
        <v>3</v>
      </c>
      <c r="C116" t="s">
        <v>109</v>
      </c>
      <c r="D116">
        <v>14.86</v>
      </c>
    </row>
    <row r="117" spans="1:4" x14ac:dyDescent="0.25">
      <c r="A117" t="s">
        <v>29</v>
      </c>
      <c r="B117">
        <v>3</v>
      </c>
      <c r="C117" t="s">
        <v>111</v>
      </c>
      <c r="D117">
        <v>16.920000000000002</v>
      </c>
    </row>
    <row r="118" spans="1:4" x14ac:dyDescent="0.25">
      <c r="A118" t="s">
        <v>29</v>
      </c>
      <c r="B118">
        <v>3</v>
      </c>
      <c r="C118" t="s">
        <v>91</v>
      </c>
      <c r="D118">
        <v>13.74</v>
      </c>
    </row>
    <row r="119" spans="1:4" x14ac:dyDescent="0.25">
      <c r="A119" t="s">
        <v>29</v>
      </c>
      <c r="B119">
        <v>3</v>
      </c>
      <c r="C119" t="s">
        <v>92</v>
      </c>
      <c r="D119">
        <v>1.88</v>
      </c>
    </row>
    <row r="120" spans="1:4" x14ac:dyDescent="0.25">
      <c r="A120" t="s">
        <v>29</v>
      </c>
      <c r="B120">
        <v>3</v>
      </c>
      <c r="C120" t="s">
        <v>103</v>
      </c>
      <c r="D120">
        <v>0.81</v>
      </c>
    </row>
    <row r="121" spans="1:4" x14ac:dyDescent="0.25">
      <c r="A121" t="s">
        <v>29</v>
      </c>
      <c r="B121">
        <v>3</v>
      </c>
      <c r="C121" t="s">
        <v>112</v>
      </c>
      <c r="D121">
        <v>6.73</v>
      </c>
    </row>
    <row r="122" spans="1:4" x14ac:dyDescent="0.25">
      <c r="A122" t="s">
        <v>29</v>
      </c>
      <c r="B122">
        <v>3</v>
      </c>
      <c r="C122" t="s">
        <v>113</v>
      </c>
      <c r="D122">
        <v>3.08</v>
      </c>
    </row>
    <row r="123" spans="1:4" x14ac:dyDescent="0.25">
      <c r="A123" t="s">
        <v>29</v>
      </c>
      <c r="B123">
        <v>4</v>
      </c>
      <c r="C123" t="s">
        <v>109</v>
      </c>
      <c r="D123">
        <v>29.53</v>
      </c>
    </row>
    <row r="124" spans="1:4" x14ac:dyDescent="0.25">
      <c r="A124" t="s">
        <v>29</v>
      </c>
      <c r="B124">
        <v>4</v>
      </c>
      <c r="C124" t="s">
        <v>111</v>
      </c>
      <c r="D124">
        <v>45.46</v>
      </c>
    </row>
    <row r="125" spans="1:4" x14ac:dyDescent="0.25">
      <c r="A125" t="s">
        <v>29</v>
      </c>
      <c r="B125">
        <v>4</v>
      </c>
      <c r="C125" t="s">
        <v>91</v>
      </c>
      <c r="D125">
        <v>16.57</v>
      </c>
    </row>
    <row r="126" spans="1:4" x14ac:dyDescent="0.25">
      <c r="A126" t="s">
        <v>29</v>
      </c>
      <c r="B126">
        <v>4</v>
      </c>
      <c r="C126" t="s">
        <v>92</v>
      </c>
      <c r="D126">
        <v>3.89</v>
      </c>
    </row>
    <row r="127" spans="1:4" x14ac:dyDescent="0.25">
      <c r="A127" t="s">
        <v>29</v>
      </c>
      <c r="B127">
        <v>4</v>
      </c>
      <c r="C127" t="s">
        <v>104</v>
      </c>
      <c r="D127">
        <v>3.38</v>
      </c>
    </row>
    <row r="128" spans="1:4" x14ac:dyDescent="0.25">
      <c r="A128" t="s">
        <v>29</v>
      </c>
      <c r="B128">
        <v>4</v>
      </c>
      <c r="C128" t="s">
        <v>105</v>
      </c>
      <c r="D128">
        <v>6.93</v>
      </c>
    </row>
    <row r="129" spans="1:4" x14ac:dyDescent="0.25">
      <c r="A129" t="s">
        <v>29</v>
      </c>
      <c r="B129">
        <v>4</v>
      </c>
      <c r="C129" t="s">
        <v>106</v>
      </c>
      <c r="D129">
        <v>1.04</v>
      </c>
    </row>
    <row r="130" spans="1:4" x14ac:dyDescent="0.25">
      <c r="A130" t="s">
        <v>29</v>
      </c>
      <c r="B130">
        <v>4</v>
      </c>
      <c r="C130" t="s">
        <v>112</v>
      </c>
      <c r="D130">
        <v>16.18</v>
      </c>
    </row>
    <row r="131" spans="1:4" x14ac:dyDescent="0.25">
      <c r="A131" t="s">
        <v>29</v>
      </c>
      <c r="B131">
        <v>4</v>
      </c>
      <c r="C131" t="s">
        <v>113</v>
      </c>
      <c r="D131">
        <v>3.03</v>
      </c>
    </row>
    <row r="132" spans="1:4" x14ac:dyDescent="0.25">
      <c r="A132" t="s">
        <v>35</v>
      </c>
      <c r="B132">
        <v>1</v>
      </c>
      <c r="C132" t="s">
        <v>90</v>
      </c>
      <c r="D132">
        <v>4.05</v>
      </c>
    </row>
    <row r="133" spans="1:4" x14ac:dyDescent="0.25">
      <c r="A133" t="s">
        <v>35</v>
      </c>
      <c r="B133">
        <v>1</v>
      </c>
      <c r="C133" t="s">
        <v>91</v>
      </c>
      <c r="D133">
        <v>7.7</v>
      </c>
    </row>
    <row r="134" spans="1:4" x14ac:dyDescent="0.25">
      <c r="A134" t="s">
        <v>35</v>
      </c>
      <c r="B134">
        <v>1</v>
      </c>
      <c r="C134" t="s">
        <v>92</v>
      </c>
      <c r="D134">
        <v>6.9</v>
      </c>
    </row>
    <row r="135" spans="1:4" x14ac:dyDescent="0.25">
      <c r="A135" t="s">
        <v>35</v>
      </c>
      <c r="B135">
        <v>1</v>
      </c>
      <c r="C135" t="s">
        <v>103</v>
      </c>
      <c r="D135">
        <v>0.52</v>
      </c>
    </row>
    <row r="136" spans="1:4" x14ac:dyDescent="0.25">
      <c r="A136" t="s">
        <v>35</v>
      </c>
      <c r="B136">
        <v>1</v>
      </c>
      <c r="C136" t="s">
        <v>104</v>
      </c>
      <c r="D136">
        <v>0.96</v>
      </c>
    </row>
    <row r="137" spans="1:4" x14ac:dyDescent="0.25">
      <c r="A137" t="s">
        <v>35</v>
      </c>
      <c r="B137">
        <v>1</v>
      </c>
      <c r="C137" t="s">
        <v>105</v>
      </c>
      <c r="D137">
        <v>4.57</v>
      </c>
    </row>
    <row r="138" spans="1:4" x14ac:dyDescent="0.25">
      <c r="A138" t="s">
        <v>35</v>
      </c>
      <c r="B138">
        <v>1</v>
      </c>
      <c r="C138" t="s">
        <v>106</v>
      </c>
      <c r="D138">
        <v>0.56999999999999995</v>
      </c>
    </row>
    <row r="139" spans="1:4" x14ac:dyDescent="0.25">
      <c r="A139" t="s">
        <v>35</v>
      </c>
      <c r="B139">
        <v>1</v>
      </c>
      <c r="C139" t="s">
        <v>107</v>
      </c>
      <c r="D139">
        <v>0.99</v>
      </c>
    </row>
    <row r="140" spans="1:4" x14ac:dyDescent="0.25">
      <c r="A140" t="s">
        <v>35</v>
      </c>
      <c r="B140">
        <v>1</v>
      </c>
      <c r="C140" t="s">
        <v>108</v>
      </c>
      <c r="D140">
        <v>4.41</v>
      </c>
    </row>
    <row r="141" spans="1:4" x14ac:dyDescent="0.25">
      <c r="A141" t="s">
        <v>35</v>
      </c>
      <c r="B141">
        <v>1</v>
      </c>
      <c r="C141" t="s">
        <v>27</v>
      </c>
      <c r="D141">
        <v>0.83</v>
      </c>
    </row>
    <row r="142" spans="1:4" x14ac:dyDescent="0.25">
      <c r="A142" t="s">
        <v>35</v>
      </c>
      <c r="B142">
        <v>1</v>
      </c>
      <c r="C142" t="s">
        <v>17</v>
      </c>
      <c r="D142">
        <v>7.69</v>
      </c>
    </row>
    <row r="143" spans="1:4" x14ac:dyDescent="0.25">
      <c r="A143" t="s">
        <v>35</v>
      </c>
      <c r="B143">
        <v>2</v>
      </c>
      <c r="C143" t="s">
        <v>90</v>
      </c>
      <c r="D143">
        <v>2.09</v>
      </c>
    </row>
    <row r="144" spans="1:4" x14ac:dyDescent="0.25">
      <c r="A144" t="s">
        <v>35</v>
      </c>
      <c r="B144">
        <v>2</v>
      </c>
      <c r="C144" t="s">
        <v>91</v>
      </c>
      <c r="D144">
        <v>7.7</v>
      </c>
    </row>
    <row r="145" spans="1:4" x14ac:dyDescent="0.25">
      <c r="A145" t="s">
        <v>35</v>
      </c>
      <c r="B145">
        <v>2</v>
      </c>
      <c r="C145" t="s">
        <v>103</v>
      </c>
      <c r="D145">
        <v>1.88</v>
      </c>
    </row>
    <row r="146" spans="1:4" x14ac:dyDescent="0.25">
      <c r="A146" t="s">
        <v>35</v>
      </c>
      <c r="B146">
        <v>2</v>
      </c>
      <c r="C146" t="s">
        <v>107</v>
      </c>
      <c r="D146">
        <v>0.92</v>
      </c>
    </row>
    <row r="147" spans="1:4" x14ac:dyDescent="0.25">
      <c r="A147" t="s">
        <v>35</v>
      </c>
      <c r="B147">
        <v>2</v>
      </c>
      <c r="C147" t="s">
        <v>108</v>
      </c>
      <c r="D147">
        <v>6.3</v>
      </c>
    </row>
    <row r="148" spans="1:4" x14ac:dyDescent="0.25">
      <c r="A148" t="s">
        <v>35</v>
      </c>
      <c r="B148">
        <v>2</v>
      </c>
      <c r="C148" t="s">
        <v>27</v>
      </c>
      <c r="D148">
        <v>4.3</v>
      </c>
    </row>
    <row r="149" spans="1:4" x14ac:dyDescent="0.25">
      <c r="A149" t="s">
        <v>35</v>
      </c>
      <c r="B149">
        <v>2</v>
      </c>
      <c r="C149" t="s">
        <v>17</v>
      </c>
      <c r="D149">
        <v>5.0999999999999996</v>
      </c>
    </row>
    <row r="150" spans="1:4" x14ac:dyDescent="0.25">
      <c r="A150" t="s">
        <v>35</v>
      </c>
      <c r="B150">
        <v>3</v>
      </c>
      <c r="C150" t="s">
        <v>90</v>
      </c>
      <c r="D150">
        <v>4.7</v>
      </c>
    </row>
    <row r="151" spans="1:4" x14ac:dyDescent="0.25">
      <c r="A151" t="s">
        <v>35</v>
      </c>
      <c r="B151">
        <v>3</v>
      </c>
      <c r="C151" t="s">
        <v>107</v>
      </c>
      <c r="D151">
        <v>1.42</v>
      </c>
    </row>
    <row r="152" spans="1:4" x14ac:dyDescent="0.25">
      <c r="A152" t="s">
        <v>35</v>
      </c>
      <c r="B152">
        <v>3</v>
      </c>
      <c r="C152" t="s">
        <v>27</v>
      </c>
      <c r="D152">
        <v>0.9</v>
      </c>
    </row>
    <row r="153" spans="1:4" x14ac:dyDescent="0.25">
      <c r="A153" t="s">
        <v>35</v>
      </c>
      <c r="B153">
        <v>3</v>
      </c>
      <c r="C153" t="s">
        <v>36</v>
      </c>
      <c r="D153">
        <v>1.35</v>
      </c>
    </row>
    <row r="154" spans="1:4" x14ac:dyDescent="0.25">
      <c r="A154" t="s">
        <v>35</v>
      </c>
      <c r="B154">
        <v>3</v>
      </c>
      <c r="C154" t="s">
        <v>17</v>
      </c>
      <c r="D154">
        <v>2.4</v>
      </c>
    </row>
    <row r="155" spans="1:4" x14ac:dyDescent="0.25">
      <c r="A155" t="s">
        <v>35</v>
      </c>
      <c r="B155">
        <v>4</v>
      </c>
      <c r="C155" t="s">
        <v>90</v>
      </c>
      <c r="D155">
        <v>1.08</v>
      </c>
    </row>
    <row r="156" spans="1:4" x14ac:dyDescent="0.25">
      <c r="A156" t="s">
        <v>35</v>
      </c>
      <c r="B156">
        <v>4</v>
      </c>
      <c r="C156" t="s">
        <v>107</v>
      </c>
      <c r="D156">
        <v>2.61</v>
      </c>
    </row>
    <row r="157" spans="1:4" x14ac:dyDescent="0.25">
      <c r="A157" t="s">
        <v>35</v>
      </c>
      <c r="B157">
        <v>4</v>
      </c>
      <c r="C157" t="s">
        <v>27</v>
      </c>
      <c r="D157">
        <v>3.92</v>
      </c>
    </row>
    <row r="158" spans="1:4" x14ac:dyDescent="0.25">
      <c r="A158" t="s">
        <v>35</v>
      </c>
      <c r="B158">
        <v>4</v>
      </c>
      <c r="C158" t="s">
        <v>109</v>
      </c>
      <c r="D158">
        <v>1.5</v>
      </c>
    </row>
    <row r="159" spans="1:4" x14ac:dyDescent="0.25">
      <c r="A159" t="s">
        <v>35</v>
      </c>
      <c r="B159">
        <v>4</v>
      </c>
      <c r="C159" t="s">
        <v>110</v>
      </c>
      <c r="D159">
        <v>0.96</v>
      </c>
    </row>
    <row r="160" spans="1:4" x14ac:dyDescent="0.25">
      <c r="A160" t="s">
        <v>37</v>
      </c>
      <c r="B160">
        <v>1</v>
      </c>
      <c r="C160" t="s">
        <v>114</v>
      </c>
      <c r="D160">
        <v>23.68</v>
      </c>
    </row>
    <row r="161" spans="1:4" x14ac:dyDescent="0.25">
      <c r="A161" t="s">
        <v>37</v>
      </c>
      <c r="B161">
        <v>1</v>
      </c>
      <c r="C161" t="s">
        <v>115</v>
      </c>
      <c r="D161">
        <v>0.99</v>
      </c>
    </row>
    <row r="162" spans="1:4" x14ac:dyDescent="0.25">
      <c r="A162" t="s">
        <v>37</v>
      </c>
      <c r="B162">
        <v>1</v>
      </c>
      <c r="C162" t="s">
        <v>116</v>
      </c>
      <c r="D162">
        <v>3.42</v>
      </c>
    </row>
    <row r="163" spans="1:4" x14ac:dyDescent="0.25">
      <c r="A163" t="s">
        <v>37</v>
      </c>
      <c r="B163">
        <v>1</v>
      </c>
      <c r="C163" t="s">
        <v>117</v>
      </c>
      <c r="D163">
        <v>7.77</v>
      </c>
    </row>
    <row r="164" spans="1:4" x14ac:dyDescent="0.25">
      <c r="A164" t="s">
        <v>37</v>
      </c>
      <c r="B164">
        <v>1</v>
      </c>
      <c r="C164" t="s">
        <v>5</v>
      </c>
      <c r="D164">
        <v>2.14</v>
      </c>
    </row>
    <row r="165" spans="1:4" x14ac:dyDescent="0.25">
      <c r="A165" t="s">
        <v>37</v>
      </c>
      <c r="B165">
        <v>1</v>
      </c>
      <c r="C165" t="s">
        <v>90</v>
      </c>
      <c r="D165">
        <v>6.74</v>
      </c>
    </row>
    <row r="166" spans="1:4" x14ac:dyDescent="0.25">
      <c r="A166" t="s">
        <v>37</v>
      </c>
      <c r="B166">
        <v>1</v>
      </c>
      <c r="C166" t="s">
        <v>91</v>
      </c>
      <c r="D166">
        <v>5.27</v>
      </c>
    </row>
    <row r="167" spans="1:4" x14ac:dyDescent="0.25">
      <c r="A167" t="s">
        <v>37</v>
      </c>
      <c r="B167">
        <v>2</v>
      </c>
      <c r="C167" t="s">
        <v>115</v>
      </c>
      <c r="D167">
        <v>0.99</v>
      </c>
    </row>
    <row r="168" spans="1:4" x14ac:dyDescent="0.25">
      <c r="A168" t="s">
        <v>37</v>
      </c>
      <c r="B168">
        <v>2</v>
      </c>
      <c r="C168" t="s">
        <v>116</v>
      </c>
      <c r="D168">
        <v>1.49</v>
      </c>
    </row>
    <row r="169" spans="1:4" x14ac:dyDescent="0.25">
      <c r="A169" t="s">
        <v>37</v>
      </c>
      <c r="B169">
        <v>2</v>
      </c>
      <c r="C169" t="s">
        <v>117</v>
      </c>
      <c r="D169">
        <v>12.56</v>
      </c>
    </row>
    <row r="170" spans="1:4" x14ac:dyDescent="0.25">
      <c r="A170" t="s">
        <v>37</v>
      </c>
      <c r="B170">
        <v>2</v>
      </c>
      <c r="C170" t="s">
        <v>5</v>
      </c>
      <c r="D170">
        <v>3.09</v>
      </c>
    </row>
    <row r="171" spans="1:4" x14ac:dyDescent="0.25">
      <c r="A171" t="s">
        <v>37</v>
      </c>
      <c r="B171">
        <v>2</v>
      </c>
      <c r="C171" t="s">
        <v>90</v>
      </c>
      <c r="D171">
        <v>5.93</v>
      </c>
    </row>
    <row r="172" spans="1:4" x14ac:dyDescent="0.25">
      <c r="A172" t="s">
        <v>37</v>
      </c>
      <c r="B172">
        <v>2</v>
      </c>
      <c r="C172" t="s">
        <v>91</v>
      </c>
      <c r="D172">
        <v>8.23</v>
      </c>
    </row>
    <row r="173" spans="1:4" x14ac:dyDescent="0.25">
      <c r="A173" t="s">
        <v>37</v>
      </c>
      <c r="B173">
        <v>2</v>
      </c>
      <c r="C173" t="s">
        <v>92</v>
      </c>
      <c r="D173">
        <v>3.62</v>
      </c>
    </row>
    <row r="174" spans="1:4" x14ac:dyDescent="0.25">
      <c r="A174" t="s">
        <v>37</v>
      </c>
      <c r="B174">
        <v>3</v>
      </c>
      <c r="C174" t="s">
        <v>115</v>
      </c>
      <c r="D174">
        <v>0.88</v>
      </c>
    </row>
    <row r="175" spans="1:4" x14ac:dyDescent="0.25">
      <c r="A175" t="s">
        <v>37</v>
      </c>
      <c r="B175">
        <v>3</v>
      </c>
      <c r="C175" t="s">
        <v>116</v>
      </c>
      <c r="D175">
        <v>2.5499999999999998</v>
      </c>
    </row>
    <row r="176" spans="1:4" x14ac:dyDescent="0.25">
      <c r="A176" t="s">
        <v>37</v>
      </c>
      <c r="B176">
        <v>3</v>
      </c>
      <c r="C176" t="s">
        <v>5</v>
      </c>
      <c r="D176">
        <v>2.27</v>
      </c>
    </row>
    <row r="177" spans="1:4" x14ac:dyDescent="0.25">
      <c r="A177" t="s">
        <v>37</v>
      </c>
      <c r="B177">
        <v>3</v>
      </c>
      <c r="C177" t="s">
        <v>90</v>
      </c>
      <c r="D177">
        <v>6.97</v>
      </c>
    </row>
    <row r="178" spans="1:4" x14ac:dyDescent="0.25">
      <c r="A178" t="s">
        <v>37</v>
      </c>
      <c r="B178">
        <v>3</v>
      </c>
      <c r="C178" t="s">
        <v>91</v>
      </c>
      <c r="D178">
        <v>7.41</v>
      </c>
    </row>
    <row r="179" spans="1:4" x14ac:dyDescent="0.25">
      <c r="A179" t="s">
        <v>37</v>
      </c>
      <c r="B179">
        <v>3</v>
      </c>
      <c r="C179" t="s">
        <v>92</v>
      </c>
      <c r="D179">
        <v>3.2</v>
      </c>
    </row>
    <row r="180" spans="1:4" x14ac:dyDescent="0.25">
      <c r="A180" t="s">
        <v>37</v>
      </c>
      <c r="B180">
        <v>4</v>
      </c>
      <c r="C180" t="s">
        <v>115</v>
      </c>
      <c r="D180">
        <v>0.56000000000000005</v>
      </c>
    </row>
    <row r="181" spans="1:4" x14ac:dyDescent="0.25">
      <c r="A181" t="s">
        <v>37</v>
      </c>
      <c r="B181">
        <v>4</v>
      </c>
      <c r="C181" t="s">
        <v>116</v>
      </c>
      <c r="D181">
        <v>2.06</v>
      </c>
    </row>
    <row r="182" spans="1:4" x14ac:dyDescent="0.25">
      <c r="A182" t="s">
        <v>37</v>
      </c>
      <c r="B182">
        <v>4</v>
      </c>
      <c r="C182" t="s">
        <v>5</v>
      </c>
      <c r="D182">
        <v>4.5199999999999996</v>
      </c>
    </row>
    <row r="183" spans="1:4" x14ac:dyDescent="0.25">
      <c r="A183" t="s">
        <v>37</v>
      </c>
      <c r="B183">
        <v>4</v>
      </c>
      <c r="C183" t="s">
        <v>90</v>
      </c>
      <c r="D183">
        <v>11.01</v>
      </c>
    </row>
    <row r="184" spans="1:4" x14ac:dyDescent="0.25">
      <c r="A184" t="s">
        <v>37</v>
      </c>
      <c r="B184">
        <v>4</v>
      </c>
      <c r="C184" t="s">
        <v>91</v>
      </c>
      <c r="D184">
        <v>13.3</v>
      </c>
    </row>
    <row r="185" spans="1:4" x14ac:dyDescent="0.25">
      <c r="A185" t="s">
        <v>37</v>
      </c>
      <c r="B185">
        <v>4</v>
      </c>
      <c r="C185" t="s">
        <v>92</v>
      </c>
      <c r="D185">
        <v>1.1399999999999999</v>
      </c>
    </row>
    <row r="186" spans="1:4" x14ac:dyDescent="0.25">
      <c r="A186" t="s">
        <v>37</v>
      </c>
      <c r="B186">
        <v>4</v>
      </c>
      <c r="C186" t="s">
        <v>17</v>
      </c>
      <c r="D186">
        <v>1.31</v>
      </c>
    </row>
    <row r="187" spans="1:4" x14ac:dyDescent="0.25">
      <c r="A187" t="s">
        <v>38</v>
      </c>
      <c r="B187">
        <v>1</v>
      </c>
      <c r="C187" t="s">
        <v>90</v>
      </c>
      <c r="D187">
        <v>1.02</v>
      </c>
    </row>
    <row r="188" spans="1:4" x14ac:dyDescent="0.25">
      <c r="A188" t="s">
        <v>38</v>
      </c>
      <c r="B188">
        <v>1</v>
      </c>
      <c r="C188" t="s">
        <v>91</v>
      </c>
      <c r="D188">
        <v>18.55</v>
      </c>
    </row>
    <row r="189" spans="1:4" x14ac:dyDescent="0.25">
      <c r="A189" t="s">
        <v>38</v>
      </c>
      <c r="B189">
        <v>1</v>
      </c>
      <c r="C189" t="s">
        <v>61</v>
      </c>
      <c r="D189">
        <v>6.89</v>
      </c>
    </row>
    <row r="190" spans="1:4" x14ac:dyDescent="0.25">
      <c r="A190" t="s">
        <v>38</v>
      </c>
      <c r="B190">
        <v>1</v>
      </c>
      <c r="C190" t="s">
        <v>5</v>
      </c>
      <c r="D190">
        <v>5.95</v>
      </c>
    </row>
    <row r="191" spans="1:4" x14ac:dyDescent="0.25">
      <c r="A191" t="s">
        <v>38</v>
      </c>
      <c r="B191">
        <v>2</v>
      </c>
      <c r="C191" t="s">
        <v>90</v>
      </c>
      <c r="D191">
        <v>3.1110000000000002</v>
      </c>
    </row>
    <row r="192" spans="1:4" x14ac:dyDescent="0.25">
      <c r="A192" t="s">
        <v>38</v>
      </c>
      <c r="B192">
        <v>2</v>
      </c>
      <c r="C192" t="s">
        <v>91</v>
      </c>
      <c r="D192">
        <v>21.99</v>
      </c>
    </row>
    <row r="193" spans="1:4" x14ac:dyDescent="0.25">
      <c r="A193" t="s">
        <v>38</v>
      </c>
      <c r="B193">
        <v>2</v>
      </c>
      <c r="C193" t="s">
        <v>92</v>
      </c>
      <c r="D193">
        <v>0.93</v>
      </c>
    </row>
    <row r="194" spans="1:4" x14ac:dyDescent="0.25">
      <c r="A194" t="s">
        <v>38</v>
      </c>
      <c r="B194">
        <v>2</v>
      </c>
      <c r="C194" t="s">
        <v>103</v>
      </c>
      <c r="D194">
        <v>2.8</v>
      </c>
    </row>
    <row r="195" spans="1:4" x14ac:dyDescent="0.25">
      <c r="A195" t="s">
        <v>38</v>
      </c>
      <c r="B195">
        <v>2</v>
      </c>
      <c r="C195" t="s">
        <v>61</v>
      </c>
      <c r="D195">
        <v>9.91</v>
      </c>
    </row>
    <row r="196" spans="1:4" x14ac:dyDescent="0.25">
      <c r="A196" t="s">
        <v>38</v>
      </c>
      <c r="B196">
        <v>2</v>
      </c>
      <c r="C196" t="s">
        <v>5</v>
      </c>
      <c r="D196">
        <v>1.67</v>
      </c>
    </row>
    <row r="197" spans="1:4" x14ac:dyDescent="0.25">
      <c r="A197" t="s">
        <v>38</v>
      </c>
      <c r="B197">
        <v>3</v>
      </c>
      <c r="C197" t="s">
        <v>90</v>
      </c>
      <c r="D197">
        <v>6.05</v>
      </c>
    </row>
    <row r="198" spans="1:4" x14ac:dyDescent="0.25">
      <c r="A198" t="s">
        <v>38</v>
      </c>
      <c r="B198">
        <v>3</v>
      </c>
      <c r="C198" t="s">
        <v>91</v>
      </c>
      <c r="D198">
        <v>31.69</v>
      </c>
    </row>
    <row r="199" spans="1:4" x14ac:dyDescent="0.25">
      <c r="A199" t="s">
        <v>38</v>
      </c>
      <c r="B199">
        <v>3</v>
      </c>
      <c r="C199" t="s">
        <v>103</v>
      </c>
      <c r="D199">
        <v>7.32</v>
      </c>
    </row>
    <row r="200" spans="1:4" x14ac:dyDescent="0.25">
      <c r="A200" t="s">
        <v>38</v>
      </c>
      <c r="B200">
        <v>3</v>
      </c>
      <c r="C200" t="s">
        <v>61</v>
      </c>
      <c r="D200">
        <v>9.91</v>
      </c>
    </row>
    <row r="201" spans="1:4" x14ac:dyDescent="0.25">
      <c r="A201" t="s">
        <v>38</v>
      </c>
      <c r="B201">
        <v>3</v>
      </c>
      <c r="C201" t="s">
        <v>5</v>
      </c>
      <c r="D201">
        <v>3.79</v>
      </c>
    </row>
    <row r="202" spans="1:4" x14ac:dyDescent="0.25">
      <c r="A202" t="s">
        <v>38</v>
      </c>
      <c r="B202">
        <v>4</v>
      </c>
      <c r="C202" t="s">
        <v>90</v>
      </c>
      <c r="D202">
        <v>5.4</v>
      </c>
    </row>
    <row r="203" spans="1:4" x14ac:dyDescent="0.25">
      <c r="A203" t="s">
        <v>38</v>
      </c>
      <c r="B203">
        <v>4</v>
      </c>
      <c r="C203" t="s">
        <v>91</v>
      </c>
      <c r="D203">
        <v>29.09</v>
      </c>
    </row>
    <row r="204" spans="1:4" x14ac:dyDescent="0.25">
      <c r="A204" t="s">
        <v>38</v>
      </c>
      <c r="B204">
        <v>4</v>
      </c>
      <c r="C204" t="s">
        <v>61</v>
      </c>
      <c r="D204">
        <v>33.409999999999997</v>
      </c>
    </row>
    <row r="205" spans="1:4" x14ac:dyDescent="0.25">
      <c r="A205" t="s">
        <v>38</v>
      </c>
      <c r="B205">
        <v>4</v>
      </c>
      <c r="C205" t="s">
        <v>5</v>
      </c>
      <c r="D205">
        <v>3.56</v>
      </c>
    </row>
    <row r="206" spans="1:4" x14ac:dyDescent="0.25">
      <c r="A206" t="s">
        <v>39</v>
      </c>
      <c r="B206">
        <v>1</v>
      </c>
      <c r="C206" t="s">
        <v>91</v>
      </c>
      <c r="D206">
        <v>7.41</v>
      </c>
    </row>
    <row r="207" spans="1:4" x14ac:dyDescent="0.25">
      <c r="A207" t="s">
        <v>39</v>
      </c>
      <c r="B207">
        <v>1</v>
      </c>
      <c r="C207" t="s">
        <v>10</v>
      </c>
      <c r="D207">
        <v>1.46</v>
      </c>
    </row>
    <row r="208" spans="1:4" x14ac:dyDescent="0.25">
      <c r="A208" t="s">
        <v>39</v>
      </c>
      <c r="B208">
        <v>1</v>
      </c>
      <c r="C208" t="s">
        <v>57</v>
      </c>
      <c r="D208">
        <v>67.069999999999993</v>
      </c>
    </row>
    <row r="209" spans="1:4" x14ac:dyDescent="0.25">
      <c r="A209" t="s">
        <v>39</v>
      </c>
      <c r="B209">
        <v>1</v>
      </c>
      <c r="C209" t="s">
        <v>9</v>
      </c>
      <c r="D209">
        <v>11.51</v>
      </c>
    </row>
    <row r="210" spans="1:4" x14ac:dyDescent="0.25">
      <c r="A210" t="s">
        <v>39</v>
      </c>
      <c r="B210">
        <v>2</v>
      </c>
      <c r="C210" t="s">
        <v>91</v>
      </c>
      <c r="D210">
        <v>7.41</v>
      </c>
    </row>
    <row r="211" spans="1:4" x14ac:dyDescent="0.25">
      <c r="A211" t="s">
        <v>39</v>
      </c>
      <c r="B211">
        <v>2</v>
      </c>
      <c r="C211" t="s">
        <v>10</v>
      </c>
      <c r="D211">
        <v>3.39</v>
      </c>
    </row>
    <row r="212" spans="1:4" x14ac:dyDescent="0.25">
      <c r="A212" t="s">
        <v>39</v>
      </c>
      <c r="B212">
        <v>2</v>
      </c>
      <c r="C212" t="s">
        <v>57</v>
      </c>
      <c r="D212">
        <v>72.72</v>
      </c>
    </row>
    <row r="213" spans="1:4" x14ac:dyDescent="0.25">
      <c r="A213" t="s">
        <v>39</v>
      </c>
      <c r="B213">
        <v>2</v>
      </c>
      <c r="C213" t="s">
        <v>9</v>
      </c>
      <c r="D213">
        <v>10.51</v>
      </c>
    </row>
    <row r="214" spans="1:4" x14ac:dyDescent="0.25">
      <c r="A214" t="s">
        <v>39</v>
      </c>
      <c r="B214">
        <v>3</v>
      </c>
      <c r="C214" t="s">
        <v>91</v>
      </c>
      <c r="D214">
        <v>7.41</v>
      </c>
    </row>
    <row r="215" spans="1:4" x14ac:dyDescent="0.25">
      <c r="A215" t="s">
        <v>39</v>
      </c>
      <c r="B215">
        <v>3</v>
      </c>
      <c r="C215" t="s">
        <v>10</v>
      </c>
      <c r="D215">
        <v>8.58</v>
      </c>
    </row>
    <row r="216" spans="1:4" x14ac:dyDescent="0.25">
      <c r="A216" t="s">
        <v>39</v>
      </c>
      <c r="B216">
        <v>3</v>
      </c>
      <c r="C216" t="s">
        <v>57</v>
      </c>
      <c r="D216">
        <v>130.36000000000001</v>
      </c>
    </row>
    <row r="217" spans="1:4" x14ac:dyDescent="0.25">
      <c r="A217" t="s">
        <v>39</v>
      </c>
      <c r="B217">
        <v>4</v>
      </c>
      <c r="C217" t="s">
        <v>10</v>
      </c>
      <c r="D217">
        <v>8.27</v>
      </c>
    </row>
    <row r="218" spans="1:4" x14ac:dyDescent="0.25">
      <c r="A218" t="s">
        <v>39</v>
      </c>
      <c r="B218">
        <v>4</v>
      </c>
      <c r="C218" t="s">
        <v>57</v>
      </c>
      <c r="D218">
        <v>138.72999999999999</v>
      </c>
    </row>
  </sheetData>
  <autoFilter ref="A1:D218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0"/>
  <sheetViews>
    <sheetView workbookViewId="0">
      <selection activeCell="E16" sqref="E16"/>
    </sheetView>
  </sheetViews>
  <sheetFormatPr defaultColWidth="11.42578125" defaultRowHeight="15" x14ac:dyDescent="0.25"/>
  <sheetData>
    <row r="1" spans="1:13" x14ac:dyDescent="0.25">
      <c r="A1" t="s">
        <v>1</v>
      </c>
      <c r="B1" t="s">
        <v>0</v>
      </c>
      <c r="C1" t="s">
        <v>2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</row>
    <row r="2" spans="1:13" x14ac:dyDescent="0.25">
      <c r="A2" t="s">
        <v>4</v>
      </c>
      <c r="B2">
        <v>1</v>
      </c>
      <c r="C2" t="s">
        <v>11</v>
      </c>
      <c r="D2">
        <v>2.13</v>
      </c>
      <c r="E2">
        <v>3.94</v>
      </c>
      <c r="F2" s="53">
        <f t="shared" ref="F2:F7" si="0">(E2-D2)/H2</f>
        <v>0.113125</v>
      </c>
      <c r="G2" t="s">
        <v>67</v>
      </c>
      <c r="H2">
        <v>16</v>
      </c>
      <c r="J2" s="1">
        <v>1</v>
      </c>
      <c r="K2" s="1" t="s">
        <v>4</v>
      </c>
      <c r="L2" s="1" t="s">
        <v>11</v>
      </c>
      <c r="M2" s="1" t="s">
        <v>80</v>
      </c>
    </row>
    <row r="3" spans="1:13" x14ac:dyDescent="0.25">
      <c r="A3" t="s">
        <v>4</v>
      </c>
      <c r="B3">
        <v>1</v>
      </c>
      <c r="C3" t="s">
        <v>94</v>
      </c>
      <c r="D3">
        <v>3.56</v>
      </c>
      <c r="E3">
        <v>4.28</v>
      </c>
      <c r="F3" s="53">
        <f t="shared" si="0"/>
        <v>4.5000000000000012E-2</v>
      </c>
      <c r="G3" t="s">
        <v>67</v>
      </c>
      <c r="H3">
        <v>16</v>
      </c>
      <c r="J3" s="1">
        <v>1</v>
      </c>
      <c r="K3" s="1" t="s">
        <v>4</v>
      </c>
      <c r="L3" s="1" t="s">
        <v>15</v>
      </c>
      <c r="M3" s="1" t="s">
        <v>80</v>
      </c>
    </row>
    <row r="4" spans="1:13" x14ac:dyDescent="0.25">
      <c r="A4" t="s">
        <v>4</v>
      </c>
      <c r="B4">
        <v>1</v>
      </c>
      <c r="C4" t="s">
        <v>95</v>
      </c>
      <c r="D4">
        <v>2.34</v>
      </c>
      <c r="E4">
        <v>8.41</v>
      </c>
      <c r="F4" s="53">
        <f t="shared" si="0"/>
        <v>0.55181818181818187</v>
      </c>
      <c r="G4" t="s">
        <v>87</v>
      </c>
      <c r="H4">
        <v>11</v>
      </c>
      <c r="J4" s="50">
        <v>1</v>
      </c>
      <c r="K4" s="50" t="s">
        <v>4</v>
      </c>
      <c r="L4" s="50" t="s">
        <v>16</v>
      </c>
      <c r="M4" s="50" t="s">
        <v>81</v>
      </c>
    </row>
    <row r="5" spans="1:13" x14ac:dyDescent="0.25">
      <c r="A5" t="s">
        <v>4</v>
      </c>
      <c r="B5">
        <v>1</v>
      </c>
      <c r="C5" t="s">
        <v>96</v>
      </c>
      <c r="D5">
        <v>3.35</v>
      </c>
      <c r="E5">
        <v>8.6300000000000008</v>
      </c>
      <c r="F5" s="53">
        <f t="shared" si="0"/>
        <v>0.33000000000000007</v>
      </c>
      <c r="G5" t="s">
        <v>67</v>
      </c>
      <c r="H5">
        <v>16</v>
      </c>
      <c r="J5" s="1">
        <v>1</v>
      </c>
      <c r="K5" s="1" t="s">
        <v>4</v>
      </c>
      <c r="L5" s="1" t="s">
        <v>14</v>
      </c>
      <c r="M5" s="1" t="s">
        <v>80</v>
      </c>
    </row>
    <row r="6" spans="1:13" x14ac:dyDescent="0.25">
      <c r="A6" t="s">
        <v>4</v>
      </c>
      <c r="B6">
        <v>1</v>
      </c>
      <c r="C6" t="s">
        <v>97</v>
      </c>
      <c r="D6">
        <v>3.31</v>
      </c>
      <c r="E6">
        <v>9.16</v>
      </c>
      <c r="F6" s="53">
        <f t="shared" si="0"/>
        <v>0.36562499999999998</v>
      </c>
      <c r="G6" t="s">
        <v>67</v>
      </c>
      <c r="H6">
        <v>16</v>
      </c>
      <c r="J6" s="1">
        <v>1</v>
      </c>
      <c r="K6" s="1" t="s">
        <v>4</v>
      </c>
      <c r="L6" s="1" t="s">
        <v>48</v>
      </c>
      <c r="M6" s="1" t="s">
        <v>80</v>
      </c>
    </row>
    <row r="7" spans="1:13" x14ac:dyDescent="0.25">
      <c r="A7" t="s">
        <v>4</v>
      </c>
      <c r="B7">
        <v>1</v>
      </c>
      <c r="C7" t="s">
        <v>98</v>
      </c>
      <c r="D7">
        <v>4.28</v>
      </c>
      <c r="E7">
        <v>7.11</v>
      </c>
      <c r="F7" s="53">
        <f t="shared" si="0"/>
        <v>0.176875</v>
      </c>
      <c r="G7" t="s">
        <v>67</v>
      </c>
      <c r="H7">
        <v>16</v>
      </c>
      <c r="J7" s="1">
        <v>1</v>
      </c>
      <c r="K7" s="1" t="s">
        <v>4</v>
      </c>
      <c r="L7" s="1" t="s">
        <v>49</v>
      </c>
      <c r="M7" s="1" t="s">
        <v>80</v>
      </c>
    </row>
    <row r="8" spans="1:13" x14ac:dyDescent="0.25">
      <c r="A8" t="s">
        <v>4</v>
      </c>
      <c r="B8">
        <v>1</v>
      </c>
      <c r="C8" t="s">
        <v>99</v>
      </c>
      <c r="D8">
        <v>10.25</v>
      </c>
      <c r="E8">
        <v>94.32</v>
      </c>
      <c r="F8" s="53">
        <f t="shared" ref="F8:F60" si="1">(E8-D8)/H8</f>
        <v>5.2543749999999996</v>
      </c>
      <c r="G8" t="s">
        <v>67</v>
      </c>
      <c r="H8">
        <v>16</v>
      </c>
      <c r="J8" s="1">
        <v>1</v>
      </c>
      <c r="K8" s="1" t="s">
        <v>4</v>
      </c>
      <c r="L8" s="1" t="s">
        <v>50</v>
      </c>
      <c r="M8" s="1" t="s">
        <v>80</v>
      </c>
    </row>
    <row r="9" spans="1:13" x14ac:dyDescent="0.25">
      <c r="A9" t="s">
        <v>4</v>
      </c>
      <c r="B9">
        <v>1</v>
      </c>
      <c r="C9" t="s">
        <v>100</v>
      </c>
      <c r="D9">
        <v>4.17</v>
      </c>
      <c r="E9">
        <v>23.73</v>
      </c>
      <c r="F9" s="53">
        <f t="shared" si="1"/>
        <v>3.9120000000000004</v>
      </c>
      <c r="G9" t="s">
        <v>86</v>
      </c>
      <c r="H9">
        <v>5</v>
      </c>
      <c r="J9" s="50">
        <v>1</v>
      </c>
      <c r="K9" s="50" t="s">
        <v>4</v>
      </c>
      <c r="L9" s="50" t="s">
        <v>51</v>
      </c>
      <c r="M9" s="50" t="s">
        <v>81</v>
      </c>
    </row>
    <row r="10" spans="1:13" x14ac:dyDescent="0.25">
      <c r="A10" t="s">
        <v>4</v>
      </c>
      <c r="B10">
        <v>1</v>
      </c>
      <c r="C10" t="s">
        <v>101</v>
      </c>
      <c r="D10">
        <v>6.98</v>
      </c>
      <c r="E10">
        <v>13.88</v>
      </c>
      <c r="F10" s="53">
        <f t="shared" si="1"/>
        <v>0.43125000000000002</v>
      </c>
      <c r="G10" t="s">
        <v>67</v>
      </c>
      <c r="H10">
        <v>16</v>
      </c>
      <c r="J10" s="1">
        <v>1</v>
      </c>
      <c r="K10" s="1" t="s">
        <v>4</v>
      </c>
      <c r="L10" s="1" t="s">
        <v>52</v>
      </c>
      <c r="M10" s="1" t="s">
        <v>80</v>
      </c>
    </row>
    <row r="11" spans="1:13" x14ac:dyDescent="0.25">
      <c r="A11" t="s">
        <v>4</v>
      </c>
      <c r="B11">
        <v>1</v>
      </c>
      <c r="C11" t="s">
        <v>102</v>
      </c>
      <c r="D11">
        <v>1.55</v>
      </c>
      <c r="E11">
        <v>19.920000000000002</v>
      </c>
      <c r="F11" s="53">
        <f t="shared" si="1"/>
        <v>1.1481250000000001</v>
      </c>
      <c r="G11" t="s">
        <v>67</v>
      </c>
      <c r="H11">
        <v>16</v>
      </c>
      <c r="J11" s="1">
        <v>1</v>
      </c>
      <c r="K11" s="1" t="s">
        <v>4</v>
      </c>
      <c r="L11" s="1" t="s">
        <v>53</v>
      </c>
      <c r="M11" s="1" t="s">
        <v>80</v>
      </c>
    </row>
    <row r="12" spans="1:13" x14ac:dyDescent="0.25">
      <c r="A12" t="s">
        <v>4</v>
      </c>
      <c r="B12">
        <v>1</v>
      </c>
      <c r="C12" t="s">
        <v>5</v>
      </c>
      <c r="D12">
        <v>11.38</v>
      </c>
      <c r="E12">
        <v>18.21</v>
      </c>
      <c r="F12" s="53">
        <f t="shared" si="1"/>
        <v>0.426875</v>
      </c>
      <c r="G12" t="s">
        <v>67</v>
      </c>
      <c r="H12">
        <v>16</v>
      </c>
      <c r="J12" s="1">
        <v>1</v>
      </c>
      <c r="K12" s="1" t="s">
        <v>4</v>
      </c>
      <c r="L12" s="1" t="s">
        <v>5</v>
      </c>
      <c r="M12" s="1" t="s">
        <v>80</v>
      </c>
    </row>
    <row r="13" spans="1:13" x14ac:dyDescent="0.25">
      <c r="A13" t="s">
        <v>8</v>
      </c>
      <c r="B13">
        <v>1</v>
      </c>
      <c r="C13" t="s">
        <v>90</v>
      </c>
      <c r="D13">
        <v>4.0199999999999996</v>
      </c>
      <c r="E13">
        <v>3.64</v>
      </c>
      <c r="F13" s="53">
        <f t="shared" si="1"/>
        <v>-3.4545454545454497E-2</v>
      </c>
      <c r="G13" t="s">
        <v>87</v>
      </c>
      <c r="H13">
        <v>11</v>
      </c>
      <c r="J13" s="50">
        <v>1</v>
      </c>
      <c r="K13" s="50" t="s">
        <v>8</v>
      </c>
      <c r="L13" s="50" t="s">
        <v>18</v>
      </c>
      <c r="M13" s="50" t="s">
        <v>81</v>
      </c>
    </row>
    <row r="14" spans="1:13" x14ac:dyDescent="0.25">
      <c r="A14" t="s">
        <v>8</v>
      </c>
      <c r="B14">
        <v>1</v>
      </c>
      <c r="C14" t="s">
        <v>91</v>
      </c>
      <c r="D14">
        <v>0.79</v>
      </c>
      <c r="E14">
        <v>2.34</v>
      </c>
      <c r="F14" s="53">
        <f t="shared" si="1"/>
        <v>0.30999999999999994</v>
      </c>
      <c r="G14" t="s">
        <v>86</v>
      </c>
      <c r="H14">
        <v>5</v>
      </c>
      <c r="J14" s="50">
        <v>1</v>
      </c>
      <c r="K14" s="50" t="s">
        <v>8</v>
      </c>
      <c r="L14" s="50" t="s">
        <v>19</v>
      </c>
      <c r="M14" s="50" t="s">
        <v>81</v>
      </c>
    </row>
    <row r="15" spans="1:13" x14ac:dyDescent="0.25">
      <c r="A15" t="s">
        <v>8</v>
      </c>
      <c r="B15">
        <v>1</v>
      </c>
      <c r="C15" t="s">
        <v>92</v>
      </c>
      <c r="D15">
        <v>5.05</v>
      </c>
      <c r="E15">
        <v>13.18</v>
      </c>
      <c r="F15" s="53">
        <f t="shared" si="1"/>
        <v>0.50812499999999994</v>
      </c>
      <c r="G15" t="s">
        <v>67</v>
      </c>
      <c r="H15">
        <v>16</v>
      </c>
      <c r="J15" s="2">
        <v>1</v>
      </c>
      <c r="K15" s="2" t="s">
        <v>8</v>
      </c>
      <c r="L15" s="2" t="s">
        <v>21</v>
      </c>
      <c r="M15" s="2" t="s">
        <v>80</v>
      </c>
    </row>
    <row r="16" spans="1:13" x14ac:dyDescent="0.25">
      <c r="A16" t="s">
        <v>8</v>
      </c>
      <c r="B16">
        <v>1</v>
      </c>
      <c r="C16" t="s">
        <v>103</v>
      </c>
      <c r="D16">
        <v>2.34</v>
      </c>
      <c r="E16">
        <v>11.73</v>
      </c>
      <c r="F16" s="53">
        <f t="shared" si="1"/>
        <v>0.58687500000000004</v>
      </c>
      <c r="G16" t="s">
        <v>67</v>
      </c>
      <c r="H16">
        <v>16</v>
      </c>
      <c r="J16" s="2">
        <v>1</v>
      </c>
      <c r="K16" s="2" t="s">
        <v>8</v>
      </c>
      <c r="L16" s="2" t="s">
        <v>20</v>
      </c>
      <c r="M16" s="2" t="s">
        <v>80</v>
      </c>
    </row>
    <row r="17" spans="1:13" x14ac:dyDescent="0.25">
      <c r="A17" t="s">
        <v>8</v>
      </c>
      <c r="B17">
        <v>1</v>
      </c>
      <c r="C17" t="s">
        <v>104</v>
      </c>
      <c r="D17">
        <v>4.28</v>
      </c>
      <c r="E17">
        <v>4.0999999999999996</v>
      </c>
      <c r="F17" s="53">
        <f t="shared" si="1"/>
        <v>-3.6000000000000122E-2</v>
      </c>
      <c r="G17" t="s">
        <v>86</v>
      </c>
      <c r="H17">
        <v>5</v>
      </c>
      <c r="J17" s="50">
        <v>1</v>
      </c>
      <c r="K17" s="50" t="s">
        <v>8</v>
      </c>
      <c r="L17" s="50" t="s">
        <v>22</v>
      </c>
      <c r="M17" s="50" t="s">
        <v>81</v>
      </c>
    </row>
    <row r="18" spans="1:13" x14ac:dyDescent="0.25">
      <c r="A18" t="s">
        <v>8</v>
      </c>
      <c r="B18">
        <v>1</v>
      </c>
      <c r="C18" t="s">
        <v>105</v>
      </c>
      <c r="D18">
        <v>9.4499999999999993</v>
      </c>
      <c r="E18">
        <v>11.98</v>
      </c>
      <c r="F18" s="53">
        <f t="shared" si="1"/>
        <v>0.50600000000000023</v>
      </c>
      <c r="G18" t="s">
        <v>86</v>
      </c>
      <c r="H18">
        <v>5</v>
      </c>
      <c r="J18" s="50">
        <v>1</v>
      </c>
      <c r="K18" s="50" t="s">
        <v>8</v>
      </c>
      <c r="L18" s="50" t="s">
        <v>23</v>
      </c>
      <c r="M18" s="50" t="s">
        <v>81</v>
      </c>
    </row>
    <row r="19" spans="1:13" x14ac:dyDescent="0.25">
      <c r="A19" t="s">
        <v>8</v>
      </c>
      <c r="B19">
        <v>1</v>
      </c>
      <c r="C19" t="s">
        <v>106</v>
      </c>
      <c r="D19">
        <v>16.239999999999998</v>
      </c>
      <c r="E19">
        <v>11.23</v>
      </c>
      <c r="F19" s="53">
        <f t="shared" si="1"/>
        <v>-1.0019999999999996</v>
      </c>
      <c r="G19" t="s">
        <v>86</v>
      </c>
      <c r="H19">
        <v>5</v>
      </c>
      <c r="J19" s="50">
        <v>1</v>
      </c>
      <c r="K19" s="50" t="s">
        <v>8</v>
      </c>
      <c r="L19" s="50" t="s">
        <v>24</v>
      </c>
      <c r="M19" s="50" t="s">
        <v>81</v>
      </c>
    </row>
    <row r="20" spans="1:13" x14ac:dyDescent="0.25">
      <c r="A20" t="s">
        <v>8</v>
      </c>
      <c r="B20">
        <v>1</v>
      </c>
      <c r="C20" t="s">
        <v>107</v>
      </c>
      <c r="D20">
        <v>14.46</v>
      </c>
      <c r="E20">
        <v>11.84</v>
      </c>
      <c r="F20" s="53">
        <f t="shared" si="1"/>
        <v>-0.16375000000000006</v>
      </c>
      <c r="G20" t="s">
        <v>67</v>
      </c>
      <c r="H20">
        <v>16</v>
      </c>
      <c r="J20" s="2">
        <v>1</v>
      </c>
      <c r="K20" s="2" t="s">
        <v>8</v>
      </c>
      <c r="L20" s="2" t="s">
        <v>25</v>
      </c>
      <c r="M20" s="2" t="s">
        <v>80</v>
      </c>
    </row>
    <row r="21" spans="1:13" x14ac:dyDescent="0.25">
      <c r="A21" t="s">
        <v>8</v>
      </c>
      <c r="B21">
        <v>1</v>
      </c>
      <c r="C21" t="s">
        <v>10</v>
      </c>
      <c r="D21">
        <v>3.24</v>
      </c>
      <c r="E21">
        <v>0.28000000000000003</v>
      </c>
      <c r="F21" s="53">
        <f t="shared" si="1"/>
        <v>-0.59199999999999997</v>
      </c>
      <c r="G21" t="s">
        <v>86</v>
      </c>
      <c r="H21">
        <v>5</v>
      </c>
      <c r="J21" s="50">
        <v>1</v>
      </c>
      <c r="K21" s="50" t="s">
        <v>8</v>
      </c>
      <c r="L21" s="50" t="s">
        <v>59</v>
      </c>
      <c r="M21" s="50" t="s">
        <v>81</v>
      </c>
    </row>
    <row r="22" spans="1:13" x14ac:dyDescent="0.25">
      <c r="A22" t="s">
        <v>8</v>
      </c>
      <c r="B22">
        <v>1</v>
      </c>
      <c r="C22" t="s">
        <v>61</v>
      </c>
      <c r="D22">
        <v>4.41</v>
      </c>
      <c r="E22">
        <v>12.42</v>
      </c>
      <c r="F22" s="53">
        <f t="shared" si="1"/>
        <v>0.50062499999999999</v>
      </c>
      <c r="G22" t="s">
        <v>67</v>
      </c>
      <c r="H22">
        <v>16</v>
      </c>
      <c r="J22" s="2">
        <v>1</v>
      </c>
      <c r="K22" s="2" t="s">
        <v>8</v>
      </c>
      <c r="L22" s="2" t="s">
        <v>55</v>
      </c>
      <c r="M22" s="2" t="s">
        <v>80</v>
      </c>
    </row>
    <row r="23" spans="1:13" x14ac:dyDescent="0.25">
      <c r="A23" t="s">
        <v>8</v>
      </c>
      <c r="B23">
        <v>1</v>
      </c>
      <c r="C23" t="s">
        <v>9</v>
      </c>
      <c r="D23">
        <v>13.32</v>
      </c>
      <c r="E23">
        <v>39.99</v>
      </c>
      <c r="F23" s="53">
        <f t="shared" si="1"/>
        <v>1.6668750000000001</v>
      </c>
      <c r="G23" t="s">
        <v>67</v>
      </c>
      <c r="H23">
        <v>16</v>
      </c>
      <c r="J23" s="2">
        <v>1</v>
      </c>
      <c r="K23" s="2" t="s">
        <v>8</v>
      </c>
      <c r="L23" s="2" t="s">
        <v>9</v>
      </c>
      <c r="M23" s="2" t="s">
        <v>80</v>
      </c>
    </row>
    <row r="24" spans="1:13" x14ac:dyDescent="0.25">
      <c r="A24" t="s">
        <v>28</v>
      </c>
      <c r="B24">
        <v>1</v>
      </c>
      <c r="C24" t="s">
        <v>90</v>
      </c>
      <c r="D24">
        <v>4.22</v>
      </c>
      <c r="E24">
        <v>4.17</v>
      </c>
      <c r="F24" s="53">
        <f t="shared" si="1"/>
        <v>-3.1249999999999889E-3</v>
      </c>
      <c r="G24" t="s">
        <v>67</v>
      </c>
      <c r="H24">
        <v>16</v>
      </c>
      <c r="J24" s="10">
        <v>1</v>
      </c>
      <c r="K24" s="10" t="s">
        <v>28</v>
      </c>
      <c r="L24" s="10" t="s">
        <v>18</v>
      </c>
      <c r="M24" s="10" t="s">
        <v>80</v>
      </c>
    </row>
    <row r="25" spans="1:13" x14ac:dyDescent="0.25">
      <c r="A25" t="s">
        <v>28</v>
      </c>
      <c r="B25">
        <v>1</v>
      </c>
      <c r="C25" t="s">
        <v>91</v>
      </c>
      <c r="D25">
        <v>2.2400000000000002</v>
      </c>
      <c r="E25">
        <v>2.19</v>
      </c>
      <c r="F25" s="53">
        <f t="shared" si="1"/>
        <v>-4.5454545454545695E-3</v>
      </c>
      <c r="G25" t="s">
        <v>87</v>
      </c>
      <c r="H25">
        <v>11</v>
      </c>
      <c r="J25" s="50">
        <v>1</v>
      </c>
      <c r="K25" s="50" t="s">
        <v>28</v>
      </c>
      <c r="L25" s="50" t="s">
        <v>19</v>
      </c>
      <c r="M25" s="50" t="s">
        <v>81</v>
      </c>
    </row>
    <row r="26" spans="1:13" x14ac:dyDescent="0.25">
      <c r="A26" t="s">
        <v>28</v>
      </c>
      <c r="B26">
        <v>1</v>
      </c>
      <c r="C26" t="s">
        <v>92</v>
      </c>
      <c r="D26">
        <v>2.08</v>
      </c>
      <c r="E26">
        <v>15.78</v>
      </c>
      <c r="F26" s="53">
        <f t="shared" si="1"/>
        <v>0.85624999999999996</v>
      </c>
      <c r="G26" t="s">
        <v>67</v>
      </c>
      <c r="H26">
        <v>16</v>
      </c>
      <c r="J26" s="10">
        <v>1</v>
      </c>
      <c r="K26" s="10" t="s">
        <v>28</v>
      </c>
      <c r="L26" s="10" t="s">
        <v>21</v>
      </c>
      <c r="M26" s="10" t="s">
        <v>80</v>
      </c>
    </row>
    <row r="27" spans="1:13" x14ac:dyDescent="0.25">
      <c r="A27" t="s">
        <v>28</v>
      </c>
      <c r="B27">
        <v>1</v>
      </c>
      <c r="C27" t="s">
        <v>61</v>
      </c>
      <c r="D27">
        <v>30.08</v>
      </c>
      <c r="E27">
        <v>34.9</v>
      </c>
      <c r="F27" s="53">
        <f t="shared" si="1"/>
        <v>0.96400000000000008</v>
      </c>
      <c r="G27" t="s">
        <v>86</v>
      </c>
      <c r="H27">
        <v>5</v>
      </c>
      <c r="J27" s="50">
        <v>1</v>
      </c>
      <c r="K27" s="50" t="s">
        <v>28</v>
      </c>
      <c r="L27" s="50" t="s">
        <v>44</v>
      </c>
      <c r="M27" s="50" t="s">
        <v>81</v>
      </c>
    </row>
    <row r="28" spans="1:13" x14ac:dyDescent="0.25">
      <c r="A28" t="s">
        <v>28</v>
      </c>
      <c r="B28">
        <v>1</v>
      </c>
      <c r="C28" t="s">
        <v>17</v>
      </c>
      <c r="D28">
        <v>12.09</v>
      </c>
      <c r="E28">
        <v>18.87</v>
      </c>
      <c r="F28" s="53">
        <f t="shared" si="1"/>
        <v>0.42375000000000007</v>
      </c>
      <c r="G28" t="s">
        <v>67</v>
      </c>
      <c r="H28">
        <v>16</v>
      </c>
      <c r="J28" s="10">
        <v>1</v>
      </c>
      <c r="K28" s="10" t="s">
        <v>28</v>
      </c>
      <c r="L28" s="10" t="s">
        <v>17</v>
      </c>
      <c r="M28" s="10" t="s">
        <v>80</v>
      </c>
    </row>
    <row r="29" spans="1:13" x14ac:dyDescent="0.25">
      <c r="A29" t="s">
        <v>29</v>
      </c>
      <c r="B29">
        <v>1</v>
      </c>
      <c r="C29" t="s">
        <v>90</v>
      </c>
      <c r="D29">
        <v>2.48</v>
      </c>
      <c r="E29">
        <v>2.21</v>
      </c>
      <c r="F29" s="53">
        <f t="shared" si="1"/>
        <v>-5.4000000000000006E-2</v>
      </c>
      <c r="G29" t="s">
        <v>86</v>
      </c>
      <c r="H29">
        <v>5</v>
      </c>
      <c r="J29" s="50">
        <v>1</v>
      </c>
      <c r="K29" s="50" t="s">
        <v>29</v>
      </c>
      <c r="L29" s="50" t="s">
        <v>18</v>
      </c>
      <c r="M29" s="50" t="s">
        <v>81</v>
      </c>
    </row>
    <row r="30" spans="1:13" x14ac:dyDescent="0.25">
      <c r="A30" t="s">
        <v>29</v>
      </c>
      <c r="B30">
        <v>1</v>
      </c>
      <c r="C30" t="s">
        <v>112</v>
      </c>
      <c r="D30">
        <v>3.85</v>
      </c>
      <c r="E30">
        <v>16.18</v>
      </c>
      <c r="F30" s="53">
        <f t="shared" si="1"/>
        <v>0.770625</v>
      </c>
      <c r="G30" t="s">
        <v>67</v>
      </c>
      <c r="H30">
        <v>16</v>
      </c>
      <c r="J30" s="13">
        <v>1</v>
      </c>
      <c r="K30" s="13" t="s">
        <v>29</v>
      </c>
      <c r="L30" s="13" t="s">
        <v>33</v>
      </c>
      <c r="M30" s="13" t="s">
        <v>80</v>
      </c>
    </row>
    <row r="31" spans="1:13" x14ac:dyDescent="0.25">
      <c r="A31" t="s">
        <v>29</v>
      </c>
      <c r="B31">
        <v>1</v>
      </c>
      <c r="C31" t="s">
        <v>113</v>
      </c>
      <c r="D31">
        <v>3.08</v>
      </c>
      <c r="E31">
        <v>3.03</v>
      </c>
      <c r="F31" s="53">
        <f t="shared" si="1"/>
        <v>-3.1250000000000167E-3</v>
      </c>
      <c r="G31" t="s">
        <v>67</v>
      </c>
      <c r="H31">
        <v>16</v>
      </c>
      <c r="J31" s="13">
        <v>1</v>
      </c>
      <c r="K31" s="13" t="s">
        <v>29</v>
      </c>
      <c r="L31" s="13" t="s">
        <v>34</v>
      </c>
      <c r="M31" s="13" t="s">
        <v>80</v>
      </c>
    </row>
    <row r="32" spans="1:13" x14ac:dyDescent="0.25">
      <c r="A32" t="s">
        <v>29</v>
      </c>
      <c r="B32">
        <v>1</v>
      </c>
      <c r="C32" t="s">
        <v>109</v>
      </c>
      <c r="D32">
        <v>13.79</v>
      </c>
      <c r="E32">
        <v>29.53</v>
      </c>
      <c r="F32" s="53">
        <f t="shared" si="1"/>
        <v>0.98375000000000012</v>
      </c>
      <c r="G32" t="s">
        <v>67</v>
      </c>
      <c r="H32">
        <v>16</v>
      </c>
      <c r="J32" s="13">
        <v>1</v>
      </c>
      <c r="K32" s="13" t="s">
        <v>29</v>
      </c>
      <c r="L32" s="13" t="s">
        <v>30</v>
      </c>
      <c r="M32" s="13" t="s">
        <v>80</v>
      </c>
    </row>
    <row r="33" spans="1:13" x14ac:dyDescent="0.25">
      <c r="A33" s="13" t="s">
        <v>29</v>
      </c>
      <c r="B33" s="13">
        <v>1</v>
      </c>
      <c r="C33" s="13" t="s">
        <v>110</v>
      </c>
      <c r="D33" s="13">
        <v>9.31</v>
      </c>
      <c r="E33" s="13"/>
      <c r="F33" s="55"/>
      <c r="G33" s="13" t="s">
        <v>89</v>
      </c>
      <c r="H33" s="13"/>
      <c r="J33" s="50">
        <v>1</v>
      </c>
      <c r="K33" s="50" t="s">
        <v>29</v>
      </c>
      <c r="L33" s="50" t="s">
        <v>31</v>
      </c>
      <c r="M33" s="50" t="s">
        <v>81</v>
      </c>
    </row>
    <row r="34" spans="1:13" x14ac:dyDescent="0.25">
      <c r="A34" t="s">
        <v>29</v>
      </c>
      <c r="B34">
        <v>1</v>
      </c>
      <c r="C34" t="s">
        <v>111</v>
      </c>
      <c r="D34">
        <v>13.6</v>
      </c>
      <c r="E34">
        <v>45.46</v>
      </c>
      <c r="F34" s="53">
        <f t="shared" si="1"/>
        <v>1.99125</v>
      </c>
      <c r="H34">
        <v>16</v>
      </c>
      <c r="J34" s="13">
        <v>1</v>
      </c>
      <c r="K34" s="13" t="s">
        <v>29</v>
      </c>
      <c r="L34" s="13" t="s">
        <v>32</v>
      </c>
      <c r="M34" s="13" t="s">
        <v>80</v>
      </c>
    </row>
    <row r="35" spans="1:13" x14ac:dyDescent="0.25">
      <c r="A35" t="s">
        <v>35</v>
      </c>
      <c r="B35">
        <v>1</v>
      </c>
      <c r="C35" t="s">
        <v>90</v>
      </c>
      <c r="D35">
        <v>4.05</v>
      </c>
      <c r="E35">
        <v>1.08</v>
      </c>
      <c r="F35" s="53">
        <f t="shared" si="1"/>
        <v>-0.18562499999999998</v>
      </c>
      <c r="H35">
        <v>16</v>
      </c>
      <c r="J35" s="17">
        <v>1</v>
      </c>
      <c r="K35" s="17" t="s">
        <v>35</v>
      </c>
      <c r="L35" s="17" t="s">
        <v>18</v>
      </c>
      <c r="M35" s="17" t="s">
        <v>80</v>
      </c>
    </row>
    <row r="36" spans="1:13" x14ac:dyDescent="0.25">
      <c r="A36" t="s">
        <v>35</v>
      </c>
      <c r="B36">
        <v>1</v>
      </c>
      <c r="C36" t="s">
        <v>91</v>
      </c>
      <c r="D36">
        <v>7.7</v>
      </c>
      <c r="E36" s="32">
        <v>7.7</v>
      </c>
      <c r="F36" s="53">
        <f t="shared" si="1"/>
        <v>0</v>
      </c>
      <c r="H36">
        <v>5</v>
      </c>
      <c r="J36" s="50">
        <v>1</v>
      </c>
      <c r="K36" s="50" t="s">
        <v>35</v>
      </c>
      <c r="L36" s="50" t="s">
        <v>19</v>
      </c>
      <c r="M36" s="50" t="s">
        <v>81</v>
      </c>
    </row>
    <row r="37" spans="1:13" x14ac:dyDescent="0.25">
      <c r="A37" s="13" t="s">
        <v>35</v>
      </c>
      <c r="B37" s="13">
        <v>1</v>
      </c>
      <c r="C37" s="13" t="s">
        <v>92</v>
      </c>
      <c r="D37" s="13">
        <v>6.9</v>
      </c>
      <c r="E37" s="13"/>
      <c r="F37" s="55"/>
      <c r="G37" s="13"/>
      <c r="H37" s="13"/>
      <c r="I37" s="32"/>
      <c r="J37" s="50">
        <v>1</v>
      </c>
      <c r="K37" s="50" t="s">
        <v>35</v>
      </c>
      <c r="L37" s="50" t="s">
        <v>21</v>
      </c>
      <c r="M37" s="50" t="s">
        <v>81</v>
      </c>
    </row>
    <row r="38" spans="1:13" x14ac:dyDescent="0.25">
      <c r="A38" t="s">
        <v>35</v>
      </c>
      <c r="B38">
        <v>1</v>
      </c>
      <c r="C38" t="s">
        <v>103</v>
      </c>
      <c r="D38">
        <v>0.52</v>
      </c>
      <c r="E38" s="32">
        <v>1.88</v>
      </c>
      <c r="F38" s="53">
        <f t="shared" si="1"/>
        <v>0.27199999999999996</v>
      </c>
      <c r="H38">
        <v>5</v>
      </c>
      <c r="J38" s="50">
        <v>1</v>
      </c>
      <c r="K38" s="50" t="s">
        <v>35</v>
      </c>
      <c r="L38" s="50" t="s">
        <v>20</v>
      </c>
      <c r="M38" s="50" t="s">
        <v>81</v>
      </c>
    </row>
    <row r="39" spans="1:13" x14ac:dyDescent="0.25">
      <c r="A39" s="13" t="s">
        <v>35</v>
      </c>
      <c r="B39" s="13">
        <v>1</v>
      </c>
      <c r="C39" s="13" t="s">
        <v>104</v>
      </c>
      <c r="D39" s="13">
        <v>0.96</v>
      </c>
      <c r="E39" s="13"/>
      <c r="F39" s="55"/>
      <c r="G39" s="13"/>
      <c r="H39" s="13"/>
      <c r="J39" s="50">
        <v>1</v>
      </c>
      <c r="K39" s="50" t="s">
        <v>35</v>
      </c>
      <c r="L39" s="50" t="s">
        <v>22</v>
      </c>
      <c r="M39" s="50" t="s">
        <v>81</v>
      </c>
    </row>
    <row r="40" spans="1:13" x14ac:dyDescent="0.25">
      <c r="A40" s="13" t="s">
        <v>35</v>
      </c>
      <c r="B40" s="13">
        <v>1</v>
      </c>
      <c r="C40" s="13" t="s">
        <v>105</v>
      </c>
      <c r="D40" s="13">
        <v>4.57</v>
      </c>
      <c r="E40" s="13"/>
      <c r="F40" s="55"/>
      <c r="G40" s="13"/>
      <c r="H40" s="13"/>
      <c r="J40" s="50">
        <v>1</v>
      </c>
      <c r="K40" s="50" t="s">
        <v>35</v>
      </c>
      <c r="L40" s="50" t="s">
        <v>23</v>
      </c>
      <c r="M40" s="50" t="s">
        <v>81</v>
      </c>
    </row>
    <row r="41" spans="1:13" x14ac:dyDescent="0.25">
      <c r="A41" s="13" t="s">
        <v>35</v>
      </c>
      <c r="B41" s="13">
        <v>1</v>
      </c>
      <c r="C41" s="13" t="s">
        <v>106</v>
      </c>
      <c r="D41" s="13">
        <v>0.56999999999999995</v>
      </c>
      <c r="E41" s="13"/>
      <c r="F41" s="55"/>
      <c r="G41" s="13"/>
      <c r="H41" s="13"/>
      <c r="J41" s="50">
        <v>1</v>
      </c>
      <c r="K41" s="50" t="s">
        <v>35</v>
      </c>
      <c r="L41" s="50" t="s">
        <v>24</v>
      </c>
      <c r="M41" s="50" t="s">
        <v>81</v>
      </c>
    </row>
    <row r="42" spans="1:13" x14ac:dyDescent="0.25">
      <c r="A42" t="s">
        <v>35</v>
      </c>
      <c r="B42">
        <v>1</v>
      </c>
      <c r="C42" t="s">
        <v>107</v>
      </c>
      <c r="D42">
        <v>0.99</v>
      </c>
      <c r="E42" s="32">
        <v>2.61</v>
      </c>
      <c r="F42" s="53">
        <f t="shared" si="1"/>
        <v>0.10124999999999999</v>
      </c>
      <c r="G42" t="s">
        <v>67</v>
      </c>
      <c r="H42">
        <v>16</v>
      </c>
      <c r="J42" s="17">
        <v>1</v>
      </c>
      <c r="K42" s="17" t="s">
        <v>35</v>
      </c>
      <c r="L42" s="17" t="s">
        <v>25</v>
      </c>
      <c r="M42" s="17" t="s">
        <v>80</v>
      </c>
    </row>
    <row r="43" spans="1:13" x14ac:dyDescent="0.25">
      <c r="A43" t="s">
        <v>35</v>
      </c>
      <c r="B43">
        <v>1</v>
      </c>
      <c r="C43" t="s">
        <v>108</v>
      </c>
      <c r="D43">
        <v>4.41</v>
      </c>
      <c r="E43" s="32">
        <v>6.3</v>
      </c>
      <c r="F43" s="53">
        <f t="shared" si="1"/>
        <v>0.37799999999999995</v>
      </c>
      <c r="G43" t="s">
        <v>86</v>
      </c>
      <c r="H43">
        <v>5</v>
      </c>
      <c r="J43" s="17">
        <v>1</v>
      </c>
      <c r="K43" s="17" t="s">
        <v>35</v>
      </c>
      <c r="L43" s="17" t="s">
        <v>27</v>
      </c>
      <c r="M43" s="17" t="s">
        <v>80</v>
      </c>
    </row>
    <row r="44" spans="1:13" x14ac:dyDescent="0.25">
      <c r="A44" t="s">
        <v>35</v>
      </c>
      <c r="B44">
        <v>1</v>
      </c>
      <c r="C44" t="s">
        <v>27</v>
      </c>
      <c r="D44">
        <v>0.83</v>
      </c>
      <c r="E44" s="32">
        <v>3.92</v>
      </c>
      <c r="F44" s="53">
        <f t="shared" si="1"/>
        <v>0.19312499999999999</v>
      </c>
      <c r="G44" t="s">
        <v>67</v>
      </c>
      <c r="H44">
        <v>16</v>
      </c>
      <c r="J44" s="50">
        <v>1</v>
      </c>
      <c r="K44" s="50" t="s">
        <v>35</v>
      </c>
      <c r="L44" s="50" t="s">
        <v>26</v>
      </c>
      <c r="M44" s="50" t="s">
        <v>81</v>
      </c>
    </row>
    <row r="45" spans="1:13" x14ac:dyDescent="0.25">
      <c r="A45" t="s">
        <v>35</v>
      </c>
      <c r="B45">
        <v>1</v>
      </c>
      <c r="C45" t="s">
        <v>17</v>
      </c>
      <c r="D45">
        <v>7.69</v>
      </c>
      <c r="E45" s="32">
        <v>2.4</v>
      </c>
      <c r="F45" s="53">
        <f t="shared" si="1"/>
        <v>-0.48090909090909101</v>
      </c>
      <c r="G45" t="s">
        <v>87</v>
      </c>
      <c r="H45">
        <v>11</v>
      </c>
      <c r="J45" s="50">
        <v>1</v>
      </c>
      <c r="K45" s="50" t="s">
        <v>35</v>
      </c>
      <c r="L45" s="50" t="s">
        <v>17</v>
      </c>
      <c r="M45" s="50" t="s">
        <v>81</v>
      </c>
    </row>
    <row r="46" spans="1:13" x14ac:dyDescent="0.25">
      <c r="A46" t="s">
        <v>37</v>
      </c>
      <c r="B46">
        <v>1</v>
      </c>
      <c r="C46" t="s">
        <v>90</v>
      </c>
      <c r="D46">
        <v>6.74</v>
      </c>
      <c r="E46">
        <v>11.01</v>
      </c>
      <c r="F46" s="53">
        <f t="shared" si="1"/>
        <v>0.26687499999999997</v>
      </c>
      <c r="G46" t="s">
        <v>67</v>
      </c>
      <c r="H46">
        <v>16</v>
      </c>
      <c r="J46" s="27">
        <v>1</v>
      </c>
      <c r="K46" s="27" t="s">
        <v>37</v>
      </c>
      <c r="L46" s="27" t="s">
        <v>18</v>
      </c>
      <c r="M46" s="27" t="s">
        <v>80</v>
      </c>
    </row>
    <row r="47" spans="1:13" x14ac:dyDescent="0.25">
      <c r="A47" t="s">
        <v>37</v>
      </c>
      <c r="B47">
        <v>1</v>
      </c>
      <c r="C47" t="s">
        <v>91</v>
      </c>
      <c r="D47">
        <v>5.27</v>
      </c>
      <c r="E47">
        <v>13.3</v>
      </c>
      <c r="F47" s="53">
        <f t="shared" si="1"/>
        <v>0.50187500000000007</v>
      </c>
      <c r="G47" t="s">
        <v>67</v>
      </c>
      <c r="H47">
        <v>16</v>
      </c>
      <c r="J47" s="27">
        <v>1</v>
      </c>
      <c r="K47" s="27" t="s">
        <v>37</v>
      </c>
      <c r="L47" s="27" t="s">
        <v>19</v>
      </c>
      <c r="M47" s="27" t="s">
        <v>80</v>
      </c>
    </row>
    <row r="48" spans="1:13" x14ac:dyDescent="0.25">
      <c r="A48" s="13" t="s">
        <v>37</v>
      </c>
      <c r="B48" s="13">
        <v>1</v>
      </c>
      <c r="C48" s="13" t="s">
        <v>114</v>
      </c>
      <c r="D48" s="13">
        <v>23.68</v>
      </c>
      <c r="E48" s="13"/>
      <c r="F48" s="55"/>
      <c r="G48" s="13"/>
      <c r="H48" s="13"/>
      <c r="J48" s="50">
        <v>1</v>
      </c>
      <c r="K48" s="50" t="s">
        <v>37</v>
      </c>
      <c r="L48" s="50" t="s">
        <v>45</v>
      </c>
      <c r="M48" s="50" t="s">
        <v>81</v>
      </c>
    </row>
    <row r="49" spans="1:13" x14ac:dyDescent="0.25">
      <c r="A49" t="s">
        <v>37</v>
      </c>
      <c r="B49">
        <v>1</v>
      </c>
      <c r="C49" t="s">
        <v>115</v>
      </c>
      <c r="D49">
        <v>0.99</v>
      </c>
      <c r="E49">
        <v>0.56000000000000005</v>
      </c>
      <c r="F49" s="53">
        <f t="shared" si="1"/>
        <v>-2.6874999999999996E-2</v>
      </c>
      <c r="H49">
        <v>16</v>
      </c>
      <c r="J49" s="27">
        <v>1</v>
      </c>
      <c r="K49" s="27" t="s">
        <v>37</v>
      </c>
      <c r="L49" s="27" t="s">
        <v>46</v>
      </c>
      <c r="M49" s="27" t="s">
        <v>80</v>
      </c>
    </row>
    <row r="50" spans="1:13" x14ac:dyDescent="0.25">
      <c r="A50" t="s">
        <v>37</v>
      </c>
      <c r="B50">
        <v>1</v>
      </c>
      <c r="C50" t="s">
        <v>116</v>
      </c>
      <c r="D50">
        <v>3.42</v>
      </c>
      <c r="E50">
        <v>2.06</v>
      </c>
      <c r="F50" s="53">
        <f t="shared" si="1"/>
        <v>-8.4999999999999992E-2</v>
      </c>
      <c r="H50">
        <v>16</v>
      </c>
      <c r="J50" s="27">
        <v>1</v>
      </c>
      <c r="K50" s="27" t="s">
        <v>37</v>
      </c>
      <c r="L50" s="27" t="s">
        <v>47</v>
      </c>
      <c r="M50" s="27" t="s">
        <v>80</v>
      </c>
    </row>
    <row r="51" spans="1:13" x14ac:dyDescent="0.25">
      <c r="A51" t="s">
        <v>37</v>
      </c>
      <c r="B51">
        <v>1</v>
      </c>
      <c r="C51" t="s">
        <v>117</v>
      </c>
      <c r="D51">
        <v>7.77</v>
      </c>
      <c r="E51" s="32">
        <v>12.56</v>
      </c>
      <c r="F51" s="53">
        <f t="shared" si="1"/>
        <v>0.95800000000000018</v>
      </c>
      <c r="H51">
        <v>5</v>
      </c>
      <c r="J51" s="50">
        <v>1</v>
      </c>
      <c r="K51" s="50" t="s">
        <v>37</v>
      </c>
      <c r="L51" s="50" t="s">
        <v>56</v>
      </c>
      <c r="M51" s="50" t="s">
        <v>81</v>
      </c>
    </row>
    <row r="52" spans="1:13" x14ac:dyDescent="0.25">
      <c r="A52" t="s">
        <v>37</v>
      </c>
      <c r="B52">
        <v>1</v>
      </c>
      <c r="C52" t="s">
        <v>5</v>
      </c>
      <c r="D52">
        <v>2.14</v>
      </c>
      <c r="E52">
        <v>4.5199999999999996</v>
      </c>
      <c r="F52" s="53">
        <f t="shared" si="1"/>
        <v>0.14874999999999997</v>
      </c>
      <c r="H52">
        <v>16</v>
      </c>
      <c r="J52" s="27">
        <v>1</v>
      </c>
      <c r="K52" s="27" t="s">
        <v>37</v>
      </c>
      <c r="L52" s="27" t="s">
        <v>5</v>
      </c>
      <c r="M52" s="27" t="s">
        <v>80</v>
      </c>
    </row>
    <row r="53" spans="1:13" x14ac:dyDescent="0.25">
      <c r="A53" t="s">
        <v>38</v>
      </c>
      <c r="B53">
        <v>1</v>
      </c>
      <c r="C53" t="s">
        <v>90</v>
      </c>
      <c r="D53">
        <v>1.02</v>
      </c>
      <c r="E53">
        <v>5.4</v>
      </c>
      <c r="F53" s="53">
        <f t="shared" si="1"/>
        <v>0.27375000000000005</v>
      </c>
      <c r="H53">
        <v>16</v>
      </c>
      <c r="J53" s="26">
        <v>1</v>
      </c>
      <c r="K53" s="26" t="s">
        <v>38</v>
      </c>
      <c r="L53" s="26" t="s">
        <v>18</v>
      </c>
      <c r="M53" s="26" t="s">
        <v>80</v>
      </c>
    </row>
    <row r="54" spans="1:13" x14ac:dyDescent="0.25">
      <c r="A54" t="s">
        <v>38</v>
      </c>
      <c r="B54">
        <v>1</v>
      </c>
      <c r="C54" t="s">
        <v>91</v>
      </c>
      <c r="D54">
        <v>18.55</v>
      </c>
      <c r="E54">
        <v>29.09</v>
      </c>
      <c r="F54" s="53">
        <f t="shared" si="1"/>
        <v>0.65874999999999995</v>
      </c>
      <c r="H54">
        <v>16</v>
      </c>
      <c r="J54" s="26">
        <v>1</v>
      </c>
      <c r="K54" s="26" t="s">
        <v>38</v>
      </c>
      <c r="L54" s="26" t="s">
        <v>19</v>
      </c>
      <c r="M54" s="26" t="s">
        <v>80</v>
      </c>
    </row>
    <row r="55" spans="1:13" x14ac:dyDescent="0.25">
      <c r="A55" t="s">
        <v>38</v>
      </c>
      <c r="B55">
        <v>1</v>
      </c>
      <c r="C55" t="s">
        <v>61</v>
      </c>
      <c r="D55">
        <v>6.89</v>
      </c>
      <c r="E55">
        <v>33.409999999999997</v>
      </c>
      <c r="F55" s="53">
        <f t="shared" si="1"/>
        <v>1.6574999999999998</v>
      </c>
      <c r="H55">
        <v>16</v>
      </c>
      <c r="J55" s="26">
        <v>1</v>
      </c>
      <c r="K55" s="26" t="s">
        <v>38</v>
      </c>
      <c r="L55" s="26" t="s">
        <v>44</v>
      </c>
      <c r="M55" s="26" t="s">
        <v>80</v>
      </c>
    </row>
    <row r="56" spans="1:13" x14ac:dyDescent="0.25">
      <c r="A56" t="s">
        <v>38</v>
      </c>
      <c r="B56">
        <v>1</v>
      </c>
      <c r="C56" t="s">
        <v>5</v>
      </c>
      <c r="D56">
        <v>5.95</v>
      </c>
      <c r="E56">
        <v>3.56</v>
      </c>
      <c r="F56" s="53">
        <f t="shared" si="1"/>
        <v>-0.14937500000000001</v>
      </c>
      <c r="H56">
        <v>16</v>
      </c>
      <c r="J56" s="26">
        <v>1</v>
      </c>
      <c r="K56" s="26" t="s">
        <v>38</v>
      </c>
      <c r="L56" s="26" t="s">
        <v>5</v>
      </c>
      <c r="M56" s="26" t="s">
        <v>80</v>
      </c>
    </row>
    <row r="57" spans="1:13" x14ac:dyDescent="0.25">
      <c r="A57" t="s">
        <v>39</v>
      </c>
      <c r="B57">
        <v>1</v>
      </c>
      <c r="C57" t="s">
        <v>91</v>
      </c>
      <c r="D57">
        <v>7.41</v>
      </c>
      <c r="E57">
        <v>7.41</v>
      </c>
      <c r="F57" s="53">
        <f t="shared" si="1"/>
        <v>0</v>
      </c>
      <c r="H57">
        <v>11</v>
      </c>
      <c r="J57" s="50">
        <v>1</v>
      </c>
      <c r="K57" s="50" t="s">
        <v>39</v>
      </c>
      <c r="L57" s="50" t="s">
        <v>19</v>
      </c>
      <c r="M57" s="50" t="s">
        <v>81</v>
      </c>
    </row>
    <row r="58" spans="1:13" x14ac:dyDescent="0.25">
      <c r="A58" t="s">
        <v>39</v>
      </c>
      <c r="B58">
        <v>1</v>
      </c>
      <c r="C58" t="s">
        <v>10</v>
      </c>
      <c r="D58">
        <v>1.46</v>
      </c>
      <c r="E58">
        <v>8.27</v>
      </c>
      <c r="F58" s="53">
        <f t="shared" si="1"/>
        <v>0.42562499999999998</v>
      </c>
      <c r="H58">
        <v>16</v>
      </c>
      <c r="J58" s="21">
        <v>1</v>
      </c>
      <c r="K58" s="21" t="s">
        <v>39</v>
      </c>
      <c r="L58" s="21" t="s">
        <v>10</v>
      </c>
      <c r="M58" s="21" t="s">
        <v>80</v>
      </c>
    </row>
    <row r="59" spans="1:13" x14ac:dyDescent="0.25">
      <c r="A59" t="s">
        <v>39</v>
      </c>
      <c r="B59">
        <v>1</v>
      </c>
      <c r="C59" t="s">
        <v>57</v>
      </c>
      <c r="D59">
        <v>67.069999999999993</v>
      </c>
      <c r="E59">
        <v>138.72999999999999</v>
      </c>
      <c r="F59" s="53">
        <f t="shared" si="1"/>
        <v>4.4787499999999998</v>
      </c>
      <c r="H59">
        <v>16</v>
      </c>
      <c r="J59" s="21">
        <v>1</v>
      </c>
      <c r="K59" s="21" t="s">
        <v>39</v>
      </c>
      <c r="L59" s="21" t="s">
        <v>57</v>
      </c>
      <c r="M59" s="21" t="s">
        <v>80</v>
      </c>
    </row>
    <row r="60" spans="1:13" x14ac:dyDescent="0.25">
      <c r="A60" t="s">
        <v>39</v>
      </c>
      <c r="B60">
        <v>1</v>
      </c>
      <c r="C60" t="s">
        <v>9</v>
      </c>
      <c r="D60">
        <v>11.51</v>
      </c>
      <c r="E60">
        <v>10.51</v>
      </c>
      <c r="F60" s="53">
        <f t="shared" si="1"/>
        <v>-0.2</v>
      </c>
      <c r="H60">
        <v>5</v>
      </c>
      <c r="J60" s="50">
        <v>1</v>
      </c>
      <c r="K60" s="50" t="s">
        <v>39</v>
      </c>
      <c r="L60" s="50" t="s">
        <v>9</v>
      </c>
      <c r="M60" s="50" t="s">
        <v>81</v>
      </c>
    </row>
  </sheetData>
  <sortState xmlns:xlrd2="http://schemas.microsoft.com/office/spreadsheetml/2017/richdata2" ref="A2:D218">
    <sortCondition ref="B2:B218"/>
    <sortCondition ref="A2:A218" customList="1-2,2-3,3-4"/>
    <sortCondition ref="C2:C21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sqref="A1:D15"/>
    </sheetView>
  </sheetViews>
  <sheetFormatPr defaultColWidth="11.42578125" defaultRowHeight="15" x14ac:dyDescent="0.25"/>
  <sheetData>
    <row r="1" spans="1:3" x14ac:dyDescent="0.25">
      <c r="A1" t="s">
        <v>124</v>
      </c>
      <c r="B1" t="s">
        <v>139</v>
      </c>
      <c r="C1" t="s">
        <v>140</v>
      </c>
    </row>
    <row r="2" spans="1:3" x14ac:dyDescent="0.25">
      <c r="A2" t="s">
        <v>125</v>
      </c>
      <c r="B2">
        <v>36.56</v>
      </c>
    </row>
    <row r="3" spans="1:3" x14ac:dyDescent="0.25">
      <c r="A3" t="s">
        <v>126</v>
      </c>
      <c r="B3">
        <v>31.69</v>
      </c>
    </row>
    <row r="4" spans="1:3" x14ac:dyDescent="0.25">
      <c r="A4" t="s">
        <v>127</v>
      </c>
      <c r="B4">
        <v>14.81</v>
      </c>
    </row>
    <row r="5" spans="1:3" x14ac:dyDescent="0.25">
      <c r="A5" t="s">
        <v>128</v>
      </c>
      <c r="B5">
        <v>13.21</v>
      </c>
    </row>
    <row r="6" spans="1:3" x14ac:dyDescent="0.25">
      <c r="A6" t="s">
        <v>129</v>
      </c>
      <c r="B6">
        <v>1.59</v>
      </c>
    </row>
    <row r="7" spans="1:3" x14ac:dyDescent="0.25">
      <c r="A7" t="s">
        <v>130</v>
      </c>
      <c r="B7">
        <v>1.52</v>
      </c>
    </row>
    <row r="8" spans="1:3" x14ac:dyDescent="0.25">
      <c r="A8" t="s">
        <v>131</v>
      </c>
      <c r="B8">
        <v>0.59</v>
      </c>
    </row>
    <row r="10" spans="1:3" x14ac:dyDescent="0.25">
      <c r="B10" t="s">
        <v>132</v>
      </c>
      <c r="C10" t="s">
        <v>141</v>
      </c>
    </row>
    <row r="11" spans="1:3" x14ac:dyDescent="0.25">
      <c r="A11" t="s">
        <v>133</v>
      </c>
      <c r="B11">
        <v>51.36</v>
      </c>
    </row>
    <row r="12" spans="1:3" x14ac:dyDescent="0.25">
      <c r="A12" t="s">
        <v>134</v>
      </c>
      <c r="B12">
        <v>18.22</v>
      </c>
    </row>
    <row r="13" spans="1:3" x14ac:dyDescent="0.25">
      <c r="A13" t="s">
        <v>135</v>
      </c>
      <c r="B13">
        <v>11.58</v>
      </c>
    </row>
    <row r="14" spans="1:3" x14ac:dyDescent="0.25">
      <c r="A14" t="s">
        <v>136</v>
      </c>
      <c r="B14">
        <v>9.6999999999999993</v>
      </c>
    </row>
    <row r="15" spans="1:3" x14ac:dyDescent="0.25">
      <c r="A15" t="s">
        <v>137</v>
      </c>
      <c r="B15">
        <f>100-SUM(B11:B14)</f>
        <v>9.14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4"/>
  <sheetViews>
    <sheetView workbookViewId="0">
      <selection sqref="A1:I25"/>
    </sheetView>
  </sheetViews>
  <sheetFormatPr defaultColWidth="11.42578125" defaultRowHeight="15" x14ac:dyDescent="0.25"/>
  <cols>
    <col min="10" max="27" width="11.42578125" style="32"/>
  </cols>
  <sheetData>
    <row r="1" spans="1:9" x14ac:dyDescent="0.25">
      <c r="A1" t="s">
        <v>1</v>
      </c>
      <c r="B1" t="s">
        <v>63</v>
      </c>
      <c r="C1" t="s">
        <v>62</v>
      </c>
      <c r="D1" t="s">
        <v>5</v>
      </c>
      <c r="E1" t="s">
        <v>9</v>
      </c>
      <c r="F1" t="s">
        <v>10</v>
      </c>
      <c r="G1" s="32" t="s">
        <v>17</v>
      </c>
      <c r="H1" s="32" t="s">
        <v>60</v>
      </c>
      <c r="I1" t="s">
        <v>61</v>
      </c>
    </row>
    <row r="2" spans="1:9" x14ac:dyDescent="0.25">
      <c r="A2" s="44">
        <v>4</v>
      </c>
      <c r="B2" s="44" t="s">
        <v>64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44">
        <v>4</v>
      </c>
      <c r="B3" s="44" t="s">
        <v>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44">
        <v>4</v>
      </c>
      <c r="B4" s="44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44">
        <v>6</v>
      </c>
      <c r="B5" s="44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44">
        <v>6</v>
      </c>
      <c r="B6" s="44" t="s">
        <v>65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44">
        <v>6</v>
      </c>
      <c r="B7" s="44" t="s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39">
        <v>12</v>
      </c>
      <c r="B8" s="39" t="s">
        <v>64</v>
      </c>
      <c r="C8" s="32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44">
        <v>12</v>
      </c>
      <c r="B9" s="44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44">
        <v>12</v>
      </c>
      <c r="B10" s="44" t="s">
        <v>66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44">
        <v>13</v>
      </c>
      <c r="B11" s="44" t="s">
        <v>64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44">
        <v>13</v>
      </c>
      <c r="B12" s="44" t="s">
        <v>65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44">
        <v>13</v>
      </c>
      <c r="B13" s="44" t="s">
        <v>66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44">
        <v>15</v>
      </c>
      <c r="B14" s="44" t="s">
        <v>64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44">
        <v>15</v>
      </c>
      <c r="B15" s="44" t="s">
        <v>65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44">
        <v>15</v>
      </c>
      <c r="B16" s="44" t="s">
        <v>66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44">
        <v>16</v>
      </c>
      <c r="B17" s="44" t="s">
        <v>64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44">
        <v>16</v>
      </c>
      <c r="B18" s="44" t="s">
        <v>65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44">
        <v>16</v>
      </c>
      <c r="B19" s="44" t="s">
        <v>66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</row>
    <row r="20" spans="1:9" x14ac:dyDescent="0.25">
      <c r="A20" s="44">
        <v>27</v>
      </c>
      <c r="B20" s="44" t="s">
        <v>64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44">
        <v>27</v>
      </c>
      <c r="B21" s="44" t="s">
        <v>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44">
        <v>27</v>
      </c>
      <c r="B22" s="44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44">
        <v>28</v>
      </c>
      <c r="B23" s="44" t="s">
        <v>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44">
        <v>28</v>
      </c>
      <c r="B24" s="44" t="s">
        <v>65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</row>
    <row r="25" spans="1:9" x14ac:dyDescent="0.25">
      <c r="A25" s="44">
        <v>28</v>
      </c>
      <c r="B25" s="44" t="s">
        <v>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32"/>
      <c r="B26" s="32"/>
    </row>
    <row r="27" spans="1:9" x14ac:dyDescent="0.25">
      <c r="A27" s="32"/>
      <c r="B27" s="32"/>
    </row>
    <row r="28" spans="1:9" x14ac:dyDescent="0.25">
      <c r="A28" s="32"/>
      <c r="B28" s="32"/>
    </row>
    <row r="29" spans="1:9" x14ac:dyDescent="0.25">
      <c r="A29" s="32"/>
      <c r="B29" s="32"/>
    </row>
    <row r="30" spans="1:9" x14ac:dyDescent="0.25">
      <c r="A30" s="32"/>
      <c r="B30" s="32"/>
    </row>
    <row r="31" spans="1:9" x14ac:dyDescent="0.25">
      <c r="A31" s="32"/>
      <c r="B31" s="32"/>
    </row>
    <row r="32" spans="1:9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33"/>
  <sheetViews>
    <sheetView workbookViewId="0">
      <pane ySplit="1" topLeftCell="A2" activePane="bottomLeft" state="frozen"/>
      <selection pane="bottomLeft" activeCell="F20" sqref="F20"/>
    </sheetView>
  </sheetViews>
  <sheetFormatPr defaultColWidth="9.140625" defaultRowHeight="15" x14ac:dyDescent="0.25"/>
  <cols>
    <col min="12" max="107" width="9.140625" style="32"/>
  </cols>
  <sheetData>
    <row r="1" spans="1:107" x14ac:dyDescent="0.25">
      <c r="A1" t="s">
        <v>1</v>
      </c>
      <c r="B1" t="s">
        <v>0</v>
      </c>
      <c r="C1" t="s">
        <v>11</v>
      </c>
      <c r="D1" t="s">
        <v>6</v>
      </c>
      <c r="E1" t="s">
        <v>5</v>
      </c>
      <c r="F1" t="s">
        <v>9</v>
      </c>
      <c r="G1" t="s">
        <v>10</v>
      </c>
      <c r="H1" t="s">
        <v>17</v>
      </c>
      <c r="I1" s="32" t="s">
        <v>60</v>
      </c>
      <c r="J1" t="s">
        <v>61</v>
      </c>
      <c r="K1" t="s">
        <v>57</v>
      </c>
    </row>
    <row r="2" spans="1:107" s="1" customFormat="1" x14ac:dyDescent="0.25">
      <c r="A2" s="1">
        <v>4</v>
      </c>
      <c r="B2" s="1">
        <v>1</v>
      </c>
      <c r="C2" s="1">
        <v>1</v>
      </c>
      <c r="D2" s="1">
        <v>9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</row>
    <row r="3" spans="1:107" s="3" customFormat="1" x14ac:dyDescent="0.25">
      <c r="A3" s="3">
        <v>4</v>
      </c>
      <c r="B3" s="3">
        <v>2</v>
      </c>
      <c r="C3" s="3">
        <v>1</v>
      </c>
      <c r="D3" s="3">
        <v>9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</row>
    <row r="4" spans="1:107" s="4" customFormat="1" x14ac:dyDescent="0.25">
      <c r="A4" s="4">
        <v>4</v>
      </c>
      <c r="B4" s="4">
        <v>3</v>
      </c>
      <c r="C4" s="4">
        <v>1</v>
      </c>
      <c r="D4" s="4">
        <v>9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</row>
    <row r="5" spans="1:107" s="6" customFormat="1" x14ac:dyDescent="0.25">
      <c r="A5" s="6">
        <v>4</v>
      </c>
      <c r="B5" s="6">
        <v>4</v>
      </c>
      <c r="C5" s="6">
        <v>1</v>
      </c>
      <c r="D5" s="6">
        <v>8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</row>
    <row r="6" spans="1:107" s="2" customFormat="1" x14ac:dyDescent="0.25">
      <c r="A6" s="2">
        <v>6</v>
      </c>
      <c r="B6" s="2">
        <v>1</v>
      </c>
      <c r="C6" s="2">
        <v>8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0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</row>
    <row r="7" spans="1:107" s="7" customFormat="1" x14ac:dyDescent="0.25">
      <c r="A7" s="7">
        <v>6</v>
      </c>
      <c r="B7" s="7">
        <v>2</v>
      </c>
      <c r="C7" s="7">
        <v>8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0</v>
      </c>
      <c r="J7" s="7">
        <v>1</v>
      </c>
      <c r="K7" s="7">
        <v>0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</row>
    <row r="8" spans="1:107" s="5" customFormat="1" x14ac:dyDescent="0.25">
      <c r="A8" s="5">
        <v>6</v>
      </c>
      <c r="B8" s="5">
        <v>3</v>
      </c>
      <c r="C8" s="5">
        <v>6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</row>
    <row r="9" spans="1:107" s="8" customFormat="1" x14ac:dyDescent="0.25">
      <c r="A9" s="8">
        <v>6</v>
      </c>
      <c r="B9" s="8">
        <v>4</v>
      </c>
      <c r="C9" s="8">
        <v>4</v>
      </c>
      <c r="D9" s="8">
        <v>0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</row>
    <row r="10" spans="1:107" s="10" customFormat="1" x14ac:dyDescent="0.25">
      <c r="A10" s="10">
        <v>12</v>
      </c>
      <c r="B10" s="10">
        <v>1</v>
      </c>
      <c r="C10" s="10">
        <v>3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1</v>
      </c>
      <c r="K10" s="10">
        <v>0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</row>
    <row r="11" spans="1:107" s="9" customFormat="1" x14ac:dyDescent="0.25">
      <c r="A11" s="9">
        <v>12</v>
      </c>
      <c r="B11" s="9">
        <v>2</v>
      </c>
      <c r="C11" s="9">
        <v>4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1</v>
      </c>
      <c r="K11" s="9">
        <v>0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</row>
    <row r="12" spans="1:107" s="11" customFormat="1" x14ac:dyDescent="0.25">
      <c r="A12" s="11">
        <v>12</v>
      </c>
      <c r="B12" s="11">
        <v>3</v>
      </c>
      <c r="C12" s="11">
        <v>4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</row>
    <row r="13" spans="1:107" s="12" customFormat="1" x14ac:dyDescent="0.25">
      <c r="A13" s="12">
        <v>12</v>
      </c>
      <c r="B13" s="12">
        <v>4</v>
      </c>
      <c r="C13" s="12">
        <v>5</v>
      </c>
      <c r="D13" s="12">
        <v>0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12">
        <v>0</v>
      </c>
      <c r="K13" s="12">
        <v>0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</row>
    <row r="14" spans="1:107" s="13" customFormat="1" x14ac:dyDescent="0.25">
      <c r="A14" s="13">
        <v>13</v>
      </c>
      <c r="B14" s="13">
        <v>1</v>
      </c>
      <c r="C14" s="13">
        <v>1</v>
      </c>
      <c r="D14" s="13">
        <v>0</v>
      </c>
      <c r="E14" s="13">
        <v>0</v>
      </c>
      <c r="F14" s="13">
        <v>3</v>
      </c>
      <c r="G14" s="13">
        <v>0</v>
      </c>
      <c r="H14" s="13">
        <v>2</v>
      </c>
      <c r="I14" s="13">
        <v>0</v>
      </c>
      <c r="J14" s="13">
        <v>0</v>
      </c>
      <c r="K14" s="13">
        <v>0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</row>
    <row r="15" spans="1:107" s="14" customFormat="1" x14ac:dyDescent="0.25">
      <c r="A15" s="14">
        <v>13</v>
      </c>
      <c r="B15" s="14">
        <v>2</v>
      </c>
      <c r="C15" s="14">
        <v>3</v>
      </c>
      <c r="D15" s="14">
        <v>0</v>
      </c>
      <c r="E15" s="14">
        <v>0</v>
      </c>
      <c r="F15" s="14">
        <v>2</v>
      </c>
      <c r="G15" s="14">
        <v>0</v>
      </c>
      <c r="H15" s="14">
        <v>2</v>
      </c>
      <c r="I15" s="14">
        <v>0</v>
      </c>
      <c r="J15" s="14">
        <v>0</v>
      </c>
      <c r="K15" s="14">
        <v>0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</row>
    <row r="16" spans="1:107" s="15" customFormat="1" x14ac:dyDescent="0.25">
      <c r="A16" s="15">
        <v>13</v>
      </c>
      <c r="B16" s="15">
        <v>3</v>
      </c>
      <c r="C16" s="15">
        <v>3</v>
      </c>
      <c r="D16" s="15">
        <v>0</v>
      </c>
      <c r="E16" s="15">
        <v>0</v>
      </c>
      <c r="F16" s="15">
        <v>2</v>
      </c>
      <c r="G16" s="15">
        <v>0</v>
      </c>
      <c r="H16" s="15">
        <v>2</v>
      </c>
      <c r="I16" s="15">
        <v>0</v>
      </c>
      <c r="J16" s="15">
        <v>0</v>
      </c>
      <c r="K16" s="15">
        <v>0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</row>
    <row r="17" spans="1:107" s="16" customFormat="1" x14ac:dyDescent="0.25">
      <c r="A17" s="16">
        <v>13</v>
      </c>
      <c r="B17" s="16">
        <v>4</v>
      </c>
      <c r="C17" s="16">
        <v>5</v>
      </c>
      <c r="D17" s="16">
        <v>0</v>
      </c>
      <c r="E17" s="16">
        <v>0</v>
      </c>
      <c r="F17" s="16">
        <v>2</v>
      </c>
      <c r="G17" s="16">
        <v>0</v>
      </c>
      <c r="H17" s="16">
        <v>2</v>
      </c>
      <c r="I17" s="16">
        <v>0</v>
      </c>
      <c r="J17" s="16">
        <v>0</v>
      </c>
      <c r="K17" s="16">
        <v>0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</row>
    <row r="18" spans="1:107" s="17" customFormat="1" x14ac:dyDescent="0.25">
      <c r="A18" s="17">
        <v>15</v>
      </c>
      <c r="B18" s="17">
        <v>1</v>
      </c>
      <c r="C18" s="17">
        <v>10</v>
      </c>
      <c r="D18" s="17">
        <v>0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</row>
    <row r="19" spans="1:107" s="18" customFormat="1" x14ac:dyDescent="0.25">
      <c r="A19" s="18">
        <v>15</v>
      </c>
      <c r="B19" s="18">
        <v>2</v>
      </c>
      <c r="C19" s="18">
        <v>6</v>
      </c>
      <c r="D19" s="18">
        <v>0</v>
      </c>
      <c r="E19" s="18">
        <v>0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</row>
    <row r="20" spans="1:107" s="20" customFormat="1" x14ac:dyDescent="0.25">
      <c r="A20" s="20">
        <v>15</v>
      </c>
      <c r="B20" s="20">
        <v>3</v>
      </c>
      <c r="C20" s="20">
        <v>4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</row>
    <row r="21" spans="1:107" s="22" customFormat="1" x14ac:dyDescent="0.25">
      <c r="A21" s="22">
        <v>15</v>
      </c>
      <c r="B21" s="22">
        <v>4</v>
      </c>
      <c r="C21" s="22">
        <v>3</v>
      </c>
      <c r="D21" s="22">
        <v>0</v>
      </c>
      <c r="E21" s="22">
        <v>0</v>
      </c>
      <c r="F21" s="22">
        <v>2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</row>
    <row r="22" spans="1:107" s="27" customFormat="1" x14ac:dyDescent="0.25">
      <c r="A22" s="27">
        <v>16</v>
      </c>
      <c r="B22" s="27">
        <v>1</v>
      </c>
      <c r="C22" s="27">
        <v>2</v>
      </c>
      <c r="D22" s="27">
        <v>0</v>
      </c>
      <c r="E22" s="27">
        <v>1</v>
      </c>
      <c r="F22" s="27">
        <v>0</v>
      </c>
      <c r="G22" s="27">
        <v>0</v>
      </c>
      <c r="H22" s="27">
        <v>0</v>
      </c>
      <c r="I22" s="27">
        <v>0</v>
      </c>
      <c r="J22" s="27">
        <v>4</v>
      </c>
      <c r="K22" s="27">
        <v>0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</row>
    <row r="23" spans="1:107" s="28" customFormat="1" x14ac:dyDescent="0.25">
      <c r="A23" s="28">
        <v>16</v>
      </c>
      <c r="B23" s="28">
        <v>2</v>
      </c>
      <c r="C23" s="28">
        <v>3</v>
      </c>
      <c r="D23" s="28">
        <v>0</v>
      </c>
      <c r="E23" s="28">
        <v>1</v>
      </c>
      <c r="F23" s="28">
        <v>0</v>
      </c>
      <c r="G23" s="28">
        <v>0</v>
      </c>
      <c r="H23" s="28">
        <v>0</v>
      </c>
      <c r="I23" s="28">
        <v>0</v>
      </c>
      <c r="J23" s="28">
        <v>3</v>
      </c>
      <c r="K23" s="28">
        <v>0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</row>
    <row r="24" spans="1:107" s="30" customFormat="1" x14ac:dyDescent="0.25">
      <c r="A24" s="30">
        <v>16</v>
      </c>
      <c r="B24" s="30">
        <v>3</v>
      </c>
      <c r="C24" s="30">
        <v>3</v>
      </c>
      <c r="D24" s="30">
        <v>0</v>
      </c>
      <c r="E24" s="30">
        <v>1</v>
      </c>
      <c r="F24" s="30">
        <v>0</v>
      </c>
      <c r="G24" s="30">
        <v>0</v>
      </c>
      <c r="H24" s="30">
        <v>0</v>
      </c>
      <c r="I24" s="30">
        <v>0</v>
      </c>
      <c r="J24" s="30">
        <v>2</v>
      </c>
      <c r="K24" s="30">
        <v>0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</row>
    <row r="25" spans="1:107" s="29" customFormat="1" x14ac:dyDescent="0.25">
      <c r="A25" s="29">
        <v>16</v>
      </c>
      <c r="B25" s="29">
        <v>3</v>
      </c>
      <c r="C25" s="29">
        <v>0</v>
      </c>
      <c r="D25" s="29">
        <v>0</v>
      </c>
      <c r="E25" s="29">
        <v>1</v>
      </c>
      <c r="F25" s="29">
        <v>0</v>
      </c>
      <c r="G25" s="29">
        <v>0</v>
      </c>
      <c r="H25" s="29">
        <v>1</v>
      </c>
      <c r="I25" s="29">
        <v>0</v>
      </c>
      <c r="J25" s="29">
        <v>2</v>
      </c>
      <c r="K25" s="29">
        <v>0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</row>
    <row r="26" spans="1:107" s="26" customFormat="1" x14ac:dyDescent="0.25">
      <c r="A26" s="26">
        <v>27</v>
      </c>
      <c r="B26" s="26">
        <v>1</v>
      </c>
      <c r="C26" s="26">
        <v>2</v>
      </c>
      <c r="D26" s="26">
        <v>0</v>
      </c>
      <c r="E26" s="26">
        <v>1</v>
      </c>
      <c r="F26" s="26">
        <v>0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</row>
    <row r="27" spans="1:107" s="24" customFormat="1" x14ac:dyDescent="0.25">
      <c r="A27" s="24">
        <v>27</v>
      </c>
      <c r="B27" s="24">
        <v>2</v>
      </c>
      <c r="C27" s="24">
        <v>4</v>
      </c>
      <c r="D27" s="24">
        <v>0</v>
      </c>
      <c r="E27" s="24">
        <v>1</v>
      </c>
      <c r="F27" s="24">
        <v>0</v>
      </c>
      <c r="G27" s="24">
        <v>0</v>
      </c>
      <c r="H27" s="24">
        <v>0</v>
      </c>
      <c r="I27" s="24">
        <v>0</v>
      </c>
      <c r="J27" s="24">
        <v>1</v>
      </c>
      <c r="K27" s="24">
        <v>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</row>
    <row r="28" spans="1:107" s="25" customFormat="1" x14ac:dyDescent="0.25">
      <c r="A28" s="25">
        <v>27</v>
      </c>
      <c r="B28" s="25">
        <v>3</v>
      </c>
      <c r="C28" s="25">
        <v>3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1</v>
      </c>
      <c r="K28" s="25">
        <v>0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</row>
    <row r="29" spans="1:107" s="36" customFormat="1" x14ac:dyDescent="0.25">
      <c r="A29" s="36">
        <v>27</v>
      </c>
      <c r="B29" s="36">
        <v>4</v>
      </c>
      <c r="C29" s="36">
        <v>2</v>
      </c>
      <c r="D29" s="36">
        <v>0</v>
      </c>
      <c r="E29" s="36">
        <v>1</v>
      </c>
      <c r="F29" s="36">
        <v>0</v>
      </c>
      <c r="G29" s="36">
        <v>0</v>
      </c>
      <c r="H29" s="36">
        <v>0</v>
      </c>
      <c r="I29" s="36">
        <v>0</v>
      </c>
      <c r="J29" s="36">
        <v>1</v>
      </c>
      <c r="K29" s="36">
        <v>0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</row>
    <row r="30" spans="1:107" s="1" customFormat="1" x14ac:dyDescent="0.25">
      <c r="A30" s="1">
        <v>28</v>
      </c>
      <c r="B30" s="1">
        <v>1</v>
      </c>
      <c r="C30" s="1">
        <v>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1</v>
      </c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</row>
    <row r="31" spans="1:107" s="3" customFormat="1" x14ac:dyDescent="0.25">
      <c r="A31" s="3">
        <v>28</v>
      </c>
      <c r="B31" s="3">
        <v>2</v>
      </c>
      <c r="C31" s="3">
        <v>1</v>
      </c>
      <c r="D31" s="3">
        <v>0</v>
      </c>
      <c r="E31" s="3">
        <v>0</v>
      </c>
      <c r="F31" s="3">
        <v>1</v>
      </c>
      <c r="G31" s="3">
        <v>1</v>
      </c>
      <c r="H31" s="3">
        <v>0</v>
      </c>
      <c r="I31" s="3">
        <v>2</v>
      </c>
      <c r="J31" s="3">
        <v>0</v>
      </c>
      <c r="K31" s="3">
        <v>1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</row>
    <row r="32" spans="1:107" s="6" customFormat="1" x14ac:dyDescent="0.25">
      <c r="A32" s="6">
        <v>28</v>
      </c>
      <c r="B32" s="6">
        <v>3</v>
      </c>
      <c r="C32" s="6">
        <v>2</v>
      </c>
      <c r="D32" s="6">
        <v>0</v>
      </c>
      <c r="E32" s="6">
        <v>0</v>
      </c>
      <c r="F32" s="6">
        <v>0</v>
      </c>
      <c r="G32" s="6">
        <v>1</v>
      </c>
      <c r="H32" s="6">
        <v>0</v>
      </c>
      <c r="I32" s="6">
        <v>2</v>
      </c>
      <c r="J32" s="6">
        <v>0</v>
      </c>
      <c r="K32" s="6">
        <v>1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</row>
    <row r="33" spans="1:107" s="35" customFormat="1" x14ac:dyDescent="0.25">
      <c r="A33" s="35">
        <v>28</v>
      </c>
      <c r="B33" s="35">
        <v>4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1</v>
      </c>
      <c r="J33" s="35">
        <v>0</v>
      </c>
      <c r="K33" s="35">
        <v>1</v>
      </c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</row>
  </sheetData>
  <sortState xmlns:xlrd2="http://schemas.microsoft.com/office/spreadsheetml/2017/richdata2" ref="O2:O33">
    <sortCondition descending="1" ref="O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opLeftCell="A13" workbookViewId="0">
      <selection activeCell="I6" sqref="I6:I12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0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s="32" t="s">
        <v>60</v>
      </c>
      <c r="I1" t="s">
        <v>61</v>
      </c>
    </row>
    <row r="2" spans="1:9" x14ac:dyDescent="0.25">
      <c r="A2" s="1">
        <v>4</v>
      </c>
      <c r="B2" s="1">
        <v>1</v>
      </c>
      <c r="C2" s="1">
        <v>10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3">
        <v>4</v>
      </c>
      <c r="B3" s="3">
        <v>2</v>
      </c>
      <c r="C3" s="3">
        <v>10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4">
        <v>4</v>
      </c>
      <c r="B4" s="4">
        <v>3</v>
      </c>
      <c r="C4" s="4">
        <v>10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5">
      <c r="A5" s="6">
        <v>4</v>
      </c>
      <c r="B5" s="6">
        <v>4</v>
      </c>
      <c r="C5" s="6">
        <v>9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 s="2">
        <v>6</v>
      </c>
      <c r="B6" s="2">
        <v>1</v>
      </c>
      <c r="C6" s="2">
        <v>8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1</v>
      </c>
    </row>
    <row r="7" spans="1:9" x14ac:dyDescent="0.25">
      <c r="A7" s="7">
        <v>6</v>
      </c>
      <c r="B7" s="7">
        <v>2</v>
      </c>
      <c r="C7" s="7">
        <v>8</v>
      </c>
      <c r="D7" s="7">
        <v>0</v>
      </c>
      <c r="E7" s="7">
        <v>1</v>
      </c>
      <c r="F7" s="7">
        <v>1</v>
      </c>
      <c r="G7" s="7">
        <v>0</v>
      </c>
      <c r="H7" s="7">
        <v>0</v>
      </c>
      <c r="I7" s="7">
        <v>1</v>
      </c>
    </row>
    <row r="8" spans="1:9" x14ac:dyDescent="0.25">
      <c r="A8" s="5">
        <v>6</v>
      </c>
      <c r="B8" s="5">
        <v>3</v>
      </c>
      <c r="C8" s="5">
        <v>6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1</v>
      </c>
    </row>
    <row r="9" spans="1:9" x14ac:dyDescent="0.25">
      <c r="A9" s="8">
        <v>6</v>
      </c>
      <c r="B9" s="8">
        <v>4</v>
      </c>
      <c r="C9" s="8">
        <v>4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1</v>
      </c>
    </row>
    <row r="10" spans="1:9" x14ac:dyDescent="0.25">
      <c r="A10" s="10">
        <v>12</v>
      </c>
      <c r="B10" s="10">
        <v>1</v>
      </c>
      <c r="C10" s="10">
        <v>3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1</v>
      </c>
    </row>
    <row r="11" spans="1:9" x14ac:dyDescent="0.25">
      <c r="A11" s="9">
        <v>12</v>
      </c>
      <c r="B11" s="9">
        <v>2</v>
      </c>
      <c r="C11" s="9">
        <v>4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1</v>
      </c>
    </row>
    <row r="12" spans="1:9" x14ac:dyDescent="0.25">
      <c r="A12" s="11">
        <v>12</v>
      </c>
      <c r="B12" s="11">
        <v>3</v>
      </c>
      <c r="C12" s="11">
        <v>4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</row>
    <row r="13" spans="1:9" x14ac:dyDescent="0.25">
      <c r="A13" s="12">
        <v>12</v>
      </c>
      <c r="B13" s="12">
        <v>4</v>
      </c>
      <c r="C13" s="12">
        <v>5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</row>
    <row r="14" spans="1:9" x14ac:dyDescent="0.25">
      <c r="A14" s="13">
        <v>13</v>
      </c>
      <c r="B14" s="13">
        <v>1</v>
      </c>
      <c r="C14" s="13">
        <v>1</v>
      </c>
      <c r="D14" s="13">
        <v>0</v>
      </c>
      <c r="E14" s="13">
        <v>3</v>
      </c>
      <c r="F14" s="13">
        <v>0</v>
      </c>
      <c r="G14" s="13">
        <v>2</v>
      </c>
      <c r="H14" s="13">
        <v>0</v>
      </c>
      <c r="I14" s="13">
        <v>0</v>
      </c>
    </row>
    <row r="15" spans="1:9" x14ac:dyDescent="0.25">
      <c r="A15" s="14">
        <v>13</v>
      </c>
      <c r="B15" s="14">
        <v>2</v>
      </c>
      <c r="C15" s="14">
        <v>3</v>
      </c>
      <c r="D15" s="14">
        <v>0</v>
      </c>
      <c r="E15" s="14">
        <v>2</v>
      </c>
      <c r="F15" s="14">
        <v>0</v>
      </c>
      <c r="G15" s="14">
        <v>2</v>
      </c>
      <c r="H15" s="14">
        <v>0</v>
      </c>
      <c r="I15" s="14">
        <v>0</v>
      </c>
    </row>
    <row r="16" spans="1:9" x14ac:dyDescent="0.25">
      <c r="A16" s="15">
        <v>13</v>
      </c>
      <c r="B16" s="15">
        <v>3</v>
      </c>
      <c r="C16" s="15">
        <v>3</v>
      </c>
      <c r="D16" s="15">
        <v>0</v>
      </c>
      <c r="E16" s="15">
        <v>2</v>
      </c>
      <c r="F16" s="15">
        <v>0</v>
      </c>
      <c r="G16" s="15">
        <v>2</v>
      </c>
      <c r="H16" s="15">
        <v>0</v>
      </c>
      <c r="I16" s="15">
        <v>0</v>
      </c>
    </row>
    <row r="17" spans="1:9" x14ac:dyDescent="0.25">
      <c r="A17" s="16">
        <v>13</v>
      </c>
      <c r="B17" s="16">
        <v>4</v>
      </c>
      <c r="C17" s="16">
        <v>5</v>
      </c>
      <c r="D17" s="16">
        <v>0</v>
      </c>
      <c r="E17" s="16">
        <v>2</v>
      </c>
      <c r="F17" s="16">
        <v>0</v>
      </c>
      <c r="G17" s="16">
        <v>2</v>
      </c>
      <c r="H17" s="16">
        <v>0</v>
      </c>
      <c r="I17" s="16">
        <v>0</v>
      </c>
    </row>
    <row r="18" spans="1:9" x14ac:dyDescent="0.25">
      <c r="A18" s="17">
        <v>15</v>
      </c>
      <c r="B18" s="17">
        <v>1</v>
      </c>
      <c r="C18" s="17">
        <v>10</v>
      </c>
      <c r="D18" s="17">
        <v>0</v>
      </c>
      <c r="E18" s="17">
        <v>0</v>
      </c>
      <c r="F18" s="17">
        <v>0</v>
      </c>
      <c r="G18" s="17">
        <v>1</v>
      </c>
      <c r="H18" s="17">
        <v>0</v>
      </c>
      <c r="I18" s="17">
        <v>0</v>
      </c>
    </row>
    <row r="19" spans="1:9" x14ac:dyDescent="0.25">
      <c r="A19" s="18">
        <v>15</v>
      </c>
      <c r="B19" s="18">
        <v>2</v>
      </c>
      <c r="C19" s="18">
        <v>6</v>
      </c>
      <c r="D19" s="18">
        <v>0</v>
      </c>
      <c r="E19" s="18">
        <v>0</v>
      </c>
      <c r="F19" s="18">
        <v>0</v>
      </c>
      <c r="G19" s="18">
        <v>1</v>
      </c>
      <c r="H19" s="18">
        <v>0</v>
      </c>
      <c r="I19" s="18">
        <v>0</v>
      </c>
    </row>
    <row r="20" spans="1:9" x14ac:dyDescent="0.25">
      <c r="A20" s="20">
        <v>15</v>
      </c>
      <c r="B20" s="20">
        <v>3</v>
      </c>
      <c r="C20" s="20">
        <v>4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</row>
    <row r="21" spans="1:9" x14ac:dyDescent="0.25">
      <c r="A21" s="22">
        <v>15</v>
      </c>
      <c r="B21" s="22">
        <v>4</v>
      </c>
      <c r="C21" s="22">
        <v>3</v>
      </c>
      <c r="D21" s="22">
        <v>0</v>
      </c>
      <c r="E21" s="22">
        <v>2</v>
      </c>
      <c r="F21" s="22">
        <v>0</v>
      </c>
      <c r="G21" s="22">
        <v>0</v>
      </c>
      <c r="H21" s="22">
        <v>0</v>
      </c>
      <c r="I21" s="22">
        <v>0</v>
      </c>
    </row>
    <row r="22" spans="1:9" x14ac:dyDescent="0.25">
      <c r="A22" s="27">
        <v>16</v>
      </c>
      <c r="B22" s="27">
        <v>1</v>
      </c>
      <c r="C22" s="27">
        <v>2</v>
      </c>
      <c r="D22" s="27">
        <v>1</v>
      </c>
      <c r="E22" s="27">
        <v>0</v>
      </c>
      <c r="F22" s="27">
        <v>0</v>
      </c>
      <c r="G22" s="27">
        <v>0</v>
      </c>
      <c r="H22" s="27">
        <v>0</v>
      </c>
      <c r="I22" s="27">
        <v>4</v>
      </c>
    </row>
    <row r="23" spans="1:9" x14ac:dyDescent="0.25">
      <c r="A23" s="28">
        <v>16</v>
      </c>
      <c r="B23" s="28">
        <v>2</v>
      </c>
      <c r="C23" s="28">
        <v>3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3</v>
      </c>
    </row>
    <row r="24" spans="1:9" x14ac:dyDescent="0.25">
      <c r="A24" s="30">
        <v>16</v>
      </c>
      <c r="B24" s="30">
        <v>3</v>
      </c>
      <c r="C24" s="30">
        <v>3</v>
      </c>
      <c r="D24" s="30">
        <v>1</v>
      </c>
      <c r="E24" s="30">
        <v>0</v>
      </c>
      <c r="F24" s="30">
        <v>0</v>
      </c>
      <c r="G24" s="30">
        <v>0</v>
      </c>
      <c r="H24" s="30">
        <v>0</v>
      </c>
      <c r="I24" s="30">
        <v>2</v>
      </c>
    </row>
    <row r="25" spans="1:9" x14ac:dyDescent="0.25">
      <c r="A25" s="29">
        <v>16</v>
      </c>
      <c r="B25" s="29">
        <v>4</v>
      </c>
      <c r="C25" s="29">
        <v>0</v>
      </c>
      <c r="D25" s="29">
        <v>1</v>
      </c>
      <c r="E25" s="29">
        <v>0</v>
      </c>
      <c r="F25" s="29">
        <v>0</v>
      </c>
      <c r="G25" s="29">
        <v>1</v>
      </c>
      <c r="H25" s="29">
        <v>0</v>
      </c>
      <c r="I25" s="29">
        <v>2</v>
      </c>
    </row>
    <row r="26" spans="1:9" x14ac:dyDescent="0.25">
      <c r="A26" s="26">
        <v>27</v>
      </c>
      <c r="B26" s="26">
        <v>1</v>
      </c>
      <c r="C26" s="26">
        <v>2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</row>
    <row r="27" spans="1:9" x14ac:dyDescent="0.25">
      <c r="A27" s="24">
        <v>27</v>
      </c>
      <c r="B27" s="24">
        <v>2</v>
      </c>
      <c r="C27" s="24">
        <v>4</v>
      </c>
      <c r="D27" s="24">
        <v>1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</row>
    <row r="28" spans="1:9" x14ac:dyDescent="0.25">
      <c r="A28" s="25">
        <v>27</v>
      </c>
      <c r="B28" s="25">
        <v>3</v>
      </c>
      <c r="C28" s="25">
        <v>3</v>
      </c>
      <c r="D28" s="25">
        <v>1</v>
      </c>
      <c r="E28" s="25">
        <v>0</v>
      </c>
      <c r="F28" s="25">
        <v>0</v>
      </c>
      <c r="G28" s="25">
        <v>0</v>
      </c>
      <c r="H28" s="25">
        <v>0</v>
      </c>
      <c r="I28" s="25">
        <v>1</v>
      </c>
    </row>
    <row r="29" spans="1:9" x14ac:dyDescent="0.25">
      <c r="A29" s="36">
        <v>27</v>
      </c>
      <c r="B29" s="36">
        <v>4</v>
      </c>
      <c r="C29" s="36">
        <v>2</v>
      </c>
      <c r="D29" s="36">
        <v>1</v>
      </c>
      <c r="E29" s="36">
        <v>0</v>
      </c>
      <c r="F29" s="36">
        <v>0</v>
      </c>
      <c r="G29" s="36">
        <v>0</v>
      </c>
      <c r="H29" s="36">
        <v>0</v>
      </c>
      <c r="I29" s="36">
        <v>1</v>
      </c>
    </row>
    <row r="30" spans="1:9" x14ac:dyDescent="0.25">
      <c r="A30" s="1">
        <v>28</v>
      </c>
      <c r="B30" s="1">
        <v>1</v>
      </c>
      <c r="C30" s="1">
        <v>2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1</v>
      </c>
    </row>
    <row r="31" spans="1:9" x14ac:dyDescent="0.25">
      <c r="A31" s="3">
        <v>28</v>
      </c>
      <c r="B31" s="3">
        <v>2</v>
      </c>
      <c r="C31" s="3">
        <v>1</v>
      </c>
      <c r="D31" s="3">
        <v>0</v>
      </c>
      <c r="E31" s="3">
        <v>1</v>
      </c>
      <c r="F31" s="3">
        <v>1</v>
      </c>
      <c r="G31" s="3">
        <v>0</v>
      </c>
      <c r="H31" s="3">
        <v>2</v>
      </c>
      <c r="I31" s="3">
        <v>1</v>
      </c>
    </row>
    <row r="32" spans="1:9" x14ac:dyDescent="0.25">
      <c r="A32" s="6">
        <v>28</v>
      </c>
      <c r="B32" s="6">
        <v>3</v>
      </c>
      <c r="C32" s="6">
        <v>2</v>
      </c>
      <c r="D32" s="6">
        <v>0</v>
      </c>
      <c r="E32" s="6">
        <v>0</v>
      </c>
      <c r="F32" s="6">
        <v>1</v>
      </c>
      <c r="G32" s="6">
        <v>0</v>
      </c>
      <c r="H32" s="6">
        <v>2</v>
      </c>
      <c r="I32" s="6">
        <v>1</v>
      </c>
    </row>
    <row r="33" spans="1:9" x14ac:dyDescent="0.25">
      <c r="A33" s="35">
        <v>28</v>
      </c>
      <c r="B33" s="35">
        <v>4</v>
      </c>
      <c r="C33" s="35">
        <v>0</v>
      </c>
      <c r="D33" s="35">
        <v>0</v>
      </c>
      <c r="E33" s="35">
        <v>0</v>
      </c>
      <c r="F33" s="35">
        <v>1</v>
      </c>
      <c r="G33" s="35">
        <v>0</v>
      </c>
      <c r="H33" s="35">
        <v>1</v>
      </c>
      <c r="I33" s="35">
        <v>1</v>
      </c>
    </row>
  </sheetData>
  <autoFilter ref="A1:I33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workbookViewId="0">
      <selection activeCell="C4" sqref="C4"/>
    </sheetView>
  </sheetViews>
  <sheetFormatPr defaultColWidth="11.42578125" defaultRowHeight="15" x14ac:dyDescent="0.25"/>
  <cols>
    <col min="3" max="3" width="11.85546875" style="32" bestFit="1" customWidth="1"/>
    <col min="4" max="9" width="11.42578125" style="32"/>
  </cols>
  <sheetData>
    <row r="1" spans="1:10" x14ac:dyDescent="0.25">
      <c r="A1" t="s">
        <v>1</v>
      </c>
      <c r="B1" t="s">
        <v>63</v>
      </c>
      <c r="C1" s="32" t="s">
        <v>62</v>
      </c>
      <c r="D1" s="32" t="s">
        <v>5</v>
      </c>
      <c r="E1" s="32" t="s">
        <v>9</v>
      </c>
      <c r="F1" s="32" t="s">
        <v>10</v>
      </c>
      <c r="G1" s="32" t="s">
        <v>17</v>
      </c>
      <c r="H1" s="32" t="s">
        <v>60</v>
      </c>
      <c r="I1" s="32" t="s">
        <v>61</v>
      </c>
    </row>
    <row r="2" spans="1:10" x14ac:dyDescent="0.25">
      <c r="A2" s="44">
        <v>4</v>
      </c>
      <c r="B2" s="44" t="s">
        <v>64</v>
      </c>
      <c r="C2" s="32">
        <f>'Abundancia géneros'!C2-Mortalidad!C2-Reclutamiento!C2</f>
        <v>8</v>
      </c>
      <c r="D2" s="32">
        <f>'Abundancia géneros'!D2-Mortalidad!D2</f>
        <v>1</v>
      </c>
      <c r="E2" s="32">
        <f>'Abundancia géneros'!E2-Mortalidad!E2</f>
        <v>0</v>
      </c>
      <c r="F2" s="32">
        <f>'Abundancia géneros'!F2-Mortalidad!F2</f>
        <v>0</v>
      </c>
      <c r="G2" s="32">
        <f>'Abundancia géneros'!G2-Mortalidad!G2</f>
        <v>0</v>
      </c>
      <c r="H2" s="32">
        <f>'Abundancia géneros'!H2-Mortalidad!H2</f>
        <v>0</v>
      </c>
      <c r="I2" s="32">
        <f>'Abundancia géneros'!I2-Mortalidad!I2</f>
        <v>0</v>
      </c>
    </row>
    <row r="3" spans="1:10" x14ac:dyDescent="0.25">
      <c r="A3" s="44">
        <v>4</v>
      </c>
      <c r="B3" s="44" t="s">
        <v>65</v>
      </c>
      <c r="C3" s="32">
        <f>'Abundancia géneros'!C3-Mortalidad!C3</f>
        <v>10</v>
      </c>
      <c r="D3" s="32">
        <f>'Abundancia géneros'!D3-Mortalidad!D3</f>
        <v>1</v>
      </c>
      <c r="E3" s="32">
        <f>'Abundancia géneros'!E3-Mortalidad!E3</f>
        <v>0</v>
      </c>
      <c r="F3" s="32">
        <f>'Abundancia géneros'!F3-Mortalidad!F3</f>
        <v>0</v>
      </c>
      <c r="G3" s="32">
        <f>'Abundancia géneros'!G3-Mortalidad!G3</f>
        <v>0</v>
      </c>
      <c r="H3" s="32">
        <f>'Abundancia géneros'!H3-Mortalidad!H3</f>
        <v>0</v>
      </c>
      <c r="I3" s="32">
        <f>'Abundancia géneros'!I3-Mortalidad!I3</f>
        <v>0</v>
      </c>
    </row>
    <row r="4" spans="1:10" x14ac:dyDescent="0.25">
      <c r="A4" s="44">
        <v>4</v>
      </c>
      <c r="B4" s="44" t="s">
        <v>66</v>
      </c>
      <c r="C4" s="32">
        <f>'Abundancia géneros'!C4-Mortalidad!C4</f>
        <v>9</v>
      </c>
      <c r="D4" s="32">
        <f>'Abundancia géneros'!D4-Mortalidad!D4</f>
        <v>1</v>
      </c>
      <c r="E4" s="32">
        <f>'Abundancia géneros'!E4-Mortalidad!E4</f>
        <v>0</v>
      </c>
      <c r="F4" s="32">
        <f>'Abundancia géneros'!F4-Mortalidad!F4</f>
        <v>0</v>
      </c>
      <c r="G4" s="32">
        <f>'Abundancia géneros'!G4-Mortalidad!G4</f>
        <v>0</v>
      </c>
      <c r="H4" s="32">
        <f>'Abundancia géneros'!H4-Mortalidad!H4</f>
        <v>0</v>
      </c>
      <c r="I4" s="32">
        <f>'Abundancia géneros'!I4-Mortalidad!I4</f>
        <v>0</v>
      </c>
    </row>
    <row r="5" spans="1:10" x14ac:dyDescent="0.25">
      <c r="A5" s="44">
        <v>6</v>
      </c>
      <c r="B5" s="44" t="s">
        <v>64</v>
      </c>
      <c r="C5" s="32">
        <f>'Abundancia géneros'!C6-Mortalidad!C5</f>
        <v>8</v>
      </c>
      <c r="D5" s="32">
        <f>'Abundancia géneros'!D6-Mortalidad!D5</f>
        <v>0</v>
      </c>
      <c r="E5" s="32">
        <f>'Abundancia géneros'!E6-Mortalidad!E5</f>
        <v>1</v>
      </c>
      <c r="F5" s="32">
        <f>'Abundancia géneros'!F6-Mortalidad!F5</f>
        <v>1</v>
      </c>
      <c r="G5" s="32">
        <f>'Abundancia géneros'!G6-Mortalidad!G5</f>
        <v>0</v>
      </c>
      <c r="H5" s="32">
        <f>'Abundancia géneros'!H6-Mortalidad!H5</f>
        <v>0</v>
      </c>
      <c r="I5" s="32">
        <f>'Abundancia géneros'!I6-Mortalidad!I5</f>
        <v>1</v>
      </c>
    </row>
    <row r="6" spans="1:10" x14ac:dyDescent="0.25">
      <c r="A6" s="44">
        <v>6</v>
      </c>
      <c r="B6" s="44" t="s">
        <v>65</v>
      </c>
      <c r="C6" s="32">
        <f>'Abundancia géneros'!C7-Mortalidad!C6</f>
        <v>6</v>
      </c>
      <c r="D6" s="32">
        <f>'Abundancia géneros'!D7-Mortalidad!D6</f>
        <v>0</v>
      </c>
      <c r="E6" s="32">
        <f>'Abundancia géneros'!E7-Mortalidad!E6</f>
        <v>1</v>
      </c>
      <c r="F6" s="32">
        <f>'Abundancia géneros'!F7-Mortalidad!F6</f>
        <v>0</v>
      </c>
      <c r="G6" s="32">
        <f>'Abundancia géneros'!G7-Mortalidad!G6</f>
        <v>0</v>
      </c>
      <c r="H6" s="32">
        <f>'Abundancia géneros'!H7-Mortalidad!H6</f>
        <v>0</v>
      </c>
      <c r="I6" s="32">
        <f>'Abundancia géneros'!I7-Mortalidad!I6</f>
        <v>1</v>
      </c>
    </row>
    <row r="7" spans="1:10" x14ac:dyDescent="0.25">
      <c r="A7" s="44">
        <v>6</v>
      </c>
      <c r="B7" s="44" t="s">
        <v>66</v>
      </c>
      <c r="C7" s="32">
        <f>'Abundancia géneros'!C8-Mortalidad!C7</f>
        <v>4</v>
      </c>
      <c r="D7" s="32">
        <f>'Abundancia géneros'!D8-Mortalidad!D7</f>
        <v>0</v>
      </c>
      <c r="E7" s="32">
        <f>'Abundancia géneros'!E8-Mortalidad!E7</f>
        <v>1</v>
      </c>
      <c r="F7" s="32">
        <f>'Abundancia géneros'!F8-Mortalidad!F7</f>
        <v>0</v>
      </c>
      <c r="G7" s="32">
        <f>'Abundancia géneros'!G8-Mortalidad!G7</f>
        <v>0</v>
      </c>
      <c r="H7" s="32">
        <f>'Abundancia géneros'!H8-Mortalidad!H7</f>
        <v>0</v>
      </c>
      <c r="I7" s="32">
        <f>'Abundancia géneros'!I8-Mortalidad!I7</f>
        <v>0</v>
      </c>
    </row>
    <row r="8" spans="1:10" x14ac:dyDescent="0.25">
      <c r="A8" s="44">
        <v>12</v>
      </c>
      <c r="B8" s="44" t="s">
        <v>64</v>
      </c>
      <c r="C8" s="32">
        <f>'Abundancia géneros'!C10-Mortalidad!C8</f>
        <v>3</v>
      </c>
      <c r="D8" s="32">
        <f>'Abundancia géneros'!D10-Mortalidad!D8</f>
        <v>0</v>
      </c>
      <c r="E8" s="32">
        <f>'Abundancia géneros'!E10-Mortalidad!E8</f>
        <v>0</v>
      </c>
      <c r="F8" s="32">
        <f>'Abundancia géneros'!F10-Mortalidad!F8</f>
        <v>0</v>
      </c>
      <c r="G8" s="32">
        <f>'Abundancia géneros'!G10-Mortalidad!G8</f>
        <v>1</v>
      </c>
      <c r="H8" s="32">
        <f>'Abundancia géneros'!H10-Mortalidad!H8</f>
        <v>0</v>
      </c>
      <c r="I8" s="32">
        <f>'Abundancia géneros'!I10-Mortalidad!I8</f>
        <v>1</v>
      </c>
      <c r="J8" s="32"/>
    </row>
    <row r="9" spans="1:10" x14ac:dyDescent="0.25">
      <c r="A9" s="44">
        <v>12</v>
      </c>
      <c r="B9" s="44" t="s">
        <v>65</v>
      </c>
      <c r="C9" s="32">
        <f>'Abundancia géneros'!C11-Mortalidad!C9</f>
        <v>4</v>
      </c>
      <c r="D9" s="32">
        <f>'Abundancia géneros'!D11-Mortalidad!D9</f>
        <v>0</v>
      </c>
      <c r="E9" s="32">
        <f>'Abundancia géneros'!E11-Mortalidad!E9</f>
        <v>0</v>
      </c>
      <c r="F9" s="32">
        <f>'Abundancia géneros'!F11-Mortalidad!F9</f>
        <v>0</v>
      </c>
      <c r="G9" s="32">
        <f>'Abundancia géneros'!G11-Mortalidad!G9</f>
        <v>1</v>
      </c>
      <c r="H9" s="32">
        <f>'Abundancia géneros'!H11-Mortalidad!H9</f>
        <v>0</v>
      </c>
      <c r="I9" s="32">
        <f>'Abundancia géneros'!I11-Mortalidad!I9</f>
        <v>0</v>
      </c>
    </row>
    <row r="10" spans="1:10" x14ac:dyDescent="0.25">
      <c r="A10" s="44">
        <v>12</v>
      </c>
      <c r="B10" s="44" t="s">
        <v>66</v>
      </c>
      <c r="C10" s="32">
        <f>'Abundancia géneros'!C12-Mortalidad!C10</f>
        <v>3</v>
      </c>
      <c r="D10" s="32">
        <f>'Abundancia géneros'!D12-Mortalidad!D10</f>
        <v>0</v>
      </c>
      <c r="E10" s="32">
        <f>'Abundancia géneros'!E12-Mortalidad!E10</f>
        <v>0</v>
      </c>
      <c r="F10" s="32">
        <f>'Abundancia géneros'!F12-Mortalidad!F10</f>
        <v>0</v>
      </c>
      <c r="G10" s="32">
        <f>'Abundancia géneros'!G12-Mortalidad!G10</f>
        <v>1</v>
      </c>
      <c r="H10" s="32">
        <f>'Abundancia géneros'!H12-Mortalidad!H10</f>
        <v>0</v>
      </c>
      <c r="I10" s="32">
        <f>'Abundancia géneros'!I12-Mortalidad!I10</f>
        <v>0</v>
      </c>
    </row>
    <row r="11" spans="1:10" x14ac:dyDescent="0.25">
      <c r="A11" s="44">
        <v>13</v>
      </c>
      <c r="B11" s="44" t="s">
        <v>64</v>
      </c>
      <c r="C11" s="32">
        <f>'Abundancia géneros'!C14-Mortalidad!C11</f>
        <v>1</v>
      </c>
      <c r="D11" s="32">
        <f>'Abundancia géneros'!D14-Mortalidad!D11</f>
        <v>0</v>
      </c>
      <c r="E11" s="32">
        <f>'Abundancia géneros'!E14-Mortalidad!E11</f>
        <v>2</v>
      </c>
      <c r="F11" s="32">
        <f>'Abundancia géneros'!F14-Mortalidad!F11</f>
        <v>0</v>
      </c>
      <c r="G11" s="32">
        <f>'Abundancia géneros'!G14-Mortalidad!G11</f>
        <v>2</v>
      </c>
      <c r="H11" s="32">
        <f>'Abundancia géneros'!H14-Mortalidad!H11</f>
        <v>0</v>
      </c>
      <c r="I11" s="32">
        <f>'Abundancia géneros'!I14-Mortalidad!I11</f>
        <v>0</v>
      </c>
    </row>
    <row r="12" spans="1:10" x14ac:dyDescent="0.25">
      <c r="A12" s="44">
        <v>13</v>
      </c>
      <c r="B12" s="44" t="s">
        <v>65</v>
      </c>
      <c r="C12" s="32">
        <f>'Abundancia géneros'!C15-Mortalidad!C12</f>
        <v>2</v>
      </c>
      <c r="D12" s="32">
        <f>'Abundancia géneros'!D15-Mortalidad!D12</f>
        <v>0</v>
      </c>
      <c r="E12" s="32">
        <f>'Abundancia géneros'!E15-Mortalidad!E12</f>
        <v>2</v>
      </c>
      <c r="F12" s="32">
        <f>'Abundancia géneros'!F15-Mortalidad!F12</f>
        <v>0</v>
      </c>
      <c r="G12" s="32">
        <f>'Abundancia géneros'!G15-Mortalidad!G12</f>
        <v>2</v>
      </c>
      <c r="H12" s="32">
        <f>'Abundancia géneros'!H15-Mortalidad!H12</f>
        <v>0</v>
      </c>
      <c r="I12" s="32">
        <f>'Abundancia géneros'!I15-Mortalidad!I12</f>
        <v>0</v>
      </c>
    </row>
    <row r="13" spans="1:10" x14ac:dyDescent="0.25">
      <c r="A13" s="44">
        <v>13</v>
      </c>
      <c r="B13" s="44" t="s">
        <v>66</v>
      </c>
      <c r="C13" s="32">
        <f>'Abundancia géneros'!C16-Mortalidad!C13</f>
        <v>3</v>
      </c>
      <c r="D13" s="32">
        <f>'Abundancia géneros'!D16-Mortalidad!D13</f>
        <v>0</v>
      </c>
      <c r="E13" s="32">
        <f>'Abundancia géneros'!E16-Mortalidad!E13</f>
        <v>2</v>
      </c>
      <c r="F13" s="32">
        <f>'Abundancia géneros'!F16-Mortalidad!F13</f>
        <v>0</v>
      </c>
      <c r="G13" s="32">
        <f>'Abundancia géneros'!G16-Mortalidad!G13</f>
        <v>2</v>
      </c>
      <c r="H13" s="32">
        <f>'Abundancia géneros'!H16-Mortalidad!H13</f>
        <v>0</v>
      </c>
      <c r="I13" s="32">
        <f>'Abundancia géneros'!I16-Mortalidad!I13</f>
        <v>0</v>
      </c>
    </row>
    <row r="14" spans="1:10" x14ac:dyDescent="0.25">
      <c r="A14" s="44">
        <v>15</v>
      </c>
      <c r="B14" s="44" t="s">
        <v>64</v>
      </c>
      <c r="C14" s="32">
        <f>'Abundancia géneros'!C18-Mortalidad!C14</f>
        <v>6</v>
      </c>
      <c r="D14" s="32">
        <f>'Abundancia géneros'!D18-Mortalidad!D14</f>
        <v>0</v>
      </c>
      <c r="E14" s="32">
        <f>'Abundancia géneros'!E18-Mortalidad!E14</f>
        <v>0</v>
      </c>
      <c r="F14" s="32">
        <f>'Abundancia géneros'!F18-Mortalidad!F14</f>
        <v>0</v>
      </c>
      <c r="G14" s="32">
        <f>'Abundancia géneros'!G18-Mortalidad!G14</f>
        <v>1</v>
      </c>
      <c r="H14" s="32">
        <f>'Abundancia géneros'!H18-Mortalidad!H14</f>
        <v>0</v>
      </c>
      <c r="I14" s="32">
        <f>'Abundancia géneros'!I18-Mortalidad!I14</f>
        <v>0</v>
      </c>
    </row>
    <row r="15" spans="1:10" x14ac:dyDescent="0.25">
      <c r="A15" s="44">
        <v>15</v>
      </c>
      <c r="B15" s="44" t="s">
        <v>65</v>
      </c>
      <c r="C15" s="32">
        <f>'Abundancia géneros'!C19-Mortalidad!C15</f>
        <v>4</v>
      </c>
      <c r="D15" s="32">
        <f>'Abundancia géneros'!D19-Mortalidad!D15</f>
        <v>0</v>
      </c>
      <c r="E15" s="32">
        <f>'Abundancia géneros'!E19-Mortalidad!E15</f>
        <v>0</v>
      </c>
      <c r="F15" s="32">
        <f>'Abundancia géneros'!F19-Mortalidad!F15</f>
        <v>0</v>
      </c>
      <c r="G15" s="32">
        <f>'Abundancia géneros'!G19-Mortalidad!G15</f>
        <v>1</v>
      </c>
      <c r="H15" s="32">
        <f>'Abundancia géneros'!H19-Mortalidad!H15</f>
        <v>0</v>
      </c>
      <c r="I15" s="32">
        <f>'Abundancia géneros'!I19-Mortalidad!I15</f>
        <v>0</v>
      </c>
    </row>
    <row r="16" spans="1:10" x14ac:dyDescent="0.25">
      <c r="A16" s="44">
        <v>15</v>
      </c>
      <c r="B16" s="44" t="s">
        <v>66</v>
      </c>
      <c r="C16" s="32">
        <f>'Abundancia géneros'!C20-Mortalidad!C16</f>
        <v>3</v>
      </c>
      <c r="D16" s="32">
        <f>'Abundancia géneros'!D20-Mortalidad!D16</f>
        <v>0</v>
      </c>
      <c r="E16" s="32">
        <f>'Abundancia géneros'!E20-Mortalidad!E16</f>
        <v>0</v>
      </c>
      <c r="F16" s="32">
        <f>'Abundancia géneros'!F20-Mortalidad!F16</f>
        <v>0</v>
      </c>
      <c r="G16" s="32">
        <f>'Abundancia géneros'!G20-Mortalidad!G16</f>
        <v>0</v>
      </c>
      <c r="H16" s="32">
        <f>'Abundancia géneros'!H20-Mortalidad!H16</f>
        <v>0</v>
      </c>
      <c r="I16" s="32">
        <f>'Abundancia géneros'!I20-Mortalidad!I16</f>
        <v>0</v>
      </c>
    </row>
    <row r="17" spans="1:9" x14ac:dyDescent="0.25">
      <c r="A17" s="44">
        <v>16</v>
      </c>
      <c r="B17" s="44" t="s">
        <v>64</v>
      </c>
      <c r="C17" s="32">
        <f>'Abundancia géneros'!C22-Mortalidad!C17</f>
        <v>1</v>
      </c>
      <c r="D17" s="32">
        <f>'Abundancia géneros'!D22-Mortalidad!D17</f>
        <v>1</v>
      </c>
      <c r="E17" s="32">
        <f>'Abundancia géneros'!E22-Mortalidad!E17</f>
        <v>0</v>
      </c>
      <c r="F17" s="32">
        <f>'Abundancia géneros'!F22-Mortalidad!F17</f>
        <v>0</v>
      </c>
      <c r="G17" s="32">
        <f>'Abundancia géneros'!G22-Mortalidad!G17</f>
        <v>0</v>
      </c>
      <c r="H17" s="32">
        <f>'Abundancia géneros'!H22-Mortalidad!H17</f>
        <v>0</v>
      </c>
      <c r="I17" s="32">
        <f>'Abundancia géneros'!I22-Mortalidad!I17</f>
        <v>4</v>
      </c>
    </row>
    <row r="18" spans="1:9" x14ac:dyDescent="0.25">
      <c r="A18" s="44">
        <v>16</v>
      </c>
      <c r="B18" s="44" t="s">
        <v>65</v>
      </c>
      <c r="C18" s="32">
        <f>'Abundancia géneros'!C23-Mortalidad!C18</f>
        <v>2</v>
      </c>
      <c r="D18" s="32">
        <f>'Abundancia géneros'!D23-Mortalidad!D18</f>
        <v>1</v>
      </c>
      <c r="E18" s="32">
        <f>'Abundancia géneros'!E23-Mortalidad!E18</f>
        <v>0</v>
      </c>
      <c r="F18" s="32">
        <f>'Abundancia géneros'!F23-Mortalidad!F18</f>
        <v>0</v>
      </c>
      <c r="G18" s="32">
        <f>'Abundancia géneros'!G23-Mortalidad!G18</f>
        <v>0</v>
      </c>
      <c r="H18" s="32">
        <f>'Abundancia géneros'!H23-Mortalidad!H18</f>
        <v>0</v>
      </c>
      <c r="I18" s="32">
        <f>'Abundancia géneros'!I23-Mortalidad!I18</f>
        <v>3</v>
      </c>
    </row>
    <row r="19" spans="1:9" x14ac:dyDescent="0.25">
      <c r="A19" s="44">
        <v>16</v>
      </c>
      <c r="B19" s="44" t="s">
        <v>66</v>
      </c>
      <c r="C19" s="32">
        <f>'Abundancia géneros'!C24-Mortalidad!C19</f>
        <v>2</v>
      </c>
      <c r="D19" s="32">
        <f>'Abundancia géneros'!D24-Mortalidad!D19</f>
        <v>1</v>
      </c>
      <c r="E19" s="32">
        <f>'Abundancia géneros'!E24-Mortalidad!E19</f>
        <v>0</v>
      </c>
      <c r="F19" s="32">
        <f>'Abundancia géneros'!F24-Mortalidad!F19</f>
        <v>0</v>
      </c>
      <c r="G19" s="32">
        <f>'Abundancia géneros'!G24-Mortalidad!G19</f>
        <v>0</v>
      </c>
      <c r="H19" s="32">
        <f>'Abundancia géneros'!H24-Mortalidad!H19</f>
        <v>0</v>
      </c>
      <c r="I19" s="32">
        <f>'Abundancia géneros'!I24-Mortalidad!I19</f>
        <v>2</v>
      </c>
    </row>
    <row r="20" spans="1:9" x14ac:dyDescent="0.25">
      <c r="A20" s="44">
        <v>27</v>
      </c>
      <c r="B20" s="44" t="s">
        <v>64</v>
      </c>
      <c r="C20" s="32">
        <f>'Abundancia géneros'!C26-Mortalidad!C20</f>
        <v>2</v>
      </c>
      <c r="D20" s="32">
        <f>'Abundancia géneros'!D26-Mortalidad!D20</f>
        <v>1</v>
      </c>
      <c r="E20" s="32">
        <f>'Abundancia géneros'!E26-Mortalidad!E20</f>
        <v>0</v>
      </c>
      <c r="F20" s="32">
        <f>'Abundancia géneros'!F26-Mortalidad!F20</f>
        <v>0</v>
      </c>
      <c r="G20" s="32">
        <f>'Abundancia géneros'!G26-Mortalidad!G20</f>
        <v>0</v>
      </c>
      <c r="H20" s="32">
        <f>'Abundancia géneros'!H26-Mortalidad!H20</f>
        <v>0</v>
      </c>
      <c r="I20" s="32">
        <f>'Abundancia géneros'!I26-Mortalidad!I20</f>
        <v>1</v>
      </c>
    </row>
    <row r="21" spans="1:9" x14ac:dyDescent="0.25">
      <c r="A21" s="44">
        <v>27</v>
      </c>
      <c r="B21" s="44" t="s">
        <v>65</v>
      </c>
      <c r="C21" s="32">
        <f>'Abundancia géneros'!C27-Mortalidad!C21</f>
        <v>3</v>
      </c>
      <c r="D21" s="32">
        <f>'Abundancia géneros'!D27-Mortalidad!D21</f>
        <v>1</v>
      </c>
      <c r="E21" s="32">
        <f>'Abundancia géneros'!E27-Mortalidad!E21</f>
        <v>0</v>
      </c>
      <c r="F21" s="32">
        <f>'Abundancia géneros'!F27-Mortalidad!F21</f>
        <v>0</v>
      </c>
      <c r="G21" s="32">
        <f>'Abundancia géneros'!G27-Mortalidad!G21</f>
        <v>0</v>
      </c>
      <c r="H21" s="32">
        <f>'Abundancia géneros'!H27-Mortalidad!H21</f>
        <v>0</v>
      </c>
      <c r="I21" s="32">
        <f>'Abundancia géneros'!I27-Mortalidad!I21</f>
        <v>1</v>
      </c>
    </row>
    <row r="22" spans="1:9" x14ac:dyDescent="0.25">
      <c r="A22" s="44">
        <v>27</v>
      </c>
      <c r="B22" s="44" t="s">
        <v>66</v>
      </c>
      <c r="C22" s="32">
        <f>'Abundancia géneros'!C28-Mortalidad!C22</f>
        <v>2</v>
      </c>
      <c r="D22" s="32">
        <f>'Abundancia géneros'!D28-Mortalidad!D22</f>
        <v>1</v>
      </c>
      <c r="E22" s="32">
        <f>'Abundancia géneros'!E28-Mortalidad!E22</f>
        <v>0</v>
      </c>
      <c r="F22" s="32">
        <f>'Abundancia géneros'!F28-Mortalidad!F22</f>
        <v>0</v>
      </c>
      <c r="G22" s="32">
        <f>'Abundancia géneros'!G28-Mortalidad!G22</f>
        <v>0</v>
      </c>
      <c r="H22" s="32">
        <f>'Abundancia géneros'!H28-Mortalidad!H22</f>
        <v>0</v>
      </c>
      <c r="I22" s="32">
        <f>'Abundancia géneros'!I28-Mortalidad!I22</f>
        <v>1</v>
      </c>
    </row>
    <row r="23" spans="1:9" x14ac:dyDescent="0.25">
      <c r="A23" s="44">
        <v>28</v>
      </c>
      <c r="B23" s="44" t="s">
        <v>64</v>
      </c>
      <c r="C23" s="32">
        <f>'Abundancia géneros'!C30-Mortalidad!C23</f>
        <v>1</v>
      </c>
      <c r="D23" s="32">
        <f>'Abundancia géneros'!D30-Mortalidad!D23</f>
        <v>0</v>
      </c>
      <c r="E23" s="32">
        <f>'Abundancia géneros'!E30-Mortalidad!E23</f>
        <v>1</v>
      </c>
      <c r="F23" s="32">
        <f>'Abundancia géneros'!F30-Mortalidad!F23</f>
        <v>1</v>
      </c>
      <c r="G23" s="32">
        <f>'Abundancia géneros'!G30-Mortalidad!G23</f>
        <v>0</v>
      </c>
      <c r="H23" s="32">
        <f>'Abundancia géneros'!H30-Mortalidad!H23</f>
        <v>1</v>
      </c>
      <c r="I23" s="32">
        <f>'Abundancia géneros'!I30-Mortalidad!I23</f>
        <v>1</v>
      </c>
    </row>
    <row r="24" spans="1:9" x14ac:dyDescent="0.25">
      <c r="A24" s="44">
        <v>28</v>
      </c>
      <c r="B24" s="44" t="s">
        <v>65</v>
      </c>
      <c r="C24" s="32">
        <f>'Abundancia géneros'!C31-Mortalidad!C24</f>
        <v>1</v>
      </c>
      <c r="D24" s="32">
        <f>'Abundancia géneros'!D31-Mortalidad!D24</f>
        <v>0</v>
      </c>
      <c r="E24" s="32">
        <f>'Abundancia géneros'!E31-Mortalidad!E24</f>
        <v>0</v>
      </c>
      <c r="F24" s="32">
        <f>'Abundancia géneros'!F31-Mortalidad!F24</f>
        <v>1</v>
      </c>
      <c r="G24" s="32">
        <f>'Abundancia géneros'!G31-Mortalidad!G24</f>
        <v>0</v>
      </c>
      <c r="H24" s="32">
        <f>'Abundancia géneros'!H31-Mortalidad!H24</f>
        <v>2</v>
      </c>
      <c r="I24" s="32">
        <f>'Abundancia géneros'!I31-Mortalidad!I24</f>
        <v>1</v>
      </c>
    </row>
    <row r="25" spans="1:9" x14ac:dyDescent="0.25">
      <c r="A25" s="44">
        <v>28</v>
      </c>
      <c r="B25" s="44" t="s">
        <v>66</v>
      </c>
      <c r="C25" s="32">
        <f>'Abundancia géneros'!C32-Mortalidad!C25</f>
        <v>0</v>
      </c>
      <c r="D25" s="32">
        <f>'Abundancia géneros'!D32-Mortalidad!D25</f>
        <v>0</v>
      </c>
      <c r="E25" s="32">
        <f>'Abundancia géneros'!E32-Mortalidad!E25</f>
        <v>0</v>
      </c>
      <c r="F25" s="32">
        <f>'Abundancia géneros'!F32-Mortalidad!F25</f>
        <v>1</v>
      </c>
      <c r="G25" s="32">
        <f>'Abundancia géneros'!G32-Mortalidad!G25</f>
        <v>0</v>
      </c>
      <c r="H25" s="32">
        <f>'Abundancia géneros'!H32-Mortalidad!H25</f>
        <v>1</v>
      </c>
      <c r="I25" s="32">
        <f>'Abundancia géneros'!I32-Mortalidad!I25</f>
        <v>1</v>
      </c>
    </row>
    <row r="26" spans="1:9" x14ac:dyDescent="0.25">
      <c r="A26" s="32"/>
      <c r="B26" s="32"/>
    </row>
    <row r="27" spans="1:9" x14ac:dyDescent="0.25">
      <c r="A27" s="32"/>
      <c r="B27" s="32"/>
    </row>
    <row r="28" spans="1:9" x14ac:dyDescent="0.25">
      <c r="A28" s="32"/>
      <c r="B28" s="32"/>
    </row>
    <row r="29" spans="1:9" x14ac:dyDescent="0.25">
      <c r="A29" s="32"/>
      <c r="B29" s="32"/>
    </row>
    <row r="30" spans="1:9" x14ac:dyDescent="0.25">
      <c r="A30" s="32"/>
      <c r="B30" s="32"/>
    </row>
    <row r="31" spans="1:9" x14ac:dyDescent="0.25">
      <c r="A31" s="32"/>
      <c r="B31" s="32"/>
    </row>
    <row r="32" spans="1:9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workbookViewId="0">
      <pane ySplit="1" topLeftCell="A2" activePane="bottomLeft" state="frozen"/>
      <selection activeCell="C1" sqref="C1"/>
      <selection pane="bottomLeft" activeCell="D13" sqref="D13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63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s="32" t="s">
        <v>60</v>
      </c>
      <c r="I1" t="s">
        <v>61</v>
      </c>
    </row>
    <row r="2" spans="1:9" x14ac:dyDescent="0.25">
      <c r="A2" s="44">
        <v>4</v>
      </c>
      <c r="B2" s="44" t="s">
        <v>64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44">
        <v>4</v>
      </c>
      <c r="B3" s="44" t="s">
        <v>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44">
        <v>4</v>
      </c>
      <c r="B4" s="44" t="s">
        <v>66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44">
        <v>6</v>
      </c>
      <c r="B5" s="44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44">
        <v>6</v>
      </c>
      <c r="B6" s="44" t="s">
        <v>65</v>
      </c>
      <c r="C6">
        <v>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s="44">
        <v>6</v>
      </c>
      <c r="B7" s="44" t="s">
        <v>66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5">
      <c r="A8" s="44">
        <v>12</v>
      </c>
      <c r="B8" s="44" t="s">
        <v>64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44">
        <v>12</v>
      </c>
      <c r="B9" s="44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25">
      <c r="A10" s="44">
        <v>12</v>
      </c>
      <c r="B10" s="44" t="s">
        <v>66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44">
        <v>13</v>
      </c>
      <c r="B11" s="44" t="s">
        <v>64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44">
        <v>13</v>
      </c>
      <c r="B12" s="44" t="s">
        <v>65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44">
        <v>13</v>
      </c>
      <c r="B13" s="44" t="s">
        <v>66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44">
        <v>15</v>
      </c>
      <c r="B14" s="44" t="s">
        <v>64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44">
        <v>15</v>
      </c>
      <c r="B15" s="44" t="s">
        <v>65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44">
        <v>15</v>
      </c>
      <c r="B16" s="44" t="s">
        <v>66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44">
        <v>16</v>
      </c>
      <c r="B17" s="44" t="s">
        <v>64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44">
        <v>16</v>
      </c>
      <c r="B18" s="44" t="s">
        <v>65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44">
        <v>16</v>
      </c>
      <c r="B19" s="44" t="s">
        <v>66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44">
        <v>27</v>
      </c>
      <c r="B20" s="44" t="s">
        <v>64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44">
        <v>27</v>
      </c>
      <c r="B21" s="44" t="s">
        <v>65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44">
        <v>27</v>
      </c>
      <c r="B22" s="44" t="s">
        <v>66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44">
        <v>28</v>
      </c>
      <c r="B23" s="44" t="s">
        <v>64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44">
        <v>28</v>
      </c>
      <c r="B24" s="44" t="s">
        <v>65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44">
        <v>28</v>
      </c>
      <c r="B25" s="44" t="s">
        <v>66</v>
      </c>
      <c r="C25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</row>
    <row r="26" spans="1:9" x14ac:dyDescent="0.25">
      <c r="A26" s="32"/>
      <c r="B26" s="32"/>
    </row>
    <row r="27" spans="1:9" x14ac:dyDescent="0.25">
      <c r="A27" s="32"/>
      <c r="B27" s="32"/>
    </row>
    <row r="28" spans="1:9" x14ac:dyDescent="0.25">
      <c r="A28" s="32"/>
      <c r="B28" s="32"/>
    </row>
    <row r="29" spans="1:9" x14ac:dyDescent="0.25">
      <c r="A29" s="32"/>
      <c r="B29" s="32"/>
    </row>
    <row r="30" spans="1:9" x14ac:dyDescent="0.25">
      <c r="A30" s="32"/>
      <c r="B30" s="32"/>
    </row>
    <row r="31" spans="1:9" x14ac:dyDescent="0.25">
      <c r="A31" s="32"/>
      <c r="B31" s="32"/>
    </row>
    <row r="32" spans="1:9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6"/>
  <sheetViews>
    <sheetView topLeftCell="E1" zoomScale="98" zoomScaleNormal="98" workbookViewId="0">
      <selection activeCell="I18" sqref="I18"/>
    </sheetView>
  </sheetViews>
  <sheetFormatPr defaultColWidth="11.42578125" defaultRowHeight="15" x14ac:dyDescent="0.25"/>
  <cols>
    <col min="3" max="3" width="13.5703125" style="38" bestFit="1" customWidth="1"/>
  </cols>
  <sheetData>
    <row r="1" spans="1:29" x14ac:dyDescent="0.25">
      <c r="A1" s="32" t="s">
        <v>1</v>
      </c>
      <c r="B1" s="32" t="s">
        <v>63</v>
      </c>
      <c r="C1" s="37" t="s">
        <v>62</v>
      </c>
      <c r="D1" s="32" t="s">
        <v>5</v>
      </c>
      <c r="E1" s="32" t="s">
        <v>9</v>
      </c>
      <c r="F1" s="32" t="s">
        <v>10</v>
      </c>
      <c r="G1" s="32" t="s">
        <v>17</v>
      </c>
      <c r="H1" s="32" t="s">
        <v>60</v>
      </c>
      <c r="I1" s="32" t="s">
        <v>61</v>
      </c>
      <c r="K1" s="32" t="s">
        <v>1</v>
      </c>
      <c r="L1" s="32" t="s">
        <v>63</v>
      </c>
      <c r="M1" s="37" t="s">
        <v>62</v>
      </c>
      <c r="N1" s="32" t="s">
        <v>5</v>
      </c>
      <c r="O1" s="32" t="s">
        <v>9</v>
      </c>
      <c r="P1" s="32" t="s">
        <v>10</v>
      </c>
      <c r="Q1" s="32" t="s">
        <v>17</v>
      </c>
      <c r="R1" s="32" t="s">
        <v>60</v>
      </c>
      <c r="S1" s="32" t="s">
        <v>61</v>
      </c>
      <c r="U1" s="32" t="s">
        <v>1</v>
      </c>
      <c r="V1" s="32" t="s">
        <v>0</v>
      </c>
      <c r="W1" s="37" t="s">
        <v>62</v>
      </c>
      <c r="X1" s="32" t="s">
        <v>5</v>
      </c>
      <c r="Y1" s="32" t="s">
        <v>9</v>
      </c>
      <c r="Z1" s="32" t="s">
        <v>10</v>
      </c>
      <c r="AA1" s="32" t="s">
        <v>17</v>
      </c>
      <c r="AB1" s="32" t="s">
        <v>60</v>
      </c>
      <c r="AC1" s="32" t="s">
        <v>61</v>
      </c>
    </row>
    <row r="2" spans="1:29" x14ac:dyDescent="0.25">
      <c r="A2" s="32">
        <v>4</v>
      </c>
      <c r="B2" s="46" t="s">
        <v>64</v>
      </c>
      <c r="C2" s="40">
        <f>(Supervivencia!C2*100)/'Abundancia géneros'!C2</f>
        <v>80</v>
      </c>
      <c r="D2" s="39">
        <f>(Supervivencia!D2*100)/'Abundancia géneros'!D2</f>
        <v>100</v>
      </c>
      <c r="E2" s="42" t="s">
        <v>67</v>
      </c>
      <c r="F2" s="42" t="s">
        <v>67</v>
      </c>
      <c r="G2" s="42" t="s">
        <v>67</v>
      </c>
      <c r="H2" s="42" t="s">
        <v>67</v>
      </c>
      <c r="I2" s="42" t="s">
        <v>67</v>
      </c>
      <c r="K2" s="32">
        <v>4</v>
      </c>
      <c r="L2" s="46" t="s">
        <v>64</v>
      </c>
      <c r="M2" s="40">
        <f>(Mortalidad!C2*100)/'Abundancia géneros'!C2</f>
        <v>10</v>
      </c>
      <c r="N2" s="40">
        <f>(Mortalidad!D2*100)/'Abundancia géneros'!D2</f>
        <v>0</v>
      </c>
      <c r="O2" s="41" t="s">
        <v>67</v>
      </c>
      <c r="P2" s="41" t="s">
        <v>67</v>
      </c>
      <c r="Q2" s="41" t="s">
        <v>67</v>
      </c>
      <c r="R2" s="41" t="s">
        <v>67</v>
      </c>
      <c r="S2" s="41" t="s">
        <v>67</v>
      </c>
      <c r="U2" s="32">
        <v>4</v>
      </c>
      <c r="V2" s="32">
        <v>2</v>
      </c>
      <c r="W2" s="32" t="str">
        <f t="shared" ref="W2:W25" si="0">IF(SUM(C2,M2)=100, "TRUE", "FALSE")</f>
        <v>FALSE</v>
      </c>
      <c r="X2" s="32" t="str">
        <f t="shared" ref="X2:X25" si="1">IF(SUM(D2,N2)=100, "TRUE", "FALSE")</f>
        <v>TRUE</v>
      </c>
      <c r="Y2" s="10" t="str">
        <f t="shared" ref="Y2:Y25" si="2">IF(SUM(E2,O2)=100, "TRUE", "FALSE")</f>
        <v>FALSE</v>
      </c>
      <c r="Z2" s="10" t="str">
        <f t="shared" ref="Z2:Z25" si="3">IF(SUM(F2,P2)=100, "TRUE", "FALSE")</f>
        <v>FALSE</v>
      </c>
      <c r="AA2" s="10" t="str">
        <f t="shared" ref="AA2:AA25" si="4">IF(SUM(G2,Q2)=100, "TRUE", "FALSE")</f>
        <v>FALSE</v>
      </c>
      <c r="AB2" s="10" t="str">
        <f t="shared" ref="AB2:AB25" si="5">IF(SUM(H2,R2)=100, "TRUE", "FALSE")</f>
        <v>FALSE</v>
      </c>
      <c r="AC2" s="10" t="str">
        <f t="shared" ref="AC2:AC25" si="6">IF(SUM(I2,S2)=100, "TRUE", "FALSE")</f>
        <v>FALSE</v>
      </c>
    </row>
    <row r="3" spans="1:29" x14ac:dyDescent="0.25">
      <c r="A3" s="32">
        <v>4</v>
      </c>
      <c r="B3" s="46" t="s">
        <v>65</v>
      </c>
      <c r="C3" s="40">
        <f>(Supervivencia!C3*100)/'Abundancia géneros'!C3</f>
        <v>100</v>
      </c>
      <c r="D3" s="39">
        <f>(Supervivencia!D3*100)/'Abundancia géneros'!D3</f>
        <v>100</v>
      </c>
      <c r="E3" s="42" t="s">
        <v>67</v>
      </c>
      <c r="F3" s="42" t="s">
        <v>67</v>
      </c>
      <c r="G3" s="42" t="s">
        <v>67</v>
      </c>
      <c r="H3" s="42" t="s">
        <v>67</v>
      </c>
      <c r="I3" s="42" t="s">
        <v>67</v>
      </c>
      <c r="K3" s="32">
        <v>4</v>
      </c>
      <c r="L3" s="46" t="s">
        <v>65</v>
      </c>
      <c r="M3" s="40">
        <f>(Mortalidad!C3*100)/'Abundancia géneros'!C3</f>
        <v>0</v>
      </c>
      <c r="N3" s="40">
        <f>(Mortalidad!D3*100)/'Abundancia géneros'!D3</f>
        <v>0</v>
      </c>
      <c r="O3" s="41" t="s">
        <v>67</v>
      </c>
      <c r="P3" s="41" t="s">
        <v>67</v>
      </c>
      <c r="Q3" s="41" t="s">
        <v>67</v>
      </c>
      <c r="R3" s="41" t="s">
        <v>67</v>
      </c>
      <c r="S3" s="41" t="s">
        <v>67</v>
      </c>
      <c r="U3" s="32">
        <v>4</v>
      </c>
      <c r="V3" s="32">
        <v>3</v>
      </c>
      <c r="W3" s="32" t="str">
        <f t="shared" si="0"/>
        <v>TRUE</v>
      </c>
      <c r="X3" s="32" t="str">
        <f t="shared" si="1"/>
        <v>TRUE</v>
      </c>
      <c r="Y3" s="10" t="str">
        <f t="shared" si="2"/>
        <v>FALSE</v>
      </c>
      <c r="Z3" s="10" t="str">
        <f t="shared" si="3"/>
        <v>FALSE</v>
      </c>
      <c r="AA3" s="10" t="str">
        <f t="shared" si="4"/>
        <v>FALSE</v>
      </c>
      <c r="AB3" s="10" t="str">
        <f t="shared" si="5"/>
        <v>FALSE</v>
      </c>
      <c r="AC3" s="10" t="str">
        <f t="shared" si="6"/>
        <v>FALSE</v>
      </c>
    </row>
    <row r="4" spans="1:29" x14ac:dyDescent="0.25">
      <c r="A4" s="32">
        <v>4</v>
      </c>
      <c r="B4" s="46" t="s">
        <v>66</v>
      </c>
      <c r="C4" s="40">
        <f>(Supervivencia!C4*100)/'Abundancia géneros'!C4</f>
        <v>90</v>
      </c>
      <c r="D4" s="39">
        <f>(Supervivencia!D4*100)/'Abundancia géneros'!D4</f>
        <v>100</v>
      </c>
      <c r="E4" s="42" t="s">
        <v>67</v>
      </c>
      <c r="F4" s="42" t="s">
        <v>67</v>
      </c>
      <c r="G4" s="42" t="s">
        <v>67</v>
      </c>
      <c r="H4" s="42" t="s">
        <v>67</v>
      </c>
      <c r="I4" s="42" t="s">
        <v>67</v>
      </c>
      <c r="K4" s="32">
        <v>4</v>
      </c>
      <c r="L4" s="46" t="s">
        <v>66</v>
      </c>
      <c r="M4" s="40">
        <f>(Mortalidad!C4*100)/'Abundancia géneros'!C4</f>
        <v>10</v>
      </c>
      <c r="N4" s="40">
        <f>(Mortalidad!D4*100)/'Abundancia géneros'!D4</f>
        <v>0</v>
      </c>
      <c r="O4" s="41" t="s">
        <v>67</v>
      </c>
      <c r="P4" s="41" t="s">
        <v>67</v>
      </c>
      <c r="Q4" s="41" t="s">
        <v>67</v>
      </c>
      <c r="R4" s="41" t="s">
        <v>67</v>
      </c>
      <c r="S4" s="41" t="s">
        <v>67</v>
      </c>
      <c r="U4" s="32">
        <v>4</v>
      </c>
      <c r="V4" s="32">
        <v>4</v>
      </c>
      <c r="W4" s="32" t="str">
        <f t="shared" si="0"/>
        <v>TRUE</v>
      </c>
      <c r="X4" s="32" t="str">
        <f t="shared" si="1"/>
        <v>TRUE</v>
      </c>
      <c r="Y4" s="10" t="str">
        <f t="shared" si="2"/>
        <v>FALSE</v>
      </c>
      <c r="Z4" s="10" t="str">
        <f t="shared" si="3"/>
        <v>FALSE</v>
      </c>
      <c r="AA4" s="10" t="str">
        <f t="shared" si="4"/>
        <v>FALSE</v>
      </c>
      <c r="AB4" s="10" t="str">
        <f t="shared" si="5"/>
        <v>FALSE</v>
      </c>
      <c r="AC4" s="10" t="str">
        <f t="shared" si="6"/>
        <v>FALSE</v>
      </c>
    </row>
    <row r="5" spans="1:29" x14ac:dyDescent="0.25">
      <c r="A5" s="32">
        <v>6</v>
      </c>
      <c r="B5" s="46" t="s">
        <v>64</v>
      </c>
      <c r="C5" s="40">
        <f>(Supervivencia!C5*100)/'Abundancia géneros'!C6</f>
        <v>100</v>
      </c>
      <c r="D5" s="42" t="s">
        <v>67</v>
      </c>
      <c r="E5" s="39">
        <f>(Supervivencia!E5*100)/'Abundancia géneros'!E6</f>
        <v>100</v>
      </c>
      <c r="F5" s="39">
        <f>(Supervivencia!F5*100)/'Abundancia géneros'!F6</f>
        <v>100</v>
      </c>
      <c r="G5" s="42" t="s">
        <v>67</v>
      </c>
      <c r="H5" s="42" t="s">
        <v>67</v>
      </c>
      <c r="I5" s="42" t="s">
        <v>67</v>
      </c>
      <c r="K5" s="32">
        <v>6</v>
      </c>
      <c r="L5" s="46" t="s">
        <v>64</v>
      </c>
      <c r="M5" s="40">
        <f>(Mortalidad!C5*100)/'Abundancia géneros'!C6</f>
        <v>0</v>
      </c>
      <c r="N5" s="41" t="s">
        <v>67</v>
      </c>
      <c r="O5" s="40">
        <f>(Mortalidad!E5*100)/'Abundancia géneros'!E6</f>
        <v>0</v>
      </c>
      <c r="P5" s="40">
        <f>(Mortalidad!F5*100)/'Abundancia géneros'!F6</f>
        <v>0</v>
      </c>
      <c r="Q5" s="41" t="s">
        <v>67</v>
      </c>
      <c r="R5" s="41" t="s">
        <v>67</v>
      </c>
      <c r="S5" s="41" t="s">
        <v>67</v>
      </c>
      <c r="U5" s="32">
        <v>6</v>
      </c>
      <c r="V5" s="32">
        <v>2</v>
      </c>
      <c r="W5" s="32" t="str">
        <f t="shared" si="0"/>
        <v>TRUE</v>
      </c>
      <c r="X5" s="10" t="str">
        <f t="shared" si="1"/>
        <v>FALSE</v>
      </c>
      <c r="Y5" s="32" t="str">
        <f t="shared" si="2"/>
        <v>TRUE</v>
      </c>
      <c r="Z5" s="32" t="str">
        <f t="shared" si="3"/>
        <v>TRUE</v>
      </c>
      <c r="AA5" s="10" t="str">
        <f t="shared" si="4"/>
        <v>FALSE</v>
      </c>
      <c r="AB5" s="10" t="str">
        <f t="shared" si="5"/>
        <v>FALSE</v>
      </c>
      <c r="AC5" s="10" t="str">
        <f t="shared" si="6"/>
        <v>FALSE</v>
      </c>
    </row>
    <row r="6" spans="1:29" x14ac:dyDescent="0.25">
      <c r="A6" s="32">
        <v>6</v>
      </c>
      <c r="B6" s="46" t="s">
        <v>65</v>
      </c>
      <c r="C6" s="40">
        <f>(Supervivencia!C6*100)/'Abundancia géneros'!C7</f>
        <v>75</v>
      </c>
      <c r="D6" s="42" t="s">
        <v>67</v>
      </c>
      <c r="E6" s="39">
        <f>(Supervivencia!E6*100)/'Abundancia géneros'!E7</f>
        <v>100</v>
      </c>
      <c r="F6" s="39">
        <f>(Supervivencia!F6*100)/'Abundancia géneros'!F7</f>
        <v>0</v>
      </c>
      <c r="G6" s="42" t="s">
        <v>67</v>
      </c>
      <c r="H6" s="42" t="s">
        <v>67</v>
      </c>
      <c r="I6" s="39">
        <f>(Supervivencia!I6*100)/'Abundancia géneros'!I7</f>
        <v>100</v>
      </c>
      <c r="K6" s="32">
        <v>6</v>
      </c>
      <c r="L6" s="46" t="s">
        <v>65</v>
      </c>
      <c r="M6" s="40">
        <f>(Mortalidad!C6*100)/'Abundancia géneros'!C7</f>
        <v>25</v>
      </c>
      <c r="N6" s="41" t="s">
        <v>67</v>
      </c>
      <c r="O6" s="40">
        <f>(Mortalidad!E6*100)/'Abundancia géneros'!E7</f>
        <v>0</v>
      </c>
      <c r="P6" s="40">
        <f>(Mortalidad!F6*100)/'Abundancia géneros'!F7</f>
        <v>100</v>
      </c>
      <c r="Q6" s="41" t="s">
        <v>67</v>
      </c>
      <c r="R6" s="41" t="s">
        <v>67</v>
      </c>
      <c r="S6" s="40">
        <f>(Mortalidad!I6*100)/'Abundancia géneros'!I7</f>
        <v>0</v>
      </c>
      <c r="U6" s="32">
        <v>6</v>
      </c>
      <c r="V6" s="32">
        <v>3</v>
      </c>
      <c r="W6" s="32" t="str">
        <f t="shared" si="0"/>
        <v>TRUE</v>
      </c>
      <c r="X6" s="10" t="str">
        <f t="shared" si="1"/>
        <v>FALSE</v>
      </c>
      <c r="Y6" s="32" t="str">
        <f t="shared" si="2"/>
        <v>TRUE</v>
      </c>
      <c r="Z6" s="32" t="str">
        <f t="shared" si="3"/>
        <v>TRUE</v>
      </c>
      <c r="AA6" s="10" t="str">
        <f t="shared" si="4"/>
        <v>FALSE</v>
      </c>
      <c r="AB6" s="10" t="str">
        <f t="shared" si="5"/>
        <v>FALSE</v>
      </c>
      <c r="AC6" s="32" t="str">
        <f t="shared" si="6"/>
        <v>TRUE</v>
      </c>
    </row>
    <row r="7" spans="1:29" x14ac:dyDescent="0.25">
      <c r="A7" s="32">
        <v>6</v>
      </c>
      <c r="B7" s="46" t="s">
        <v>66</v>
      </c>
      <c r="C7" s="40">
        <f>(Supervivencia!C7*100)/'Abundancia géneros'!C8</f>
        <v>66.666666666666671</v>
      </c>
      <c r="D7" s="42" t="s">
        <v>67</v>
      </c>
      <c r="E7" s="39">
        <f>(Supervivencia!E7*100)/'Abundancia géneros'!E8</f>
        <v>100</v>
      </c>
      <c r="F7" s="42" t="s">
        <v>67</v>
      </c>
      <c r="G7" s="42" t="s">
        <v>67</v>
      </c>
      <c r="H7" s="42" t="s">
        <v>67</v>
      </c>
      <c r="I7" s="39">
        <f>(Supervivencia!I7*100)/'Abundancia géneros'!I8</f>
        <v>0</v>
      </c>
      <c r="K7" s="32">
        <v>6</v>
      </c>
      <c r="L7" s="46" t="s">
        <v>66</v>
      </c>
      <c r="M7" s="40">
        <f>(Mortalidad!C7*100)/'Abundancia géneros'!C8</f>
        <v>33.333333333333336</v>
      </c>
      <c r="N7" s="41" t="s">
        <v>67</v>
      </c>
      <c r="O7" s="40">
        <f>(Mortalidad!E7*100)/'Abundancia géneros'!E8</f>
        <v>0</v>
      </c>
      <c r="P7" s="41" t="s">
        <v>67</v>
      </c>
      <c r="Q7" s="41" t="s">
        <v>67</v>
      </c>
      <c r="R7" s="41" t="s">
        <v>67</v>
      </c>
      <c r="S7" s="40">
        <f>(Mortalidad!I7*100)/'Abundancia géneros'!I8</f>
        <v>100</v>
      </c>
      <c r="U7" s="32">
        <v>6</v>
      </c>
      <c r="V7" s="32">
        <v>4</v>
      </c>
      <c r="W7" s="32" t="str">
        <f t="shared" si="0"/>
        <v>TRUE</v>
      </c>
      <c r="X7" s="10" t="str">
        <f t="shared" si="1"/>
        <v>FALSE</v>
      </c>
      <c r="Y7" s="32" t="str">
        <f t="shared" si="2"/>
        <v>TRUE</v>
      </c>
      <c r="Z7" s="10" t="str">
        <f t="shared" si="3"/>
        <v>FALSE</v>
      </c>
      <c r="AA7" s="10" t="str">
        <f t="shared" si="4"/>
        <v>FALSE</v>
      </c>
      <c r="AB7" s="10" t="str">
        <f t="shared" si="5"/>
        <v>FALSE</v>
      </c>
      <c r="AC7" s="32" t="str">
        <f t="shared" si="6"/>
        <v>TRUE</v>
      </c>
    </row>
    <row r="8" spans="1:29" x14ac:dyDescent="0.25">
      <c r="A8" s="32">
        <v>12</v>
      </c>
      <c r="B8" s="46" t="s">
        <v>64</v>
      </c>
      <c r="C8" s="40">
        <f>(Supervivencia!C8*100)/'Abundancia géneros'!C10</f>
        <v>100</v>
      </c>
      <c r="D8" s="42" t="s">
        <v>67</v>
      </c>
      <c r="E8" s="42" t="s">
        <v>67</v>
      </c>
      <c r="F8" s="42" t="s">
        <v>67</v>
      </c>
      <c r="G8" s="39">
        <f>(Supervivencia!G8*100)/'Abundancia géneros'!G10</f>
        <v>100</v>
      </c>
      <c r="H8" s="42" t="s">
        <v>67</v>
      </c>
      <c r="I8" s="39">
        <f>(Supervivencia!I8*100)/'Abundancia géneros'!I10</f>
        <v>100</v>
      </c>
      <c r="K8" s="32">
        <v>12</v>
      </c>
      <c r="L8" s="46" t="s">
        <v>64</v>
      </c>
      <c r="M8" s="40">
        <f>(Mortalidad!C8*100)/'Abundancia géneros'!C10</f>
        <v>0</v>
      </c>
      <c r="N8" s="41" t="s">
        <v>67</v>
      </c>
      <c r="O8" s="41" t="s">
        <v>67</v>
      </c>
      <c r="P8" s="41" t="s">
        <v>67</v>
      </c>
      <c r="Q8" s="40">
        <f>(Mortalidad!G8*100)/'Abundancia géneros'!G10</f>
        <v>0</v>
      </c>
      <c r="R8" s="41" t="s">
        <v>67</v>
      </c>
      <c r="S8" s="40">
        <f>(Mortalidad!I8*100)/'Abundancia géneros'!I10</f>
        <v>0</v>
      </c>
      <c r="U8" s="32">
        <v>12</v>
      </c>
      <c r="V8" s="32">
        <v>2</v>
      </c>
      <c r="W8" s="32" t="str">
        <f t="shared" si="0"/>
        <v>TRUE</v>
      </c>
      <c r="X8" s="10" t="str">
        <f t="shared" si="1"/>
        <v>FALSE</v>
      </c>
      <c r="Y8" s="10" t="str">
        <f t="shared" si="2"/>
        <v>FALSE</v>
      </c>
      <c r="Z8" s="10" t="str">
        <f t="shared" si="3"/>
        <v>FALSE</v>
      </c>
      <c r="AA8" s="32" t="str">
        <f t="shared" si="4"/>
        <v>TRUE</v>
      </c>
      <c r="AB8" s="10" t="str">
        <f t="shared" si="5"/>
        <v>FALSE</v>
      </c>
      <c r="AC8" s="32" t="str">
        <f t="shared" si="6"/>
        <v>TRUE</v>
      </c>
    </row>
    <row r="9" spans="1:29" x14ac:dyDescent="0.25">
      <c r="A9" s="32">
        <v>12</v>
      </c>
      <c r="B9" s="46" t="s">
        <v>65</v>
      </c>
      <c r="C9" s="40">
        <f>(Supervivencia!C9*100)/'Abundancia géneros'!C11</f>
        <v>100</v>
      </c>
      <c r="D9" s="42" t="s">
        <v>67</v>
      </c>
      <c r="E9" s="42" t="s">
        <v>67</v>
      </c>
      <c r="F9" s="42" t="s">
        <v>67</v>
      </c>
      <c r="G9" s="39">
        <f>(Supervivencia!G9*100)/'Abundancia géneros'!G11</f>
        <v>100</v>
      </c>
      <c r="H9" s="42" t="s">
        <v>67</v>
      </c>
      <c r="I9" s="39">
        <f>(Supervivencia!I9*100)/'Abundancia géneros'!I11</f>
        <v>0</v>
      </c>
      <c r="K9" s="32">
        <v>12</v>
      </c>
      <c r="L9" s="46" t="s">
        <v>65</v>
      </c>
      <c r="M9" s="40">
        <f>(Mortalidad!C9*100)/'Abundancia géneros'!C11</f>
        <v>0</v>
      </c>
      <c r="N9" s="41" t="s">
        <v>67</v>
      </c>
      <c r="O9" s="41" t="s">
        <v>67</v>
      </c>
      <c r="P9" s="41" t="s">
        <v>67</v>
      </c>
      <c r="Q9" s="40">
        <f>(Mortalidad!G9*100)/'Abundancia géneros'!G11</f>
        <v>0</v>
      </c>
      <c r="R9" s="41" t="s">
        <v>67</v>
      </c>
      <c r="S9" s="40">
        <f>(Mortalidad!I9*100)/'Abundancia géneros'!I11</f>
        <v>100</v>
      </c>
      <c r="U9" s="32">
        <v>12</v>
      </c>
      <c r="V9" s="32">
        <v>3</v>
      </c>
      <c r="W9" s="32" t="str">
        <f t="shared" si="0"/>
        <v>TRUE</v>
      </c>
      <c r="X9" s="10" t="str">
        <f t="shared" si="1"/>
        <v>FALSE</v>
      </c>
      <c r="Y9" s="10" t="str">
        <f t="shared" si="2"/>
        <v>FALSE</v>
      </c>
      <c r="Z9" s="10" t="str">
        <f t="shared" si="3"/>
        <v>FALSE</v>
      </c>
      <c r="AA9" s="32" t="str">
        <f t="shared" si="4"/>
        <v>TRUE</v>
      </c>
      <c r="AB9" s="10" t="str">
        <f t="shared" si="5"/>
        <v>FALSE</v>
      </c>
      <c r="AC9" s="32" t="str">
        <f t="shared" si="6"/>
        <v>TRUE</v>
      </c>
    </row>
    <row r="10" spans="1:29" x14ac:dyDescent="0.25">
      <c r="A10" s="32">
        <v>12</v>
      </c>
      <c r="B10" s="46" t="s">
        <v>66</v>
      </c>
      <c r="C10" s="43">
        <f>(Supervivencia!C10*100)/'Abundancia géneros'!C12</f>
        <v>75</v>
      </c>
      <c r="D10" s="42" t="s">
        <v>67</v>
      </c>
      <c r="E10" s="42" t="s">
        <v>67</v>
      </c>
      <c r="F10" s="42" t="s">
        <v>67</v>
      </c>
      <c r="G10" s="39">
        <f>(Supervivencia!G10*100)/'Abundancia géneros'!G12</f>
        <v>100</v>
      </c>
      <c r="H10" s="42" t="s">
        <v>67</v>
      </c>
      <c r="I10" s="39" t="s">
        <v>67</v>
      </c>
      <c r="K10" s="32">
        <v>12</v>
      </c>
      <c r="L10" s="46" t="s">
        <v>66</v>
      </c>
      <c r="M10" s="43">
        <f>(Mortalidad!C10*100)/'Abundancia géneros'!C12</f>
        <v>25</v>
      </c>
      <c r="N10" s="41" t="s">
        <v>67</v>
      </c>
      <c r="O10" s="41" t="s">
        <v>67</v>
      </c>
      <c r="P10" s="41" t="s">
        <v>67</v>
      </c>
      <c r="Q10" s="40">
        <f>(Mortalidad!G10*100)/'Abundancia géneros'!G12</f>
        <v>0</v>
      </c>
      <c r="R10" s="41" t="s">
        <v>67</v>
      </c>
      <c r="S10" s="41" t="s">
        <v>67</v>
      </c>
      <c r="U10" s="32">
        <v>12</v>
      </c>
      <c r="V10" s="32">
        <v>4</v>
      </c>
      <c r="W10" s="32" t="str">
        <f t="shared" si="0"/>
        <v>TRUE</v>
      </c>
      <c r="X10" s="10" t="str">
        <f t="shared" si="1"/>
        <v>FALSE</v>
      </c>
      <c r="Y10" s="10" t="str">
        <f t="shared" si="2"/>
        <v>FALSE</v>
      </c>
      <c r="Z10" s="10" t="str">
        <f t="shared" si="3"/>
        <v>FALSE</v>
      </c>
      <c r="AA10" s="32" t="str">
        <f t="shared" si="4"/>
        <v>TRUE</v>
      </c>
      <c r="AB10" s="10" t="str">
        <f t="shared" si="5"/>
        <v>FALSE</v>
      </c>
      <c r="AC10" s="10" t="str">
        <f t="shared" si="6"/>
        <v>FALSE</v>
      </c>
    </row>
    <row r="11" spans="1:29" x14ac:dyDescent="0.25">
      <c r="A11" s="32">
        <v>13</v>
      </c>
      <c r="B11" s="46" t="s">
        <v>64</v>
      </c>
      <c r="C11" s="40">
        <f>(Supervivencia!C11*100)/'Abundancia géneros'!C14</f>
        <v>100</v>
      </c>
      <c r="D11" s="42" t="s">
        <v>67</v>
      </c>
      <c r="E11" s="40">
        <f>(Supervivencia!E11*100)/'Abundancia géneros'!E14</f>
        <v>66.666666666666671</v>
      </c>
      <c r="F11" s="42" t="s">
        <v>67</v>
      </c>
      <c r="G11" s="39">
        <f>(Supervivencia!G11*100)/'Abundancia géneros'!G14</f>
        <v>100</v>
      </c>
      <c r="H11" s="42" t="s">
        <v>67</v>
      </c>
      <c r="I11" s="42" t="s">
        <v>67</v>
      </c>
      <c r="K11" s="32">
        <v>13</v>
      </c>
      <c r="L11" s="46" t="s">
        <v>64</v>
      </c>
      <c r="M11" s="40">
        <f>(Mortalidad!C11*100)/'Abundancia géneros'!C14</f>
        <v>0</v>
      </c>
      <c r="N11" s="41" t="s">
        <v>67</v>
      </c>
      <c r="O11" s="40">
        <f>(Mortalidad!E11*100)/'Abundancia géneros'!E14</f>
        <v>33.333333333333336</v>
      </c>
      <c r="P11" s="41" t="s">
        <v>67</v>
      </c>
      <c r="Q11" s="40">
        <f>(Mortalidad!G11*100)/'Abundancia géneros'!G14</f>
        <v>0</v>
      </c>
      <c r="R11" s="41" t="s">
        <v>67</v>
      </c>
      <c r="S11" s="41" t="s">
        <v>67</v>
      </c>
      <c r="U11" s="32">
        <v>13</v>
      </c>
      <c r="V11" s="32">
        <v>2</v>
      </c>
      <c r="W11" s="32" t="str">
        <f t="shared" si="0"/>
        <v>TRUE</v>
      </c>
      <c r="X11" s="10" t="str">
        <f t="shared" si="1"/>
        <v>FALSE</v>
      </c>
      <c r="Y11" s="32" t="str">
        <f t="shared" si="2"/>
        <v>TRUE</v>
      </c>
      <c r="Z11" s="10" t="str">
        <f t="shared" si="3"/>
        <v>FALSE</v>
      </c>
      <c r="AA11" s="32" t="str">
        <f t="shared" si="4"/>
        <v>TRUE</v>
      </c>
      <c r="AB11" s="10" t="str">
        <f t="shared" si="5"/>
        <v>FALSE</v>
      </c>
      <c r="AC11" s="10" t="str">
        <f t="shared" si="6"/>
        <v>FALSE</v>
      </c>
    </row>
    <row r="12" spans="1:29" x14ac:dyDescent="0.25">
      <c r="A12" s="32">
        <v>13</v>
      </c>
      <c r="B12" s="46" t="s">
        <v>65</v>
      </c>
      <c r="C12" s="40">
        <f>(Supervivencia!C12*100)/'Abundancia géneros'!C15</f>
        <v>66.666666666666671</v>
      </c>
      <c r="D12" s="42" t="s">
        <v>67</v>
      </c>
      <c r="E12" s="39">
        <f>(Supervivencia!E12*100)/'Abundancia géneros'!E15</f>
        <v>100</v>
      </c>
      <c r="F12" s="42" t="s">
        <v>67</v>
      </c>
      <c r="G12" s="39">
        <f>(Supervivencia!G12*100)/'Abundancia géneros'!G15</f>
        <v>100</v>
      </c>
      <c r="H12" s="42" t="s">
        <v>67</v>
      </c>
      <c r="I12" s="42" t="s">
        <v>67</v>
      </c>
      <c r="K12" s="32">
        <v>13</v>
      </c>
      <c r="L12" s="46" t="s">
        <v>65</v>
      </c>
      <c r="M12" s="40">
        <f>(Mortalidad!C12*100)/'Abundancia géneros'!C15</f>
        <v>33.333333333333336</v>
      </c>
      <c r="N12" s="41" t="s">
        <v>67</v>
      </c>
      <c r="O12" s="40">
        <f>(Mortalidad!E12*100)/'Abundancia géneros'!E15</f>
        <v>0</v>
      </c>
      <c r="P12" s="41" t="s">
        <v>67</v>
      </c>
      <c r="Q12" s="40">
        <f>(Mortalidad!G12*100)/'Abundancia géneros'!G15</f>
        <v>0</v>
      </c>
      <c r="R12" s="41" t="s">
        <v>67</v>
      </c>
      <c r="S12" s="41" t="s">
        <v>67</v>
      </c>
      <c r="U12" s="32">
        <v>13</v>
      </c>
      <c r="V12" s="32">
        <v>3</v>
      </c>
      <c r="W12" s="32" t="str">
        <f t="shared" si="0"/>
        <v>TRUE</v>
      </c>
      <c r="X12" s="10" t="str">
        <f t="shared" si="1"/>
        <v>FALSE</v>
      </c>
      <c r="Y12" s="32" t="str">
        <f t="shared" si="2"/>
        <v>TRUE</v>
      </c>
      <c r="Z12" s="10" t="str">
        <f t="shared" si="3"/>
        <v>FALSE</v>
      </c>
      <c r="AA12" s="32" t="str">
        <f t="shared" si="4"/>
        <v>TRUE</v>
      </c>
      <c r="AB12" s="10" t="str">
        <f t="shared" si="5"/>
        <v>FALSE</v>
      </c>
      <c r="AC12" s="10" t="str">
        <f t="shared" si="6"/>
        <v>FALSE</v>
      </c>
    </row>
    <row r="13" spans="1:29" x14ac:dyDescent="0.25">
      <c r="A13" s="32">
        <v>13</v>
      </c>
      <c r="B13" s="46" t="s">
        <v>66</v>
      </c>
      <c r="C13" s="40">
        <f>(Supervivencia!C13*100)/'Abundancia géneros'!C16</f>
        <v>100</v>
      </c>
      <c r="D13" s="42" t="s">
        <v>67</v>
      </c>
      <c r="E13" s="39">
        <f>(Supervivencia!E13*100)/'Abundancia géneros'!E16</f>
        <v>100</v>
      </c>
      <c r="F13" s="42" t="s">
        <v>67</v>
      </c>
      <c r="G13" s="39">
        <f>(Supervivencia!G13*100)/'Abundancia géneros'!G16</f>
        <v>100</v>
      </c>
      <c r="H13" s="42" t="s">
        <v>67</v>
      </c>
      <c r="I13" s="42" t="s">
        <v>67</v>
      </c>
      <c r="K13" s="32">
        <v>13</v>
      </c>
      <c r="L13" s="46" t="s">
        <v>66</v>
      </c>
      <c r="M13" s="40">
        <f>(Mortalidad!C13*100)/'Abundancia géneros'!C16</f>
        <v>0</v>
      </c>
      <c r="N13" s="41" t="s">
        <v>67</v>
      </c>
      <c r="O13" s="40">
        <f>(Mortalidad!E13*100)/'Abundancia géneros'!E16</f>
        <v>0</v>
      </c>
      <c r="P13" s="41" t="s">
        <v>67</v>
      </c>
      <c r="Q13" s="40">
        <f>(Mortalidad!G13*100)/'Abundancia géneros'!G16</f>
        <v>0</v>
      </c>
      <c r="R13" s="41" t="s">
        <v>67</v>
      </c>
      <c r="S13" s="41" t="s">
        <v>67</v>
      </c>
      <c r="U13" s="32">
        <v>13</v>
      </c>
      <c r="V13" s="32">
        <v>4</v>
      </c>
      <c r="W13" s="32" t="str">
        <f t="shared" si="0"/>
        <v>TRUE</v>
      </c>
      <c r="X13" s="10" t="str">
        <f t="shared" si="1"/>
        <v>FALSE</v>
      </c>
      <c r="Y13" s="32" t="str">
        <f t="shared" si="2"/>
        <v>TRUE</v>
      </c>
      <c r="Z13" s="10" t="str">
        <f t="shared" si="3"/>
        <v>FALSE</v>
      </c>
      <c r="AA13" s="32" t="str">
        <f t="shared" si="4"/>
        <v>TRUE</v>
      </c>
      <c r="AB13" s="10" t="str">
        <f t="shared" si="5"/>
        <v>FALSE</v>
      </c>
      <c r="AC13" s="10" t="str">
        <f t="shared" si="6"/>
        <v>FALSE</v>
      </c>
    </row>
    <row r="14" spans="1:29" x14ac:dyDescent="0.25">
      <c r="A14" s="32">
        <v>15</v>
      </c>
      <c r="B14" s="46" t="s">
        <v>64</v>
      </c>
      <c r="C14" s="40">
        <f>(Supervivencia!C14*100)/'Abundancia géneros'!C18</f>
        <v>60</v>
      </c>
      <c r="D14" s="42" t="s">
        <v>67</v>
      </c>
      <c r="E14" s="42" t="s">
        <v>67</v>
      </c>
      <c r="F14" s="42" t="s">
        <v>67</v>
      </c>
      <c r="G14" s="39">
        <f>(Supervivencia!G14*100)/'Abundancia géneros'!G18</f>
        <v>100</v>
      </c>
      <c r="H14" s="42" t="s">
        <v>67</v>
      </c>
      <c r="I14" s="42" t="s">
        <v>67</v>
      </c>
      <c r="K14" s="32">
        <v>15</v>
      </c>
      <c r="L14" s="46" t="s">
        <v>64</v>
      </c>
      <c r="M14" s="40">
        <f>(Mortalidad!C14*100)/'Abundancia géneros'!C18</f>
        <v>40</v>
      </c>
      <c r="N14" s="41" t="s">
        <v>67</v>
      </c>
      <c r="O14" s="41" t="s">
        <v>67</v>
      </c>
      <c r="P14" s="41" t="s">
        <v>67</v>
      </c>
      <c r="Q14" s="40">
        <f>(Mortalidad!G14*100)/'Abundancia géneros'!G18</f>
        <v>0</v>
      </c>
      <c r="R14" s="41" t="s">
        <v>67</v>
      </c>
      <c r="S14" s="41" t="s">
        <v>67</v>
      </c>
      <c r="U14" s="32">
        <v>15</v>
      </c>
      <c r="V14" s="32">
        <v>2</v>
      </c>
      <c r="W14" s="32" t="str">
        <f t="shared" si="0"/>
        <v>TRUE</v>
      </c>
      <c r="X14" s="10" t="str">
        <f t="shared" si="1"/>
        <v>FALSE</v>
      </c>
      <c r="Y14" s="10" t="str">
        <f t="shared" si="2"/>
        <v>FALSE</v>
      </c>
      <c r="Z14" s="10" t="str">
        <f t="shared" si="3"/>
        <v>FALSE</v>
      </c>
      <c r="AA14" s="32" t="str">
        <f t="shared" si="4"/>
        <v>TRUE</v>
      </c>
      <c r="AB14" s="10" t="str">
        <f t="shared" si="5"/>
        <v>FALSE</v>
      </c>
      <c r="AC14" s="10" t="str">
        <f t="shared" si="6"/>
        <v>FALSE</v>
      </c>
    </row>
    <row r="15" spans="1:29" x14ac:dyDescent="0.25">
      <c r="A15" s="32">
        <v>15</v>
      </c>
      <c r="B15" s="46" t="s">
        <v>65</v>
      </c>
      <c r="C15" s="40">
        <f>(Supervivencia!C15*100)/'Abundancia géneros'!C19</f>
        <v>66.666666666666671</v>
      </c>
      <c r="D15" s="42" t="s">
        <v>67</v>
      </c>
      <c r="E15" s="42" t="s">
        <v>67</v>
      </c>
      <c r="F15" s="42" t="s">
        <v>67</v>
      </c>
      <c r="G15" s="39">
        <f>(Supervivencia!G15*100)/'Abundancia géneros'!G19</f>
        <v>100</v>
      </c>
      <c r="H15" s="42" t="s">
        <v>67</v>
      </c>
      <c r="I15" s="42" t="s">
        <v>67</v>
      </c>
      <c r="K15" s="32">
        <v>15</v>
      </c>
      <c r="L15" s="46" t="s">
        <v>65</v>
      </c>
      <c r="M15" s="40">
        <f>(Mortalidad!C15*100)/'Abundancia géneros'!C19</f>
        <v>33.333333333333336</v>
      </c>
      <c r="N15" s="41" t="s">
        <v>67</v>
      </c>
      <c r="O15" s="41" t="s">
        <v>67</v>
      </c>
      <c r="P15" s="41" t="s">
        <v>67</v>
      </c>
      <c r="Q15" s="40">
        <f>(Mortalidad!G15*100)/'Abundancia géneros'!G19</f>
        <v>0</v>
      </c>
      <c r="R15" s="41" t="s">
        <v>67</v>
      </c>
      <c r="S15" s="41" t="s">
        <v>67</v>
      </c>
      <c r="U15" s="32">
        <v>15</v>
      </c>
      <c r="V15" s="32">
        <v>3</v>
      </c>
      <c r="W15" s="32" t="str">
        <f t="shared" si="0"/>
        <v>TRUE</v>
      </c>
      <c r="X15" s="10" t="str">
        <f t="shared" si="1"/>
        <v>FALSE</v>
      </c>
      <c r="Y15" s="10" t="str">
        <f t="shared" si="2"/>
        <v>FALSE</v>
      </c>
      <c r="Z15" s="10" t="str">
        <f t="shared" si="3"/>
        <v>FALSE</v>
      </c>
      <c r="AA15" s="32" t="str">
        <f t="shared" si="4"/>
        <v>TRUE</v>
      </c>
      <c r="AB15" s="10" t="str">
        <f t="shared" si="5"/>
        <v>FALSE</v>
      </c>
      <c r="AC15" s="10" t="str">
        <f t="shared" si="6"/>
        <v>FALSE</v>
      </c>
    </row>
    <row r="16" spans="1:29" x14ac:dyDescent="0.25">
      <c r="A16" s="32">
        <v>15</v>
      </c>
      <c r="B16" s="46" t="s">
        <v>66</v>
      </c>
      <c r="C16" s="40">
        <f>(Supervivencia!C16*100)/'Abundancia géneros'!C20</f>
        <v>75</v>
      </c>
      <c r="D16" s="42" t="s">
        <v>67</v>
      </c>
      <c r="E16" s="42" t="s">
        <v>67</v>
      </c>
      <c r="F16" s="42" t="s">
        <v>67</v>
      </c>
      <c r="G16" s="42" t="s">
        <v>67</v>
      </c>
      <c r="H16" s="42" t="s">
        <v>67</v>
      </c>
      <c r="I16" s="42" t="s">
        <v>67</v>
      </c>
      <c r="K16" s="32">
        <v>15</v>
      </c>
      <c r="L16" s="46" t="s">
        <v>66</v>
      </c>
      <c r="M16" s="40">
        <f>(Mortalidad!C16*100)/'Abundancia géneros'!C20</f>
        <v>25</v>
      </c>
      <c r="N16" s="41" t="s">
        <v>67</v>
      </c>
      <c r="O16" s="41" t="s">
        <v>67</v>
      </c>
      <c r="P16" s="41" t="s">
        <v>67</v>
      </c>
      <c r="Q16" s="41" t="s">
        <v>67</v>
      </c>
      <c r="R16" s="41" t="s">
        <v>67</v>
      </c>
      <c r="S16" s="41" t="s">
        <v>67</v>
      </c>
      <c r="U16" s="32">
        <v>15</v>
      </c>
      <c r="V16" s="32">
        <v>4</v>
      </c>
      <c r="W16" s="32" t="str">
        <f t="shared" si="0"/>
        <v>TRUE</v>
      </c>
      <c r="X16" s="10" t="str">
        <f t="shared" si="1"/>
        <v>FALSE</v>
      </c>
      <c r="Y16" s="10" t="str">
        <f t="shared" si="2"/>
        <v>FALSE</v>
      </c>
      <c r="Z16" s="10" t="str">
        <f t="shared" si="3"/>
        <v>FALSE</v>
      </c>
      <c r="AA16" s="10" t="str">
        <f t="shared" si="4"/>
        <v>FALSE</v>
      </c>
      <c r="AB16" s="10" t="str">
        <f t="shared" si="5"/>
        <v>FALSE</v>
      </c>
      <c r="AC16" s="10" t="str">
        <f t="shared" si="6"/>
        <v>FALSE</v>
      </c>
    </row>
    <row r="17" spans="1:29" x14ac:dyDescent="0.25">
      <c r="A17" s="32">
        <v>16</v>
      </c>
      <c r="B17" s="46" t="s">
        <v>64</v>
      </c>
      <c r="C17" s="40">
        <f>(Supervivencia!C17*100)/'Abundancia géneros'!C22</f>
        <v>50</v>
      </c>
      <c r="D17" s="39">
        <f>(Supervivencia!D17*100)/'Abundancia géneros'!D22</f>
        <v>100</v>
      </c>
      <c r="E17" s="42" t="s">
        <v>67</v>
      </c>
      <c r="F17" s="42" t="s">
        <v>67</v>
      </c>
      <c r="G17" s="42" t="s">
        <v>67</v>
      </c>
      <c r="H17" s="42" t="s">
        <v>67</v>
      </c>
      <c r="I17" s="39">
        <f>(Supervivencia!I17*100)/'Abundancia géneros'!I22</f>
        <v>100</v>
      </c>
      <c r="K17" s="32">
        <v>16</v>
      </c>
      <c r="L17" s="46" t="s">
        <v>64</v>
      </c>
      <c r="M17" s="40">
        <f>(Mortalidad!C17*100)/'Abundancia géneros'!C22</f>
        <v>50</v>
      </c>
      <c r="N17" s="40">
        <f>(Mortalidad!D17*100)/'Abundancia géneros'!D22</f>
        <v>0</v>
      </c>
      <c r="O17" s="41" t="s">
        <v>67</v>
      </c>
      <c r="P17" s="41" t="s">
        <v>67</v>
      </c>
      <c r="Q17" s="41" t="s">
        <v>67</v>
      </c>
      <c r="R17" s="41" t="s">
        <v>67</v>
      </c>
      <c r="S17" s="40">
        <f>(Mortalidad!I17*100)/'Abundancia géneros'!I22</f>
        <v>0</v>
      </c>
      <c r="U17" s="32">
        <v>16</v>
      </c>
      <c r="V17" s="32">
        <v>2</v>
      </c>
      <c r="W17" s="32" t="str">
        <f t="shared" si="0"/>
        <v>TRUE</v>
      </c>
      <c r="X17" s="32" t="str">
        <f t="shared" si="1"/>
        <v>TRUE</v>
      </c>
      <c r="Y17" s="10" t="str">
        <f t="shared" si="2"/>
        <v>FALSE</v>
      </c>
      <c r="Z17" s="10" t="str">
        <f t="shared" si="3"/>
        <v>FALSE</v>
      </c>
      <c r="AA17" s="10" t="str">
        <f t="shared" si="4"/>
        <v>FALSE</v>
      </c>
      <c r="AB17" s="10" t="str">
        <f t="shared" si="5"/>
        <v>FALSE</v>
      </c>
      <c r="AC17" s="32" t="str">
        <f t="shared" si="6"/>
        <v>TRUE</v>
      </c>
    </row>
    <row r="18" spans="1:29" x14ac:dyDescent="0.25">
      <c r="A18" s="32">
        <v>16</v>
      </c>
      <c r="B18" s="46" t="s">
        <v>65</v>
      </c>
      <c r="C18" s="40">
        <f>(Supervivencia!C18*100)/'Abundancia géneros'!C23</f>
        <v>66.666666666666671</v>
      </c>
      <c r="D18" s="39">
        <f>(Supervivencia!D18*100)/'Abundancia géneros'!D23</f>
        <v>100</v>
      </c>
      <c r="E18" s="42" t="s">
        <v>67</v>
      </c>
      <c r="F18" s="42" t="s">
        <v>67</v>
      </c>
      <c r="G18" s="42" t="s">
        <v>67</v>
      </c>
      <c r="H18" s="42" t="s">
        <v>67</v>
      </c>
      <c r="I18" s="39">
        <f>(Supervivencia!I18*100)/'Abundancia géneros'!I23</f>
        <v>100</v>
      </c>
      <c r="K18" s="32">
        <v>16</v>
      </c>
      <c r="L18" s="46" t="s">
        <v>65</v>
      </c>
      <c r="M18" s="40">
        <f>(Mortalidad!C18*100)/'Abundancia géneros'!C23</f>
        <v>33.333333333333336</v>
      </c>
      <c r="N18" s="40">
        <f>(Mortalidad!D18*100)/'Abundancia géneros'!D23</f>
        <v>0</v>
      </c>
      <c r="O18" s="41" t="s">
        <v>67</v>
      </c>
      <c r="P18" s="41" t="s">
        <v>67</v>
      </c>
      <c r="Q18" s="41" t="s">
        <v>67</v>
      </c>
      <c r="R18" s="41" t="s">
        <v>67</v>
      </c>
      <c r="S18" s="40">
        <f>(Mortalidad!I18*100)/'Abundancia géneros'!I23</f>
        <v>0</v>
      </c>
      <c r="U18" s="32">
        <v>16</v>
      </c>
      <c r="V18" s="32">
        <v>3</v>
      </c>
      <c r="W18" s="32" t="str">
        <f t="shared" si="0"/>
        <v>TRUE</v>
      </c>
      <c r="X18" s="32" t="str">
        <f t="shared" si="1"/>
        <v>TRUE</v>
      </c>
      <c r="Y18" s="10" t="str">
        <f t="shared" si="2"/>
        <v>FALSE</v>
      </c>
      <c r="Z18" s="10" t="str">
        <f t="shared" si="3"/>
        <v>FALSE</v>
      </c>
      <c r="AA18" s="10" t="str">
        <f t="shared" si="4"/>
        <v>FALSE</v>
      </c>
      <c r="AB18" s="10" t="str">
        <f t="shared" si="5"/>
        <v>FALSE</v>
      </c>
      <c r="AC18" s="32" t="str">
        <f t="shared" si="6"/>
        <v>TRUE</v>
      </c>
    </row>
    <row r="19" spans="1:29" x14ac:dyDescent="0.25">
      <c r="A19" s="32">
        <v>16</v>
      </c>
      <c r="B19" s="46" t="s">
        <v>66</v>
      </c>
      <c r="C19" s="40">
        <f>(Supervivencia!C19*100)/'Abundancia géneros'!C24</f>
        <v>66.666666666666671</v>
      </c>
      <c r="D19" s="39">
        <f>(Supervivencia!D19*100)/'Abundancia géneros'!D24</f>
        <v>100</v>
      </c>
      <c r="E19" s="42" t="s">
        <v>67</v>
      </c>
      <c r="F19" s="42" t="s">
        <v>67</v>
      </c>
      <c r="G19" s="42" t="s">
        <v>67</v>
      </c>
      <c r="H19" s="42" t="s">
        <v>67</v>
      </c>
      <c r="I19" s="39">
        <f>(Supervivencia!I19*100)/'Abundancia géneros'!I24</f>
        <v>100</v>
      </c>
      <c r="K19" s="32">
        <v>16</v>
      </c>
      <c r="L19" s="46" t="s">
        <v>66</v>
      </c>
      <c r="M19" s="40">
        <f>(Mortalidad!C19*100)/'Abundancia géneros'!C24</f>
        <v>33.333333333333336</v>
      </c>
      <c r="N19" s="40">
        <f>(Mortalidad!D19*100)/'Abundancia géneros'!D24</f>
        <v>0</v>
      </c>
      <c r="O19" s="41" t="s">
        <v>67</v>
      </c>
      <c r="P19" s="41" t="s">
        <v>67</v>
      </c>
      <c r="Q19" s="41" t="s">
        <v>67</v>
      </c>
      <c r="R19" s="41" t="s">
        <v>67</v>
      </c>
      <c r="S19" s="40">
        <f>(Mortalidad!I19*100)/'Abundancia géneros'!I24</f>
        <v>0</v>
      </c>
      <c r="U19" s="32">
        <v>16</v>
      </c>
      <c r="V19" s="32">
        <v>4</v>
      </c>
      <c r="W19" s="32" t="str">
        <f t="shared" si="0"/>
        <v>TRUE</v>
      </c>
      <c r="X19" s="32" t="str">
        <f t="shared" si="1"/>
        <v>TRUE</v>
      </c>
      <c r="Y19" s="10" t="str">
        <f t="shared" si="2"/>
        <v>FALSE</v>
      </c>
      <c r="Z19" s="10" t="str">
        <f t="shared" si="3"/>
        <v>FALSE</v>
      </c>
      <c r="AA19" s="10" t="str">
        <f t="shared" si="4"/>
        <v>FALSE</v>
      </c>
      <c r="AB19" s="10" t="str">
        <f t="shared" si="5"/>
        <v>FALSE</v>
      </c>
      <c r="AC19" s="32" t="str">
        <f t="shared" si="6"/>
        <v>TRUE</v>
      </c>
    </row>
    <row r="20" spans="1:29" x14ac:dyDescent="0.25">
      <c r="A20" s="32">
        <v>27</v>
      </c>
      <c r="B20" s="46" t="s">
        <v>64</v>
      </c>
      <c r="C20" s="40">
        <f>(Supervivencia!C20*100)/'Abundancia géneros'!C26</f>
        <v>100</v>
      </c>
      <c r="D20" s="39">
        <f>(Supervivencia!D20*100)/'Abundancia géneros'!D26</f>
        <v>100</v>
      </c>
      <c r="E20" s="42" t="s">
        <v>67</v>
      </c>
      <c r="F20" s="42" t="s">
        <v>67</v>
      </c>
      <c r="G20" s="42" t="s">
        <v>67</v>
      </c>
      <c r="H20" s="42" t="s">
        <v>67</v>
      </c>
      <c r="I20" s="39">
        <f>(Supervivencia!I20*100)/'Abundancia géneros'!I26</f>
        <v>100</v>
      </c>
      <c r="K20" s="32">
        <v>27</v>
      </c>
      <c r="L20" s="46" t="s">
        <v>64</v>
      </c>
      <c r="M20" s="40">
        <f>(Mortalidad!C20*100)/'Abundancia géneros'!C26</f>
        <v>0</v>
      </c>
      <c r="N20" s="40">
        <f>(Mortalidad!D20*100)/'Abundancia géneros'!D26</f>
        <v>0</v>
      </c>
      <c r="O20" s="41" t="s">
        <v>67</v>
      </c>
      <c r="P20" s="41" t="s">
        <v>67</v>
      </c>
      <c r="Q20" s="41" t="s">
        <v>67</v>
      </c>
      <c r="R20" s="41" t="s">
        <v>67</v>
      </c>
      <c r="S20" s="40">
        <f>(Mortalidad!I20*100)/'Abundancia géneros'!I26</f>
        <v>0</v>
      </c>
      <c r="U20" s="32">
        <v>27</v>
      </c>
      <c r="V20" s="32">
        <v>2</v>
      </c>
      <c r="W20" s="32" t="str">
        <f t="shared" si="0"/>
        <v>TRUE</v>
      </c>
      <c r="X20" s="32" t="str">
        <f t="shared" si="1"/>
        <v>TRUE</v>
      </c>
      <c r="Y20" s="10" t="str">
        <f t="shared" si="2"/>
        <v>FALSE</v>
      </c>
      <c r="Z20" s="10" t="str">
        <f t="shared" si="3"/>
        <v>FALSE</v>
      </c>
      <c r="AA20" s="10" t="str">
        <f t="shared" si="4"/>
        <v>FALSE</v>
      </c>
      <c r="AB20" s="10" t="str">
        <f t="shared" si="5"/>
        <v>FALSE</v>
      </c>
      <c r="AC20" s="32" t="str">
        <f t="shared" si="6"/>
        <v>TRUE</v>
      </c>
    </row>
    <row r="21" spans="1:29" x14ac:dyDescent="0.25">
      <c r="A21" s="32">
        <v>27</v>
      </c>
      <c r="B21" s="46" t="s">
        <v>65</v>
      </c>
      <c r="C21" s="40">
        <f>(Supervivencia!C21*100)/'Abundancia géneros'!C27</f>
        <v>75</v>
      </c>
      <c r="D21" s="39">
        <f>(Supervivencia!D21*100)/'Abundancia géneros'!D27</f>
        <v>100</v>
      </c>
      <c r="E21" s="42" t="s">
        <v>67</v>
      </c>
      <c r="F21" s="42" t="s">
        <v>67</v>
      </c>
      <c r="G21" s="42" t="s">
        <v>67</v>
      </c>
      <c r="H21" s="42" t="s">
        <v>67</v>
      </c>
      <c r="I21" s="39">
        <f>(Supervivencia!I21*100)/'Abundancia géneros'!I27</f>
        <v>100</v>
      </c>
      <c r="K21" s="32">
        <v>27</v>
      </c>
      <c r="L21" s="46" t="s">
        <v>65</v>
      </c>
      <c r="M21" s="40">
        <f>(Mortalidad!C21*100)/'Abundancia géneros'!C27</f>
        <v>25</v>
      </c>
      <c r="N21" s="40">
        <f>(Mortalidad!D21*100)/'Abundancia géneros'!D27</f>
        <v>0</v>
      </c>
      <c r="O21" s="41" t="s">
        <v>67</v>
      </c>
      <c r="P21" s="41" t="s">
        <v>67</v>
      </c>
      <c r="Q21" s="41" t="s">
        <v>67</v>
      </c>
      <c r="R21" s="41" t="s">
        <v>67</v>
      </c>
      <c r="S21" s="40">
        <f>(Mortalidad!I21*100)/'Abundancia géneros'!I27</f>
        <v>0</v>
      </c>
      <c r="U21" s="32">
        <v>27</v>
      </c>
      <c r="V21" s="32">
        <v>3</v>
      </c>
      <c r="W21" s="32" t="str">
        <f t="shared" si="0"/>
        <v>TRUE</v>
      </c>
      <c r="X21" s="32" t="str">
        <f t="shared" si="1"/>
        <v>TRUE</v>
      </c>
      <c r="Y21" s="10" t="str">
        <f t="shared" si="2"/>
        <v>FALSE</v>
      </c>
      <c r="Z21" s="10" t="str">
        <f t="shared" si="3"/>
        <v>FALSE</v>
      </c>
      <c r="AA21" s="10" t="str">
        <f t="shared" si="4"/>
        <v>FALSE</v>
      </c>
      <c r="AB21" s="10" t="str">
        <f t="shared" si="5"/>
        <v>FALSE</v>
      </c>
      <c r="AC21" s="32" t="str">
        <f t="shared" si="6"/>
        <v>TRUE</v>
      </c>
    </row>
    <row r="22" spans="1:29" x14ac:dyDescent="0.25">
      <c r="A22" s="32">
        <v>27</v>
      </c>
      <c r="B22" s="46" t="s">
        <v>66</v>
      </c>
      <c r="C22" s="40">
        <f>(Supervivencia!C22*100)/'Abundancia géneros'!C28</f>
        <v>66.666666666666671</v>
      </c>
      <c r="D22" s="39">
        <f>(Supervivencia!D22*100)/'Abundancia géneros'!D28</f>
        <v>100</v>
      </c>
      <c r="E22" s="42" t="s">
        <v>67</v>
      </c>
      <c r="F22" s="42" t="s">
        <v>67</v>
      </c>
      <c r="G22" s="42" t="s">
        <v>67</v>
      </c>
      <c r="H22" s="42" t="s">
        <v>67</v>
      </c>
      <c r="I22" s="39">
        <f>(Supervivencia!I22*100)/'Abundancia géneros'!I28</f>
        <v>100</v>
      </c>
      <c r="K22" s="32">
        <v>27</v>
      </c>
      <c r="L22" s="46" t="s">
        <v>66</v>
      </c>
      <c r="M22" s="40">
        <f>(Mortalidad!C22*100)/'Abundancia géneros'!C28</f>
        <v>33.333333333333336</v>
      </c>
      <c r="N22" s="40">
        <f>(Mortalidad!D22*100)/'Abundancia géneros'!D28</f>
        <v>0</v>
      </c>
      <c r="O22" s="41" t="s">
        <v>67</v>
      </c>
      <c r="P22" s="41" t="s">
        <v>67</v>
      </c>
      <c r="Q22" s="41" t="s">
        <v>67</v>
      </c>
      <c r="R22" s="41" t="s">
        <v>67</v>
      </c>
      <c r="S22" s="40">
        <f>(Mortalidad!I22*100)/'Abundancia géneros'!I28</f>
        <v>0</v>
      </c>
      <c r="U22" s="32">
        <v>27</v>
      </c>
      <c r="V22" s="32">
        <v>4</v>
      </c>
      <c r="W22" s="32" t="str">
        <f t="shared" si="0"/>
        <v>TRUE</v>
      </c>
      <c r="X22" s="32" t="str">
        <f t="shared" si="1"/>
        <v>TRUE</v>
      </c>
      <c r="Y22" s="10" t="str">
        <f t="shared" si="2"/>
        <v>FALSE</v>
      </c>
      <c r="Z22" s="10" t="str">
        <f t="shared" si="3"/>
        <v>FALSE</v>
      </c>
      <c r="AA22" s="10" t="str">
        <f t="shared" si="4"/>
        <v>FALSE</v>
      </c>
      <c r="AB22" s="10" t="str">
        <f t="shared" si="5"/>
        <v>FALSE</v>
      </c>
      <c r="AC22" s="32" t="str">
        <f t="shared" si="6"/>
        <v>TRUE</v>
      </c>
    </row>
    <row r="23" spans="1:29" x14ac:dyDescent="0.25">
      <c r="A23" s="32">
        <v>28</v>
      </c>
      <c r="B23" s="46" t="s">
        <v>64</v>
      </c>
      <c r="C23" s="40">
        <f>(Supervivencia!C23*100)/'Abundancia géneros'!C30</f>
        <v>50</v>
      </c>
      <c r="D23" s="42" t="s">
        <v>67</v>
      </c>
      <c r="E23" s="39">
        <f>(Supervivencia!E23*100)/'Abundancia géneros'!E30</f>
        <v>100</v>
      </c>
      <c r="F23" s="39">
        <f>(Supervivencia!F23*100)/'Abundancia géneros'!F30</f>
        <v>100</v>
      </c>
      <c r="G23" s="42" t="s">
        <v>67</v>
      </c>
      <c r="H23" s="39">
        <f>(Supervivencia!H23*100)/'Abundancia géneros'!H30</f>
        <v>100</v>
      </c>
      <c r="I23" s="39">
        <f>(Supervivencia!I23*100)/'Abundancia géneros'!I30</f>
        <v>100</v>
      </c>
      <c r="K23" s="32">
        <v>28</v>
      </c>
      <c r="L23" s="46" t="s">
        <v>64</v>
      </c>
      <c r="M23" s="40">
        <f>(Mortalidad!C23*100)/'Abundancia géneros'!C30</f>
        <v>50</v>
      </c>
      <c r="N23" s="41" t="s">
        <v>67</v>
      </c>
      <c r="O23" s="40">
        <f>(Mortalidad!E23*100)/'Abundancia géneros'!E30</f>
        <v>0</v>
      </c>
      <c r="P23" s="40">
        <f>(Mortalidad!F23*100)/'Abundancia géneros'!F30</f>
        <v>0</v>
      </c>
      <c r="Q23" s="41" t="s">
        <v>67</v>
      </c>
      <c r="R23" s="40">
        <f>(Mortalidad!H23*100)/'Abundancia géneros'!H30</f>
        <v>0</v>
      </c>
      <c r="S23" s="40">
        <f>(Mortalidad!I23*100)/'Abundancia géneros'!I30</f>
        <v>0</v>
      </c>
      <c r="U23" s="32">
        <v>28</v>
      </c>
      <c r="V23" s="32">
        <v>2</v>
      </c>
      <c r="W23" s="32" t="str">
        <f t="shared" si="0"/>
        <v>TRUE</v>
      </c>
      <c r="X23" s="10" t="str">
        <f t="shared" si="1"/>
        <v>FALSE</v>
      </c>
      <c r="Y23" s="32" t="str">
        <f t="shared" si="2"/>
        <v>TRUE</v>
      </c>
      <c r="Z23" s="32" t="str">
        <f t="shared" si="3"/>
        <v>TRUE</v>
      </c>
      <c r="AA23" s="10" t="str">
        <f t="shared" si="4"/>
        <v>FALSE</v>
      </c>
      <c r="AB23" s="32" t="str">
        <f t="shared" si="5"/>
        <v>TRUE</v>
      </c>
      <c r="AC23" s="32" t="str">
        <f t="shared" si="6"/>
        <v>TRUE</v>
      </c>
    </row>
    <row r="24" spans="1:29" x14ac:dyDescent="0.25">
      <c r="A24" s="32">
        <v>28</v>
      </c>
      <c r="B24" s="46" t="s">
        <v>65</v>
      </c>
      <c r="C24" s="40">
        <f>(Supervivencia!C24*100)/'Abundancia géneros'!C31</f>
        <v>100</v>
      </c>
      <c r="D24" s="42" t="s">
        <v>67</v>
      </c>
      <c r="E24" s="39">
        <f>(Supervivencia!E24*100)/'Abundancia géneros'!E31</f>
        <v>0</v>
      </c>
      <c r="F24" s="39">
        <f>(Supervivencia!F24*100)/'Abundancia géneros'!F31</f>
        <v>100</v>
      </c>
      <c r="G24" s="42" t="s">
        <v>67</v>
      </c>
      <c r="H24" s="39">
        <f>(Supervivencia!H24*100)/'Abundancia géneros'!H31</f>
        <v>100</v>
      </c>
      <c r="I24" s="39">
        <f>(Supervivencia!I24*100)/'Abundancia géneros'!I31</f>
        <v>100</v>
      </c>
      <c r="K24" s="32">
        <v>28</v>
      </c>
      <c r="L24" s="46" t="s">
        <v>65</v>
      </c>
      <c r="M24" s="40">
        <f>(Mortalidad!C24*100)/'Abundancia géneros'!C31</f>
        <v>0</v>
      </c>
      <c r="N24" s="41" t="s">
        <v>67</v>
      </c>
      <c r="O24" s="40">
        <f>(Mortalidad!E24*100)/'Abundancia géneros'!E31</f>
        <v>100</v>
      </c>
      <c r="P24" s="40">
        <f>(Mortalidad!F24*100)/'Abundancia géneros'!F31</f>
        <v>0</v>
      </c>
      <c r="Q24" s="41" t="s">
        <v>67</v>
      </c>
      <c r="R24" s="40">
        <f>(Mortalidad!H24*100)/'Abundancia géneros'!H31</f>
        <v>0</v>
      </c>
      <c r="S24" s="40">
        <f>(Mortalidad!I24*100)/'Abundancia géneros'!I31</f>
        <v>0</v>
      </c>
      <c r="U24" s="32">
        <v>28</v>
      </c>
      <c r="V24" s="32">
        <v>3</v>
      </c>
      <c r="W24" s="32" t="str">
        <f t="shared" si="0"/>
        <v>TRUE</v>
      </c>
      <c r="X24" s="10" t="str">
        <f t="shared" si="1"/>
        <v>FALSE</v>
      </c>
      <c r="Y24" s="32" t="str">
        <f t="shared" si="2"/>
        <v>TRUE</v>
      </c>
      <c r="Z24" s="32" t="str">
        <f t="shared" si="3"/>
        <v>TRUE</v>
      </c>
      <c r="AA24" s="10" t="str">
        <f t="shared" si="4"/>
        <v>FALSE</v>
      </c>
      <c r="AB24" s="32" t="str">
        <f t="shared" si="5"/>
        <v>TRUE</v>
      </c>
      <c r="AC24" s="32" t="str">
        <f t="shared" si="6"/>
        <v>TRUE</v>
      </c>
    </row>
    <row r="25" spans="1:29" x14ac:dyDescent="0.25">
      <c r="A25" s="32">
        <v>28</v>
      </c>
      <c r="B25" s="46" t="s">
        <v>66</v>
      </c>
      <c r="C25" s="40">
        <f>(Supervivencia!C25*100)/'Abundancia géneros'!C32</f>
        <v>0</v>
      </c>
      <c r="D25" s="42" t="s">
        <v>67</v>
      </c>
      <c r="E25" s="42" t="s">
        <v>67</v>
      </c>
      <c r="F25" s="39">
        <f>(Supervivencia!F25*100)/'Abundancia géneros'!F32</f>
        <v>100</v>
      </c>
      <c r="G25" s="42" t="s">
        <v>67</v>
      </c>
      <c r="H25" s="39">
        <f>(Supervivencia!H25*100)/'Abundancia géneros'!H32</f>
        <v>50</v>
      </c>
      <c r="I25" s="39">
        <f>(Supervivencia!I25*100)/'Abundancia géneros'!I32</f>
        <v>100</v>
      </c>
      <c r="K25" s="32">
        <v>28</v>
      </c>
      <c r="L25" s="46" t="s">
        <v>66</v>
      </c>
      <c r="M25" s="40">
        <f>(Mortalidad!C25*100)/'Abundancia géneros'!C32</f>
        <v>100</v>
      </c>
      <c r="N25" s="41" t="s">
        <v>67</v>
      </c>
      <c r="O25" s="41" t="s">
        <v>67</v>
      </c>
      <c r="P25" s="40">
        <f>(Mortalidad!F25*100)/'Abundancia géneros'!F32</f>
        <v>0</v>
      </c>
      <c r="Q25" s="41" t="s">
        <v>67</v>
      </c>
      <c r="R25" s="40">
        <f>(Mortalidad!H25*100)/'Abundancia géneros'!H32</f>
        <v>50</v>
      </c>
      <c r="S25" s="40">
        <f>(Mortalidad!I25*100)/'Abundancia géneros'!I32</f>
        <v>0</v>
      </c>
      <c r="U25" s="32">
        <v>28</v>
      </c>
      <c r="V25" s="32">
        <v>4</v>
      </c>
      <c r="W25" s="32" t="str">
        <f t="shared" si="0"/>
        <v>TRUE</v>
      </c>
      <c r="X25" s="10" t="str">
        <f t="shared" si="1"/>
        <v>FALSE</v>
      </c>
      <c r="Y25" s="10" t="str">
        <f t="shared" si="2"/>
        <v>FALSE</v>
      </c>
      <c r="Z25" s="32" t="str">
        <f t="shared" si="3"/>
        <v>TRUE</v>
      </c>
      <c r="AA25" s="10" t="str">
        <f t="shared" si="4"/>
        <v>FALSE</v>
      </c>
      <c r="AB25" s="32" t="str">
        <f t="shared" si="5"/>
        <v>TRUE</v>
      </c>
      <c r="AC25" s="32" t="str">
        <f t="shared" si="6"/>
        <v>TRUE</v>
      </c>
    </row>
    <row r="26" spans="1:29" x14ac:dyDescent="0.25">
      <c r="AC26" s="32"/>
    </row>
  </sheetData>
  <autoFilter ref="U1:AC25" xr:uid="{00000000-0009-0000-0000-000006000000}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"/>
  <sheetViews>
    <sheetView workbookViewId="0">
      <selection activeCell="C7" sqref="C7"/>
    </sheetView>
  </sheetViews>
  <sheetFormatPr defaultColWidth="11.42578125" defaultRowHeight="15" x14ac:dyDescent="0.25"/>
  <sheetData>
    <row r="1" spans="1:9" x14ac:dyDescent="0.25">
      <c r="A1" t="s">
        <v>1</v>
      </c>
      <c r="B1" t="s">
        <v>63</v>
      </c>
      <c r="C1" t="s">
        <v>62</v>
      </c>
      <c r="D1" t="s">
        <v>5</v>
      </c>
      <c r="E1" t="s">
        <v>9</v>
      </c>
      <c r="F1" t="s">
        <v>10</v>
      </c>
      <c r="G1" t="s">
        <v>17</v>
      </c>
      <c r="H1" t="s">
        <v>60</v>
      </c>
      <c r="I1" t="s">
        <v>61</v>
      </c>
    </row>
    <row r="2" spans="1:9" x14ac:dyDescent="0.25">
      <c r="A2" s="44">
        <v>4</v>
      </c>
      <c r="B2" s="44" t="s">
        <v>64</v>
      </c>
      <c r="C2" s="44">
        <v>90</v>
      </c>
      <c r="D2" s="44">
        <v>100</v>
      </c>
      <c r="E2" s="44" t="s">
        <v>67</v>
      </c>
      <c r="F2" s="44" t="s">
        <v>67</v>
      </c>
      <c r="G2" s="44" t="s">
        <v>67</v>
      </c>
      <c r="H2" s="44" t="s">
        <v>67</v>
      </c>
      <c r="I2" s="44" t="s">
        <v>67</v>
      </c>
    </row>
    <row r="3" spans="1:9" x14ac:dyDescent="0.25">
      <c r="A3" s="44">
        <v>4</v>
      </c>
      <c r="B3" s="44" t="s">
        <v>65</v>
      </c>
      <c r="C3" s="44">
        <v>100</v>
      </c>
      <c r="D3" s="44">
        <v>100</v>
      </c>
      <c r="E3" s="44" t="s">
        <v>67</v>
      </c>
      <c r="F3" s="44" t="s">
        <v>67</v>
      </c>
      <c r="G3" s="44" t="s">
        <v>67</v>
      </c>
      <c r="H3" s="44" t="s">
        <v>67</v>
      </c>
      <c r="I3" s="44" t="s">
        <v>67</v>
      </c>
    </row>
    <row r="4" spans="1:9" x14ac:dyDescent="0.25">
      <c r="A4" s="44">
        <v>4</v>
      </c>
      <c r="B4" s="44" t="s">
        <v>66</v>
      </c>
      <c r="C4" s="44">
        <v>90</v>
      </c>
      <c r="D4" s="44">
        <v>100</v>
      </c>
      <c r="E4" s="44" t="s">
        <v>67</v>
      </c>
      <c r="F4" s="44" t="s">
        <v>67</v>
      </c>
      <c r="G4" s="44" t="s">
        <v>67</v>
      </c>
      <c r="H4" s="44" t="s">
        <v>67</v>
      </c>
      <c r="I4" s="44" t="s">
        <v>67</v>
      </c>
    </row>
    <row r="5" spans="1:9" x14ac:dyDescent="0.25">
      <c r="A5" s="44">
        <v>6</v>
      </c>
      <c r="B5" s="44" t="s">
        <v>64</v>
      </c>
      <c r="C5" s="44">
        <v>100</v>
      </c>
      <c r="D5" s="44" t="s">
        <v>67</v>
      </c>
      <c r="E5" s="44">
        <v>100</v>
      </c>
      <c r="F5" s="44">
        <v>100</v>
      </c>
      <c r="G5" s="44" t="s">
        <v>67</v>
      </c>
      <c r="H5" s="44" t="s">
        <v>67</v>
      </c>
      <c r="I5" s="44" t="s">
        <v>67</v>
      </c>
    </row>
    <row r="6" spans="1:9" x14ac:dyDescent="0.25">
      <c r="A6" s="44">
        <v>6</v>
      </c>
      <c r="B6" s="44" t="s">
        <v>65</v>
      </c>
      <c r="C6" s="44">
        <v>75</v>
      </c>
      <c r="D6" s="44" t="s">
        <v>67</v>
      </c>
      <c r="E6" s="44">
        <v>100</v>
      </c>
      <c r="F6" s="44">
        <v>0</v>
      </c>
      <c r="G6" s="44" t="s">
        <v>67</v>
      </c>
      <c r="H6" s="44" t="s">
        <v>67</v>
      </c>
      <c r="I6" s="44">
        <v>100</v>
      </c>
    </row>
    <row r="7" spans="1:9" x14ac:dyDescent="0.25">
      <c r="A7" s="44">
        <v>6</v>
      </c>
      <c r="B7" s="44" t="s">
        <v>66</v>
      </c>
      <c r="C7" s="45">
        <v>66.666666666666671</v>
      </c>
      <c r="D7" s="44" t="s">
        <v>67</v>
      </c>
      <c r="E7" s="44">
        <v>100</v>
      </c>
      <c r="F7" s="44" t="s">
        <v>67</v>
      </c>
      <c r="G7" s="44" t="s">
        <v>67</v>
      </c>
      <c r="H7" s="44" t="s">
        <v>67</v>
      </c>
      <c r="I7" s="44">
        <v>0</v>
      </c>
    </row>
    <row r="8" spans="1:9" x14ac:dyDescent="0.25">
      <c r="A8" s="44">
        <v>12</v>
      </c>
      <c r="B8" s="44" t="s">
        <v>64</v>
      </c>
      <c r="C8" s="44">
        <v>100</v>
      </c>
      <c r="D8" s="44" t="s">
        <v>67</v>
      </c>
      <c r="E8" s="44" t="s">
        <v>67</v>
      </c>
      <c r="F8" s="44" t="s">
        <v>67</v>
      </c>
      <c r="G8" s="44">
        <v>100</v>
      </c>
      <c r="H8" s="44" t="s">
        <v>67</v>
      </c>
      <c r="I8" s="44">
        <v>100</v>
      </c>
    </row>
    <row r="9" spans="1:9" x14ac:dyDescent="0.25">
      <c r="A9" s="44">
        <v>12</v>
      </c>
      <c r="B9" s="44" t="s">
        <v>65</v>
      </c>
      <c r="C9" s="44">
        <v>100</v>
      </c>
      <c r="D9" s="44" t="s">
        <v>67</v>
      </c>
      <c r="E9" s="44" t="s">
        <v>67</v>
      </c>
      <c r="F9" s="44" t="s">
        <v>67</v>
      </c>
      <c r="G9" s="44">
        <v>100</v>
      </c>
      <c r="H9" s="44" t="s">
        <v>67</v>
      </c>
      <c r="I9" s="44">
        <v>0</v>
      </c>
    </row>
    <row r="10" spans="1:9" x14ac:dyDescent="0.25">
      <c r="A10" s="44">
        <v>12</v>
      </c>
      <c r="B10" s="44" t="s">
        <v>66</v>
      </c>
      <c r="C10" s="44">
        <v>75</v>
      </c>
      <c r="D10" s="44" t="s">
        <v>67</v>
      </c>
      <c r="E10" s="44" t="s">
        <v>67</v>
      </c>
      <c r="F10" s="44" t="s">
        <v>67</v>
      </c>
      <c r="G10" s="44">
        <v>100</v>
      </c>
      <c r="H10" s="44" t="s">
        <v>67</v>
      </c>
      <c r="I10" s="44" t="s">
        <v>67</v>
      </c>
    </row>
    <row r="11" spans="1:9" x14ac:dyDescent="0.25">
      <c r="A11" s="44">
        <v>13</v>
      </c>
      <c r="B11" s="44" t="s">
        <v>64</v>
      </c>
      <c r="C11" s="44">
        <v>100</v>
      </c>
      <c r="D11" s="44" t="s">
        <v>67</v>
      </c>
      <c r="E11" s="45">
        <v>66.666666666666671</v>
      </c>
      <c r="F11" s="44" t="s">
        <v>67</v>
      </c>
      <c r="G11" s="44">
        <v>100</v>
      </c>
      <c r="H11" s="44" t="s">
        <v>67</v>
      </c>
      <c r="I11" s="44" t="s">
        <v>67</v>
      </c>
    </row>
    <row r="12" spans="1:9" x14ac:dyDescent="0.25">
      <c r="A12" s="44">
        <v>13</v>
      </c>
      <c r="B12" s="44" t="s">
        <v>65</v>
      </c>
      <c r="C12" s="45">
        <v>66.666666666666671</v>
      </c>
      <c r="D12" s="44" t="s">
        <v>67</v>
      </c>
      <c r="E12" s="44">
        <v>100</v>
      </c>
      <c r="F12" s="44" t="s">
        <v>67</v>
      </c>
      <c r="G12" s="44">
        <v>100</v>
      </c>
      <c r="H12" s="44" t="s">
        <v>67</v>
      </c>
      <c r="I12" s="44" t="s">
        <v>67</v>
      </c>
    </row>
    <row r="13" spans="1:9" x14ac:dyDescent="0.25">
      <c r="A13" s="44">
        <v>13</v>
      </c>
      <c r="B13" s="44" t="s">
        <v>66</v>
      </c>
      <c r="C13" s="44">
        <v>100</v>
      </c>
      <c r="D13" s="44" t="s">
        <v>67</v>
      </c>
      <c r="E13" s="44">
        <v>100</v>
      </c>
      <c r="F13" s="44" t="s">
        <v>67</v>
      </c>
      <c r="G13" s="44">
        <v>100</v>
      </c>
      <c r="H13" s="44" t="s">
        <v>67</v>
      </c>
      <c r="I13" s="44" t="s">
        <v>67</v>
      </c>
    </row>
    <row r="14" spans="1:9" x14ac:dyDescent="0.25">
      <c r="A14" s="44">
        <v>15</v>
      </c>
      <c r="B14" s="44" t="s">
        <v>64</v>
      </c>
      <c r="C14" s="44">
        <v>60</v>
      </c>
      <c r="D14" s="44" t="s">
        <v>67</v>
      </c>
      <c r="E14" s="44" t="s">
        <v>67</v>
      </c>
      <c r="F14" s="44" t="s">
        <v>67</v>
      </c>
      <c r="G14" s="44">
        <v>100</v>
      </c>
      <c r="H14" s="44" t="s">
        <v>67</v>
      </c>
      <c r="I14" s="44" t="s">
        <v>67</v>
      </c>
    </row>
    <row r="15" spans="1:9" x14ac:dyDescent="0.25">
      <c r="A15" s="44">
        <v>15</v>
      </c>
      <c r="B15" s="44" t="s">
        <v>65</v>
      </c>
      <c r="C15" s="45">
        <v>66.666666666666671</v>
      </c>
      <c r="D15" s="44" t="s">
        <v>67</v>
      </c>
      <c r="E15" s="44" t="s">
        <v>67</v>
      </c>
      <c r="F15" s="44" t="s">
        <v>67</v>
      </c>
      <c r="G15" s="44">
        <v>100</v>
      </c>
      <c r="H15" s="44" t="s">
        <v>67</v>
      </c>
      <c r="I15" s="44" t="s">
        <v>67</v>
      </c>
    </row>
    <row r="16" spans="1:9" x14ac:dyDescent="0.25">
      <c r="A16" s="44">
        <v>15</v>
      </c>
      <c r="B16" s="44" t="s">
        <v>66</v>
      </c>
      <c r="C16" s="44">
        <v>75</v>
      </c>
      <c r="D16" s="44" t="s">
        <v>67</v>
      </c>
      <c r="E16" s="44" t="s">
        <v>67</v>
      </c>
      <c r="F16" s="44" t="s">
        <v>67</v>
      </c>
      <c r="G16" s="44" t="s">
        <v>67</v>
      </c>
      <c r="H16" s="44" t="s">
        <v>67</v>
      </c>
      <c r="I16" s="44" t="s">
        <v>67</v>
      </c>
    </row>
    <row r="17" spans="1:9" x14ac:dyDescent="0.25">
      <c r="A17" s="44">
        <v>16</v>
      </c>
      <c r="B17" s="44" t="s">
        <v>64</v>
      </c>
      <c r="C17" s="44">
        <v>50</v>
      </c>
      <c r="D17" s="44">
        <v>100</v>
      </c>
      <c r="E17" s="44" t="s">
        <v>67</v>
      </c>
      <c r="F17" s="44" t="s">
        <v>67</v>
      </c>
      <c r="G17" s="44" t="s">
        <v>67</v>
      </c>
      <c r="H17" s="44" t="s">
        <v>67</v>
      </c>
      <c r="I17" s="44">
        <v>100</v>
      </c>
    </row>
    <row r="18" spans="1:9" x14ac:dyDescent="0.25">
      <c r="A18" s="44">
        <v>16</v>
      </c>
      <c r="B18" s="44" t="s">
        <v>65</v>
      </c>
      <c r="C18" s="45">
        <v>66.666666666666671</v>
      </c>
      <c r="D18" s="44">
        <v>100</v>
      </c>
      <c r="E18" s="44" t="s">
        <v>67</v>
      </c>
      <c r="F18" s="44" t="s">
        <v>67</v>
      </c>
      <c r="G18" s="44" t="s">
        <v>67</v>
      </c>
      <c r="H18" s="44" t="s">
        <v>67</v>
      </c>
      <c r="I18" s="44">
        <v>100</v>
      </c>
    </row>
    <row r="19" spans="1:9" x14ac:dyDescent="0.25">
      <c r="A19" s="44">
        <v>16</v>
      </c>
      <c r="B19" s="44" t="s">
        <v>66</v>
      </c>
      <c r="C19" s="45">
        <v>66.666666666666671</v>
      </c>
      <c r="D19" s="44">
        <v>100</v>
      </c>
      <c r="E19" s="44" t="s">
        <v>67</v>
      </c>
      <c r="F19" s="44" t="s">
        <v>67</v>
      </c>
      <c r="G19" s="44" t="s">
        <v>67</v>
      </c>
      <c r="H19" s="44" t="s">
        <v>67</v>
      </c>
      <c r="I19" s="44">
        <v>100</v>
      </c>
    </row>
    <row r="20" spans="1:9" x14ac:dyDescent="0.25">
      <c r="A20" s="44">
        <v>27</v>
      </c>
      <c r="B20" s="44" t="s">
        <v>64</v>
      </c>
      <c r="C20" s="44">
        <v>100</v>
      </c>
      <c r="D20" s="44">
        <v>100</v>
      </c>
      <c r="E20" s="44" t="s">
        <v>67</v>
      </c>
      <c r="F20" s="44" t="s">
        <v>67</v>
      </c>
      <c r="G20" s="44" t="s">
        <v>67</v>
      </c>
      <c r="H20" s="44" t="s">
        <v>67</v>
      </c>
      <c r="I20" s="44">
        <v>100</v>
      </c>
    </row>
    <row r="21" spans="1:9" x14ac:dyDescent="0.25">
      <c r="A21" s="44">
        <v>27</v>
      </c>
      <c r="B21" s="44" t="s">
        <v>65</v>
      </c>
      <c r="C21" s="44">
        <v>75</v>
      </c>
      <c r="D21" s="44">
        <v>100</v>
      </c>
      <c r="E21" s="44" t="s">
        <v>67</v>
      </c>
      <c r="F21" s="44" t="s">
        <v>67</v>
      </c>
      <c r="G21" s="44" t="s">
        <v>67</v>
      </c>
      <c r="H21" s="44" t="s">
        <v>67</v>
      </c>
      <c r="I21" s="44">
        <v>100</v>
      </c>
    </row>
    <row r="22" spans="1:9" x14ac:dyDescent="0.25">
      <c r="A22" s="44">
        <v>27</v>
      </c>
      <c r="B22" s="44" t="s">
        <v>66</v>
      </c>
      <c r="C22" s="45">
        <v>66.666666666666671</v>
      </c>
      <c r="D22" s="44">
        <v>100</v>
      </c>
      <c r="E22" s="44" t="s">
        <v>67</v>
      </c>
      <c r="F22" s="44" t="s">
        <v>67</v>
      </c>
      <c r="G22" s="44" t="s">
        <v>67</v>
      </c>
      <c r="H22" s="44" t="s">
        <v>67</v>
      </c>
      <c r="I22" s="44">
        <v>100</v>
      </c>
    </row>
    <row r="23" spans="1:9" x14ac:dyDescent="0.25">
      <c r="A23" s="44">
        <v>28</v>
      </c>
      <c r="B23" s="44" t="s">
        <v>64</v>
      </c>
      <c r="C23" s="44">
        <v>50</v>
      </c>
      <c r="D23" s="44" t="s">
        <v>67</v>
      </c>
      <c r="E23" s="44">
        <v>100</v>
      </c>
      <c r="F23" s="44">
        <v>100</v>
      </c>
      <c r="G23" s="44" t="s">
        <v>67</v>
      </c>
      <c r="H23" s="44">
        <v>100</v>
      </c>
      <c r="I23" s="44">
        <v>100</v>
      </c>
    </row>
    <row r="24" spans="1:9" x14ac:dyDescent="0.25">
      <c r="A24" s="44">
        <v>28</v>
      </c>
      <c r="B24" s="44" t="s">
        <v>65</v>
      </c>
      <c r="C24" s="44">
        <v>100</v>
      </c>
      <c r="D24" s="44" t="s">
        <v>67</v>
      </c>
      <c r="E24" s="44">
        <v>0</v>
      </c>
      <c r="F24" s="44">
        <v>100</v>
      </c>
      <c r="G24" s="44" t="s">
        <v>67</v>
      </c>
      <c r="H24" s="44">
        <v>100</v>
      </c>
      <c r="I24" s="44">
        <v>100</v>
      </c>
    </row>
    <row r="25" spans="1:9" x14ac:dyDescent="0.25">
      <c r="A25" s="44">
        <v>28</v>
      </c>
      <c r="B25" s="44" t="s">
        <v>66</v>
      </c>
      <c r="C25" s="44">
        <v>0</v>
      </c>
      <c r="D25" s="44" t="s">
        <v>67</v>
      </c>
      <c r="E25" s="44" t="s">
        <v>67</v>
      </c>
      <c r="F25" s="44">
        <v>100</v>
      </c>
      <c r="G25" s="44" t="s">
        <v>67</v>
      </c>
      <c r="H25" s="44">
        <v>50</v>
      </c>
      <c r="I25" s="44">
        <v>100</v>
      </c>
    </row>
    <row r="26" spans="1:9" x14ac:dyDescent="0.25">
      <c r="A26" s="32"/>
      <c r="B26" s="32"/>
      <c r="C26" s="39"/>
      <c r="D26" s="39"/>
      <c r="E26" s="39"/>
      <c r="F26" s="39"/>
      <c r="G26" s="39"/>
      <c r="H26" s="39"/>
      <c r="I26" s="39"/>
    </row>
    <row r="27" spans="1:9" x14ac:dyDescent="0.25">
      <c r="A27" s="32"/>
      <c r="B27" s="32"/>
      <c r="C27" s="39"/>
      <c r="D27" s="39"/>
      <c r="E27" s="39"/>
      <c r="F27" s="39"/>
      <c r="G27" s="39"/>
      <c r="H27" s="39"/>
      <c r="I27" s="39"/>
    </row>
    <row r="28" spans="1:9" x14ac:dyDescent="0.25">
      <c r="A28" s="32"/>
      <c r="B28" s="32"/>
      <c r="C28" s="39"/>
      <c r="D28" s="39"/>
      <c r="E28" s="39"/>
      <c r="F28" s="39"/>
      <c r="G28" s="39"/>
      <c r="H28" s="39"/>
      <c r="I28" s="39"/>
    </row>
    <row r="29" spans="1:9" x14ac:dyDescent="0.25">
      <c r="A29" s="32"/>
      <c r="B29" s="32"/>
      <c r="C29" s="40"/>
      <c r="D29" s="39"/>
      <c r="E29" s="39"/>
      <c r="F29" s="39"/>
      <c r="G29" s="39"/>
      <c r="H29" s="39"/>
      <c r="I29" s="39"/>
    </row>
    <row r="30" spans="1:9" x14ac:dyDescent="0.25">
      <c r="A30" s="32"/>
      <c r="B30" s="32"/>
      <c r="C30" s="39"/>
      <c r="D30" s="39"/>
      <c r="E30" s="39"/>
      <c r="F30" s="39"/>
      <c r="G30" s="39"/>
      <c r="H30" s="39"/>
      <c r="I30" s="39"/>
    </row>
    <row r="31" spans="1:9" x14ac:dyDescent="0.25">
      <c r="A31" s="32"/>
      <c r="B31" s="32"/>
      <c r="C31" s="39"/>
      <c r="D31" s="39"/>
      <c r="E31" s="39"/>
      <c r="F31" s="39"/>
      <c r="G31" s="39"/>
      <c r="H31" s="39"/>
      <c r="I31" s="39"/>
    </row>
    <row r="32" spans="1:9" x14ac:dyDescent="0.25">
      <c r="A32" s="32"/>
      <c r="B32" s="32"/>
      <c r="C32" s="39"/>
      <c r="D32" s="39"/>
      <c r="E32" s="39"/>
      <c r="F32" s="39"/>
      <c r="G32" s="39"/>
      <c r="H32" s="39"/>
      <c r="I32" s="39"/>
    </row>
    <row r="33" spans="1:9" x14ac:dyDescent="0.25">
      <c r="A33" s="32"/>
      <c r="B33" s="32"/>
      <c r="C33" s="39"/>
      <c r="D33" s="39"/>
      <c r="E33" s="39"/>
      <c r="F33" s="39"/>
      <c r="G33" s="39"/>
      <c r="H33" s="39"/>
      <c r="I33" s="39"/>
    </row>
    <row r="34" spans="1:9" x14ac:dyDescent="0.25">
      <c r="A34" s="32"/>
      <c r="B34" s="32"/>
      <c r="C34" s="32"/>
      <c r="D34" s="32"/>
      <c r="E34" s="32"/>
      <c r="F34" s="32"/>
      <c r="G34" s="32"/>
      <c r="H34" s="32"/>
      <c r="I34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"/>
  <sheetViews>
    <sheetView workbookViewId="0">
      <selection activeCell="C7" sqref="C7"/>
    </sheetView>
  </sheetViews>
  <sheetFormatPr defaultColWidth="11.42578125" defaultRowHeight="15" x14ac:dyDescent="0.25"/>
  <sheetData>
    <row r="1" spans="1:9" x14ac:dyDescent="0.25">
      <c r="A1" s="47" t="s">
        <v>1</v>
      </c>
      <c r="B1" s="47" t="s">
        <v>63</v>
      </c>
      <c r="C1" s="47" t="s">
        <v>62</v>
      </c>
      <c r="D1" s="47" t="s">
        <v>5</v>
      </c>
      <c r="E1" s="47" t="s">
        <v>9</v>
      </c>
      <c r="F1" s="47" t="s">
        <v>10</v>
      </c>
      <c r="G1" s="47" t="s">
        <v>17</v>
      </c>
      <c r="H1" s="47" t="s">
        <v>60</v>
      </c>
      <c r="I1" s="47" t="s">
        <v>61</v>
      </c>
    </row>
    <row r="2" spans="1:9" x14ac:dyDescent="0.25">
      <c r="A2" s="47">
        <v>4</v>
      </c>
      <c r="B2" s="47" t="s">
        <v>64</v>
      </c>
      <c r="C2" s="47">
        <v>10</v>
      </c>
      <c r="D2" s="47">
        <v>0</v>
      </c>
      <c r="E2" s="47" t="s">
        <v>67</v>
      </c>
      <c r="F2" s="47" t="s">
        <v>67</v>
      </c>
      <c r="G2" s="47" t="s">
        <v>67</v>
      </c>
      <c r="H2" s="47" t="s">
        <v>67</v>
      </c>
      <c r="I2" s="47" t="s">
        <v>67</v>
      </c>
    </row>
    <row r="3" spans="1:9" x14ac:dyDescent="0.25">
      <c r="A3" s="47">
        <v>4</v>
      </c>
      <c r="B3" s="47" t="s">
        <v>65</v>
      </c>
      <c r="C3" s="47">
        <v>0</v>
      </c>
      <c r="D3" s="47">
        <v>0</v>
      </c>
      <c r="E3" s="47" t="s">
        <v>67</v>
      </c>
      <c r="F3" s="47" t="s">
        <v>67</v>
      </c>
      <c r="G3" s="47" t="s">
        <v>67</v>
      </c>
      <c r="H3" s="47" t="s">
        <v>67</v>
      </c>
      <c r="I3" s="47" t="s">
        <v>67</v>
      </c>
    </row>
    <row r="4" spans="1:9" x14ac:dyDescent="0.25">
      <c r="A4" s="47">
        <v>4</v>
      </c>
      <c r="B4" s="47" t="s">
        <v>66</v>
      </c>
      <c r="C4" s="47">
        <v>10</v>
      </c>
      <c r="D4" s="47">
        <v>0</v>
      </c>
      <c r="E4" s="47" t="s">
        <v>67</v>
      </c>
      <c r="F4" s="47" t="s">
        <v>67</v>
      </c>
      <c r="G4" s="47" t="s">
        <v>67</v>
      </c>
      <c r="H4" s="47" t="s">
        <v>67</v>
      </c>
      <c r="I4" s="47" t="s">
        <v>67</v>
      </c>
    </row>
    <row r="5" spans="1:9" x14ac:dyDescent="0.25">
      <c r="A5" s="47">
        <v>6</v>
      </c>
      <c r="B5" s="47" t="s">
        <v>64</v>
      </c>
      <c r="C5" s="47">
        <v>0</v>
      </c>
      <c r="D5" s="47" t="s">
        <v>67</v>
      </c>
      <c r="E5" s="47">
        <v>0</v>
      </c>
      <c r="F5" s="47">
        <v>0</v>
      </c>
      <c r="G5" s="47" t="s">
        <v>67</v>
      </c>
      <c r="H5" s="47" t="s">
        <v>67</v>
      </c>
      <c r="I5" s="47" t="s">
        <v>67</v>
      </c>
    </row>
    <row r="6" spans="1:9" x14ac:dyDescent="0.25">
      <c r="A6" s="47">
        <v>6</v>
      </c>
      <c r="B6" s="47" t="s">
        <v>65</v>
      </c>
      <c r="C6" s="47">
        <v>25</v>
      </c>
      <c r="D6" s="47" t="s">
        <v>67</v>
      </c>
      <c r="E6" s="47">
        <v>0</v>
      </c>
      <c r="F6" s="47">
        <v>100</v>
      </c>
      <c r="G6" s="47" t="s">
        <v>67</v>
      </c>
      <c r="H6" s="47" t="s">
        <v>67</v>
      </c>
      <c r="I6" s="47">
        <v>0</v>
      </c>
    </row>
    <row r="7" spans="1:9" x14ac:dyDescent="0.25">
      <c r="A7" s="47">
        <v>6</v>
      </c>
      <c r="B7" s="47" t="s">
        <v>66</v>
      </c>
      <c r="C7" s="48">
        <v>33.333333333333336</v>
      </c>
      <c r="D7" s="47" t="s">
        <v>67</v>
      </c>
      <c r="E7" s="47">
        <v>0</v>
      </c>
      <c r="F7" s="47" t="s">
        <v>67</v>
      </c>
      <c r="G7" s="47" t="s">
        <v>67</v>
      </c>
      <c r="H7" s="47" t="s">
        <v>67</v>
      </c>
      <c r="I7" s="47">
        <v>100</v>
      </c>
    </row>
    <row r="8" spans="1:9" x14ac:dyDescent="0.25">
      <c r="A8" s="47">
        <v>12</v>
      </c>
      <c r="B8" s="47" t="s">
        <v>64</v>
      </c>
      <c r="C8" s="47">
        <v>0</v>
      </c>
      <c r="D8" s="47" t="s">
        <v>67</v>
      </c>
      <c r="E8" s="47" t="s">
        <v>67</v>
      </c>
      <c r="F8" s="47" t="s">
        <v>67</v>
      </c>
      <c r="G8" s="47">
        <v>0</v>
      </c>
      <c r="H8" s="47" t="s">
        <v>67</v>
      </c>
      <c r="I8" s="47">
        <v>0</v>
      </c>
    </row>
    <row r="9" spans="1:9" x14ac:dyDescent="0.25">
      <c r="A9" s="47">
        <v>12</v>
      </c>
      <c r="B9" s="47" t="s">
        <v>65</v>
      </c>
      <c r="C9" s="47">
        <v>0</v>
      </c>
      <c r="D9" s="47" t="s">
        <v>67</v>
      </c>
      <c r="E9" s="47" t="s">
        <v>67</v>
      </c>
      <c r="F9" s="47" t="s">
        <v>67</v>
      </c>
      <c r="G9" s="47">
        <v>0</v>
      </c>
      <c r="H9" s="47" t="s">
        <v>67</v>
      </c>
      <c r="I9" s="47">
        <v>100</v>
      </c>
    </row>
    <row r="10" spans="1:9" x14ac:dyDescent="0.25">
      <c r="A10" s="47">
        <v>12</v>
      </c>
      <c r="B10" s="47" t="s">
        <v>66</v>
      </c>
      <c r="C10" s="47">
        <v>25</v>
      </c>
      <c r="D10" s="47" t="s">
        <v>67</v>
      </c>
      <c r="E10" s="47" t="s">
        <v>67</v>
      </c>
      <c r="F10" s="47" t="s">
        <v>67</v>
      </c>
      <c r="G10" s="47">
        <v>0</v>
      </c>
      <c r="H10" s="47" t="s">
        <v>67</v>
      </c>
      <c r="I10" s="47" t="s">
        <v>67</v>
      </c>
    </row>
    <row r="11" spans="1:9" x14ac:dyDescent="0.25">
      <c r="A11" s="47">
        <v>13</v>
      </c>
      <c r="B11" s="47" t="s">
        <v>64</v>
      </c>
      <c r="C11" s="47">
        <v>0</v>
      </c>
      <c r="D11" s="47" t="s">
        <v>67</v>
      </c>
      <c r="E11" s="48">
        <v>33.333333333333336</v>
      </c>
      <c r="F11" s="47" t="s">
        <v>67</v>
      </c>
      <c r="G11" s="47">
        <v>0</v>
      </c>
      <c r="H11" s="47" t="s">
        <v>67</v>
      </c>
      <c r="I11" s="47" t="s">
        <v>67</v>
      </c>
    </row>
    <row r="12" spans="1:9" x14ac:dyDescent="0.25">
      <c r="A12" s="47">
        <v>13</v>
      </c>
      <c r="B12" s="47" t="s">
        <v>65</v>
      </c>
      <c r="C12" s="48">
        <v>33.333333333333336</v>
      </c>
      <c r="D12" s="47" t="s">
        <v>67</v>
      </c>
      <c r="E12" s="47">
        <v>0</v>
      </c>
      <c r="F12" s="47" t="s">
        <v>67</v>
      </c>
      <c r="G12" s="47">
        <v>0</v>
      </c>
      <c r="H12" s="47" t="s">
        <v>67</v>
      </c>
      <c r="I12" s="47" t="s">
        <v>67</v>
      </c>
    </row>
    <row r="13" spans="1:9" x14ac:dyDescent="0.25">
      <c r="A13" s="47">
        <v>13</v>
      </c>
      <c r="B13" s="47" t="s">
        <v>66</v>
      </c>
      <c r="C13" s="47">
        <v>0</v>
      </c>
      <c r="D13" s="47" t="s">
        <v>67</v>
      </c>
      <c r="E13" s="47">
        <v>0</v>
      </c>
      <c r="F13" s="47" t="s">
        <v>67</v>
      </c>
      <c r="G13" s="47">
        <v>0</v>
      </c>
      <c r="H13" s="47" t="s">
        <v>67</v>
      </c>
      <c r="I13" s="47" t="s">
        <v>67</v>
      </c>
    </row>
    <row r="14" spans="1:9" x14ac:dyDescent="0.25">
      <c r="A14" s="47">
        <v>15</v>
      </c>
      <c r="B14" s="47" t="s">
        <v>64</v>
      </c>
      <c r="C14" s="47">
        <v>40</v>
      </c>
      <c r="D14" s="47" t="s">
        <v>67</v>
      </c>
      <c r="E14" s="47" t="s">
        <v>67</v>
      </c>
      <c r="F14" s="47" t="s">
        <v>67</v>
      </c>
      <c r="G14" s="47">
        <v>0</v>
      </c>
      <c r="H14" s="47" t="s">
        <v>67</v>
      </c>
      <c r="I14" s="47" t="s">
        <v>67</v>
      </c>
    </row>
    <row r="15" spans="1:9" x14ac:dyDescent="0.25">
      <c r="A15" s="47">
        <v>15</v>
      </c>
      <c r="B15" s="47" t="s">
        <v>65</v>
      </c>
      <c r="C15" s="48">
        <v>33.333333333333336</v>
      </c>
      <c r="D15" s="47" t="s">
        <v>67</v>
      </c>
      <c r="E15" s="47" t="s">
        <v>67</v>
      </c>
      <c r="F15" s="47" t="s">
        <v>67</v>
      </c>
      <c r="G15" s="47">
        <v>0</v>
      </c>
      <c r="H15" s="47" t="s">
        <v>67</v>
      </c>
      <c r="I15" s="47" t="s">
        <v>67</v>
      </c>
    </row>
    <row r="16" spans="1:9" x14ac:dyDescent="0.25">
      <c r="A16" s="47">
        <v>15</v>
      </c>
      <c r="B16" s="47" t="s">
        <v>66</v>
      </c>
      <c r="C16" s="47">
        <v>25</v>
      </c>
      <c r="D16" s="47" t="s">
        <v>67</v>
      </c>
      <c r="E16" s="47" t="s">
        <v>67</v>
      </c>
      <c r="F16" s="47" t="s">
        <v>67</v>
      </c>
      <c r="G16" s="47" t="s">
        <v>67</v>
      </c>
      <c r="H16" s="47" t="s">
        <v>67</v>
      </c>
      <c r="I16" s="47" t="s">
        <v>67</v>
      </c>
    </row>
    <row r="17" spans="1:9" x14ac:dyDescent="0.25">
      <c r="A17" s="47">
        <v>16</v>
      </c>
      <c r="B17" s="47" t="s">
        <v>64</v>
      </c>
      <c r="C17" s="47">
        <v>50</v>
      </c>
      <c r="D17" s="47">
        <v>0</v>
      </c>
      <c r="E17" s="47" t="s">
        <v>67</v>
      </c>
      <c r="F17" s="47" t="s">
        <v>67</v>
      </c>
      <c r="G17" s="47" t="s">
        <v>67</v>
      </c>
      <c r="H17" s="47" t="s">
        <v>67</v>
      </c>
      <c r="I17" s="47">
        <v>0</v>
      </c>
    </row>
    <row r="18" spans="1:9" x14ac:dyDescent="0.25">
      <c r="A18" s="47">
        <v>16</v>
      </c>
      <c r="B18" s="47" t="s">
        <v>65</v>
      </c>
      <c r="C18" s="48">
        <v>33.333333333333336</v>
      </c>
      <c r="D18" s="47">
        <v>0</v>
      </c>
      <c r="E18" s="47" t="s">
        <v>67</v>
      </c>
      <c r="F18" s="47" t="s">
        <v>67</v>
      </c>
      <c r="G18" s="47" t="s">
        <v>67</v>
      </c>
      <c r="H18" s="47" t="s">
        <v>67</v>
      </c>
      <c r="I18" s="47">
        <v>0</v>
      </c>
    </row>
    <row r="19" spans="1:9" x14ac:dyDescent="0.25">
      <c r="A19" s="47">
        <v>16</v>
      </c>
      <c r="B19" s="47" t="s">
        <v>66</v>
      </c>
      <c r="C19" s="48">
        <v>33.333333333333336</v>
      </c>
      <c r="D19" s="47">
        <v>0</v>
      </c>
      <c r="E19" s="47" t="s">
        <v>67</v>
      </c>
      <c r="F19" s="47" t="s">
        <v>67</v>
      </c>
      <c r="G19" s="47" t="s">
        <v>67</v>
      </c>
      <c r="H19" s="47" t="s">
        <v>67</v>
      </c>
      <c r="I19" s="47">
        <v>0</v>
      </c>
    </row>
    <row r="20" spans="1:9" x14ac:dyDescent="0.25">
      <c r="A20" s="47">
        <v>27</v>
      </c>
      <c r="B20" s="47" t="s">
        <v>64</v>
      </c>
      <c r="C20" s="47">
        <v>0</v>
      </c>
      <c r="D20" s="47">
        <v>0</v>
      </c>
      <c r="E20" s="47" t="s">
        <v>67</v>
      </c>
      <c r="F20" s="47" t="s">
        <v>67</v>
      </c>
      <c r="G20" s="47" t="s">
        <v>67</v>
      </c>
      <c r="H20" s="47" t="s">
        <v>67</v>
      </c>
      <c r="I20" s="47">
        <v>0</v>
      </c>
    </row>
    <row r="21" spans="1:9" x14ac:dyDescent="0.25">
      <c r="A21" s="47">
        <v>27</v>
      </c>
      <c r="B21" s="47" t="s">
        <v>65</v>
      </c>
      <c r="C21" s="47">
        <v>25</v>
      </c>
      <c r="D21" s="47">
        <v>0</v>
      </c>
      <c r="E21" s="47" t="s">
        <v>67</v>
      </c>
      <c r="F21" s="47" t="s">
        <v>67</v>
      </c>
      <c r="G21" s="47" t="s">
        <v>67</v>
      </c>
      <c r="H21" s="47" t="s">
        <v>67</v>
      </c>
      <c r="I21" s="47">
        <v>0</v>
      </c>
    </row>
    <row r="22" spans="1:9" x14ac:dyDescent="0.25">
      <c r="A22" s="47">
        <v>27</v>
      </c>
      <c r="B22" s="47" t="s">
        <v>66</v>
      </c>
      <c r="C22" s="48">
        <v>33.333333333333336</v>
      </c>
      <c r="D22" s="47">
        <v>0</v>
      </c>
      <c r="E22" s="47" t="s">
        <v>67</v>
      </c>
      <c r="F22" s="47" t="s">
        <v>67</v>
      </c>
      <c r="G22" s="47" t="s">
        <v>67</v>
      </c>
      <c r="H22" s="47" t="s">
        <v>67</v>
      </c>
      <c r="I22" s="47">
        <v>0</v>
      </c>
    </row>
    <row r="23" spans="1:9" x14ac:dyDescent="0.25">
      <c r="A23" s="47">
        <v>28</v>
      </c>
      <c r="B23" s="47" t="s">
        <v>64</v>
      </c>
      <c r="C23" s="47">
        <v>50</v>
      </c>
      <c r="D23" s="47" t="s">
        <v>67</v>
      </c>
      <c r="E23" s="47">
        <v>0</v>
      </c>
      <c r="F23" s="47">
        <v>0</v>
      </c>
      <c r="G23" s="47" t="s">
        <v>67</v>
      </c>
      <c r="H23" s="47">
        <v>0</v>
      </c>
      <c r="I23" s="47">
        <v>0</v>
      </c>
    </row>
    <row r="24" spans="1:9" x14ac:dyDescent="0.25">
      <c r="A24" s="47">
        <v>28</v>
      </c>
      <c r="B24" s="47" t="s">
        <v>65</v>
      </c>
      <c r="C24" s="47">
        <v>0</v>
      </c>
      <c r="D24" s="47" t="s">
        <v>67</v>
      </c>
      <c r="E24" s="47">
        <v>100</v>
      </c>
      <c r="F24" s="47">
        <v>0</v>
      </c>
      <c r="G24" s="47" t="s">
        <v>67</v>
      </c>
      <c r="H24" s="47">
        <v>0</v>
      </c>
      <c r="I24" s="47">
        <v>0</v>
      </c>
    </row>
    <row r="25" spans="1:9" x14ac:dyDescent="0.25">
      <c r="A25" s="47">
        <v>28</v>
      </c>
      <c r="B25" s="47" t="s">
        <v>66</v>
      </c>
      <c r="C25" s="47">
        <v>100</v>
      </c>
      <c r="D25" s="47" t="s">
        <v>67</v>
      </c>
      <c r="E25" s="47" t="s">
        <v>67</v>
      </c>
      <c r="F25" s="47">
        <v>0</v>
      </c>
      <c r="G25" s="47" t="s">
        <v>67</v>
      </c>
      <c r="H25" s="47">
        <v>50</v>
      </c>
      <c r="I25" s="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Individuos-Cuadrata-Tiempo</vt:lpstr>
      <vt:lpstr>Reclutamiento</vt:lpstr>
      <vt:lpstr>Abundancia cruda</vt:lpstr>
      <vt:lpstr>Abundancia géneros</vt:lpstr>
      <vt:lpstr>Supervivencia</vt:lpstr>
      <vt:lpstr>Mortalidad</vt:lpstr>
      <vt:lpstr>%</vt:lpstr>
      <vt:lpstr>%Supervivencia</vt:lpstr>
      <vt:lpstr>%Mortalidad</vt:lpstr>
      <vt:lpstr>abundancia graficas</vt:lpstr>
      <vt:lpstr>supervivencia t1-t4</vt:lpstr>
      <vt:lpstr>supervivencia t1-t4 matriz</vt:lpstr>
      <vt:lpstr>grafica supervivencia</vt:lpstr>
      <vt:lpstr>supervivencia solo t1-t4</vt:lpstr>
      <vt:lpstr>Crecimiento</vt:lpstr>
      <vt:lpstr>tasas de crecimiento t1-t4</vt:lpstr>
      <vt:lpstr>1996 playa mero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2019-07-31T17:11:44Z</dcterms:modified>
</cp:coreProperties>
</file>