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youran\Desktop\"/>
    </mc:Choice>
  </mc:AlternateContent>
  <bookViews>
    <workbookView xWindow="0" yWindow="0" windowWidth="18750" windowHeight="8010" tabRatio="769" firstSheet="4" activeTab="7"/>
  </bookViews>
  <sheets>
    <sheet name="Model 1 Data" sheetId="1" r:id="rId1"/>
    <sheet name="Model 1.1 Regression" sheetId="9" r:id="rId2"/>
    <sheet name="Model 1.1_Result" sheetId="4" r:id="rId3"/>
    <sheet name="Pivot Table" sheetId="3" r:id="rId4"/>
    <sheet name="Model 1.2_Trend&amp;Seasonality" sheetId="5" r:id="rId5"/>
    <sheet name="Model 1.2_Regression" sheetId="10" r:id="rId6"/>
    <sheet name="Model 1.3_Regression" sheetId="12" r:id="rId7"/>
    <sheet name="Model 1.3_with 3 lags Results" sheetId="11" r:id="rId8"/>
  </sheets>
  <calcPr calcId="162913"/>
  <pivotCaches>
    <pivotCache cacheId="12" r:id="rId9"/>
  </pivotCaches>
</workbook>
</file>

<file path=xl/calcChain.xml><?xml version="1.0" encoding="utf-8"?>
<calcChain xmlns="http://schemas.openxmlformats.org/spreadsheetml/2006/main">
  <c r="L11" i="4" l="1"/>
  <c r="K11" i="4"/>
  <c r="Z13" i="11"/>
  <c r="Y13" i="11"/>
  <c r="Z10" i="11" l="1"/>
  <c r="Y10" i="11"/>
  <c r="Z7" i="11"/>
  <c r="Y7" i="11"/>
  <c r="S89" i="11" l="1"/>
  <c r="S90" i="11"/>
  <c r="S91" i="11"/>
  <c r="S88" i="11"/>
  <c r="R88" i="11"/>
  <c r="R89" i="11"/>
  <c r="R87" i="11"/>
  <c r="Q87" i="11"/>
  <c r="T86" i="11"/>
  <c r="T87" i="11"/>
  <c r="Q88" i="11" s="1"/>
  <c r="Q86" i="11"/>
  <c r="T85" i="11"/>
  <c r="W85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3" i="11"/>
  <c r="V86" i="11"/>
  <c r="W86" i="11" s="1"/>
  <c r="V85" i="11"/>
  <c r="U86" i="11"/>
  <c r="U87" i="11"/>
  <c r="V87" i="11" s="1"/>
  <c r="W87" i="11" s="1"/>
  <c r="U85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8" i="11" l="1"/>
  <c r="U88" i="11"/>
  <c r="V88" i="11" s="1"/>
  <c r="W88" i="11" s="1"/>
  <c r="T3" i="11"/>
  <c r="P213" i="11"/>
  <c r="O213" i="11"/>
  <c r="N213" i="11"/>
  <c r="M213" i="11"/>
  <c r="L213" i="11"/>
  <c r="K213" i="11"/>
  <c r="J213" i="11"/>
  <c r="I213" i="11"/>
  <c r="H213" i="11"/>
  <c r="G213" i="11"/>
  <c r="F213" i="11"/>
  <c r="P212" i="11"/>
  <c r="O212" i="11"/>
  <c r="N212" i="11"/>
  <c r="M212" i="11"/>
  <c r="L212" i="11"/>
  <c r="K212" i="11"/>
  <c r="J212" i="11"/>
  <c r="I212" i="11"/>
  <c r="H212" i="11"/>
  <c r="G212" i="11"/>
  <c r="F212" i="11"/>
  <c r="P211" i="11"/>
  <c r="O211" i="11"/>
  <c r="N211" i="11"/>
  <c r="M211" i="11"/>
  <c r="L211" i="11"/>
  <c r="K211" i="11"/>
  <c r="J211" i="11"/>
  <c r="I211" i="11"/>
  <c r="H211" i="11"/>
  <c r="G211" i="11"/>
  <c r="F211" i="11"/>
  <c r="P210" i="11"/>
  <c r="O210" i="11"/>
  <c r="N210" i="11"/>
  <c r="M210" i="11"/>
  <c r="L210" i="11"/>
  <c r="K210" i="11"/>
  <c r="J210" i="11"/>
  <c r="I210" i="11"/>
  <c r="H210" i="11"/>
  <c r="G210" i="11"/>
  <c r="F210" i="11"/>
  <c r="P209" i="11"/>
  <c r="O209" i="11"/>
  <c r="N209" i="11"/>
  <c r="M209" i="11"/>
  <c r="L209" i="11"/>
  <c r="K209" i="11"/>
  <c r="J209" i="11"/>
  <c r="I209" i="11"/>
  <c r="H209" i="11"/>
  <c r="G209" i="11"/>
  <c r="F209" i="11"/>
  <c r="P208" i="11"/>
  <c r="O208" i="11"/>
  <c r="N208" i="11"/>
  <c r="M208" i="11"/>
  <c r="L208" i="11"/>
  <c r="K208" i="11"/>
  <c r="J208" i="11"/>
  <c r="I208" i="11"/>
  <c r="H208" i="11"/>
  <c r="G208" i="11"/>
  <c r="F208" i="11"/>
  <c r="P207" i="11"/>
  <c r="O207" i="11"/>
  <c r="N207" i="11"/>
  <c r="M207" i="11"/>
  <c r="L207" i="11"/>
  <c r="K207" i="11"/>
  <c r="J207" i="11"/>
  <c r="I207" i="11"/>
  <c r="H207" i="11"/>
  <c r="G207" i="11"/>
  <c r="F207" i="11"/>
  <c r="P206" i="11"/>
  <c r="O206" i="11"/>
  <c r="N206" i="11"/>
  <c r="M206" i="11"/>
  <c r="L206" i="11"/>
  <c r="K206" i="11"/>
  <c r="J206" i="11"/>
  <c r="I206" i="11"/>
  <c r="H206" i="11"/>
  <c r="G206" i="11"/>
  <c r="F206" i="11"/>
  <c r="P205" i="11"/>
  <c r="O205" i="11"/>
  <c r="N205" i="11"/>
  <c r="M205" i="11"/>
  <c r="L205" i="11"/>
  <c r="K205" i="11"/>
  <c r="J205" i="11"/>
  <c r="I205" i="11"/>
  <c r="H205" i="11"/>
  <c r="G205" i="11"/>
  <c r="F205" i="11"/>
  <c r="P204" i="11"/>
  <c r="O204" i="11"/>
  <c r="N204" i="11"/>
  <c r="M204" i="11"/>
  <c r="L204" i="11"/>
  <c r="K204" i="11"/>
  <c r="J204" i="11"/>
  <c r="I204" i="11"/>
  <c r="H204" i="11"/>
  <c r="G204" i="11"/>
  <c r="F204" i="11"/>
  <c r="P203" i="11"/>
  <c r="O203" i="11"/>
  <c r="N203" i="11"/>
  <c r="M203" i="11"/>
  <c r="L203" i="11"/>
  <c r="K203" i="11"/>
  <c r="J203" i="11"/>
  <c r="I203" i="11"/>
  <c r="H203" i="11"/>
  <c r="G203" i="11"/>
  <c r="F203" i="11"/>
  <c r="P202" i="11"/>
  <c r="O202" i="11"/>
  <c r="N202" i="11"/>
  <c r="M202" i="11"/>
  <c r="L202" i="11"/>
  <c r="K202" i="11"/>
  <c r="J202" i="11"/>
  <c r="I202" i="11"/>
  <c r="H202" i="11"/>
  <c r="G202" i="11"/>
  <c r="F202" i="11"/>
  <c r="P201" i="11"/>
  <c r="O201" i="11"/>
  <c r="N201" i="11"/>
  <c r="M201" i="11"/>
  <c r="L201" i="11"/>
  <c r="K201" i="11"/>
  <c r="J201" i="11"/>
  <c r="I201" i="11"/>
  <c r="H201" i="11"/>
  <c r="G201" i="11"/>
  <c r="F201" i="11"/>
  <c r="P200" i="11"/>
  <c r="O200" i="11"/>
  <c r="N200" i="11"/>
  <c r="M200" i="11"/>
  <c r="L200" i="11"/>
  <c r="K200" i="11"/>
  <c r="J200" i="11"/>
  <c r="I200" i="11"/>
  <c r="H200" i="11"/>
  <c r="G200" i="11"/>
  <c r="F200" i="11"/>
  <c r="P199" i="11"/>
  <c r="O199" i="11"/>
  <c r="N199" i="11"/>
  <c r="M199" i="11"/>
  <c r="L199" i="11"/>
  <c r="K199" i="11"/>
  <c r="J199" i="11"/>
  <c r="I199" i="11"/>
  <c r="H199" i="11"/>
  <c r="G199" i="11"/>
  <c r="F199" i="11"/>
  <c r="P198" i="11"/>
  <c r="O198" i="11"/>
  <c r="N198" i="11"/>
  <c r="M198" i="11"/>
  <c r="L198" i="11"/>
  <c r="K198" i="11"/>
  <c r="J198" i="11"/>
  <c r="I198" i="11"/>
  <c r="H198" i="11"/>
  <c r="G198" i="11"/>
  <c r="F198" i="11"/>
  <c r="P197" i="11"/>
  <c r="O197" i="11"/>
  <c r="N197" i="11"/>
  <c r="M197" i="11"/>
  <c r="L197" i="11"/>
  <c r="K197" i="11"/>
  <c r="J197" i="11"/>
  <c r="I197" i="11"/>
  <c r="H197" i="11"/>
  <c r="G197" i="11"/>
  <c r="F197" i="11"/>
  <c r="P196" i="11"/>
  <c r="O196" i="11"/>
  <c r="N196" i="11"/>
  <c r="M196" i="11"/>
  <c r="L196" i="11"/>
  <c r="K196" i="11"/>
  <c r="J196" i="11"/>
  <c r="I196" i="11"/>
  <c r="H196" i="11"/>
  <c r="G196" i="11"/>
  <c r="F196" i="11"/>
  <c r="P195" i="11"/>
  <c r="O195" i="11"/>
  <c r="N195" i="11"/>
  <c r="M195" i="11"/>
  <c r="L195" i="11"/>
  <c r="K195" i="11"/>
  <c r="J195" i="11"/>
  <c r="I195" i="11"/>
  <c r="H195" i="11"/>
  <c r="G195" i="11"/>
  <c r="F195" i="11"/>
  <c r="P194" i="11"/>
  <c r="O194" i="11"/>
  <c r="N194" i="11"/>
  <c r="M194" i="11"/>
  <c r="L194" i="11"/>
  <c r="K194" i="11"/>
  <c r="J194" i="11"/>
  <c r="I194" i="11"/>
  <c r="H194" i="11"/>
  <c r="G194" i="11"/>
  <c r="F194" i="11"/>
  <c r="P193" i="11"/>
  <c r="O193" i="11"/>
  <c r="N193" i="11"/>
  <c r="M193" i="11"/>
  <c r="L193" i="11"/>
  <c r="K193" i="11"/>
  <c r="J193" i="11"/>
  <c r="I193" i="11"/>
  <c r="H193" i="11"/>
  <c r="G193" i="11"/>
  <c r="F193" i="11"/>
  <c r="P192" i="11"/>
  <c r="O192" i="11"/>
  <c r="N192" i="11"/>
  <c r="M192" i="11"/>
  <c r="L192" i="11"/>
  <c r="K192" i="11"/>
  <c r="J192" i="11"/>
  <c r="I192" i="11"/>
  <c r="H192" i="11"/>
  <c r="G192" i="11"/>
  <c r="F192" i="11"/>
  <c r="P191" i="11"/>
  <c r="O191" i="11"/>
  <c r="N191" i="11"/>
  <c r="M191" i="11"/>
  <c r="L191" i="11"/>
  <c r="K191" i="11"/>
  <c r="J191" i="11"/>
  <c r="I191" i="11"/>
  <c r="H191" i="11"/>
  <c r="G191" i="11"/>
  <c r="F191" i="11"/>
  <c r="P190" i="11"/>
  <c r="O190" i="11"/>
  <c r="N190" i="11"/>
  <c r="M190" i="11"/>
  <c r="L190" i="11"/>
  <c r="K190" i="11"/>
  <c r="J190" i="11"/>
  <c r="I190" i="11"/>
  <c r="H190" i="11"/>
  <c r="G190" i="11"/>
  <c r="F190" i="11"/>
  <c r="P189" i="11"/>
  <c r="O189" i="11"/>
  <c r="N189" i="11"/>
  <c r="M189" i="11"/>
  <c r="L189" i="11"/>
  <c r="K189" i="11"/>
  <c r="J189" i="11"/>
  <c r="I189" i="11"/>
  <c r="H189" i="11"/>
  <c r="G189" i="11"/>
  <c r="F189" i="11"/>
  <c r="P188" i="11"/>
  <c r="O188" i="11"/>
  <c r="N188" i="11"/>
  <c r="M188" i="11"/>
  <c r="L188" i="11"/>
  <c r="K188" i="11"/>
  <c r="J188" i="11"/>
  <c r="I188" i="11"/>
  <c r="H188" i="11"/>
  <c r="G188" i="11"/>
  <c r="F188" i="11"/>
  <c r="P187" i="11"/>
  <c r="O187" i="11"/>
  <c r="N187" i="11"/>
  <c r="M187" i="11"/>
  <c r="L187" i="11"/>
  <c r="K187" i="11"/>
  <c r="J187" i="11"/>
  <c r="I187" i="11"/>
  <c r="H187" i="11"/>
  <c r="G187" i="11"/>
  <c r="F187" i="11"/>
  <c r="P186" i="11"/>
  <c r="O186" i="11"/>
  <c r="N186" i="11"/>
  <c r="M186" i="11"/>
  <c r="L186" i="11"/>
  <c r="K186" i="11"/>
  <c r="J186" i="11"/>
  <c r="I186" i="11"/>
  <c r="H186" i="11"/>
  <c r="G186" i="11"/>
  <c r="F186" i="11"/>
  <c r="P185" i="11"/>
  <c r="O185" i="11"/>
  <c r="N185" i="11"/>
  <c r="M185" i="11"/>
  <c r="L185" i="11"/>
  <c r="K185" i="11"/>
  <c r="J185" i="11"/>
  <c r="I185" i="11"/>
  <c r="H185" i="11"/>
  <c r="G185" i="11"/>
  <c r="F185" i="11"/>
  <c r="P184" i="11"/>
  <c r="O184" i="11"/>
  <c r="N184" i="11"/>
  <c r="M184" i="11"/>
  <c r="L184" i="11"/>
  <c r="K184" i="11"/>
  <c r="J184" i="11"/>
  <c r="I184" i="11"/>
  <c r="H184" i="11"/>
  <c r="G184" i="11"/>
  <c r="F184" i="11"/>
  <c r="P183" i="11"/>
  <c r="O183" i="11"/>
  <c r="N183" i="11"/>
  <c r="M183" i="11"/>
  <c r="L183" i="11"/>
  <c r="K183" i="11"/>
  <c r="J183" i="11"/>
  <c r="I183" i="11"/>
  <c r="H183" i="11"/>
  <c r="G183" i="11"/>
  <c r="F183" i="11"/>
  <c r="P182" i="11"/>
  <c r="O182" i="11"/>
  <c r="N182" i="11"/>
  <c r="M182" i="11"/>
  <c r="L182" i="11"/>
  <c r="K182" i="11"/>
  <c r="J182" i="11"/>
  <c r="I182" i="11"/>
  <c r="H182" i="11"/>
  <c r="G182" i="11"/>
  <c r="F182" i="11"/>
  <c r="P181" i="11"/>
  <c r="O181" i="11"/>
  <c r="N181" i="11"/>
  <c r="M181" i="11"/>
  <c r="L181" i="11"/>
  <c r="K181" i="11"/>
  <c r="J181" i="11"/>
  <c r="I181" i="11"/>
  <c r="H181" i="11"/>
  <c r="G181" i="11"/>
  <c r="F181" i="11"/>
  <c r="P180" i="11"/>
  <c r="O180" i="11"/>
  <c r="N180" i="11"/>
  <c r="M180" i="11"/>
  <c r="L180" i="11"/>
  <c r="K180" i="11"/>
  <c r="J180" i="11"/>
  <c r="I180" i="11"/>
  <c r="H180" i="11"/>
  <c r="G180" i="11"/>
  <c r="F180" i="11"/>
  <c r="P179" i="11"/>
  <c r="O179" i="11"/>
  <c r="N179" i="11"/>
  <c r="M179" i="11"/>
  <c r="L179" i="11"/>
  <c r="K179" i="11"/>
  <c r="J179" i="11"/>
  <c r="I179" i="11"/>
  <c r="H179" i="11"/>
  <c r="G179" i="11"/>
  <c r="F179" i="11"/>
  <c r="P178" i="11"/>
  <c r="O178" i="11"/>
  <c r="N178" i="11"/>
  <c r="M178" i="11"/>
  <c r="L178" i="11"/>
  <c r="K178" i="11"/>
  <c r="J178" i="11"/>
  <c r="I178" i="11"/>
  <c r="H178" i="11"/>
  <c r="G178" i="11"/>
  <c r="F178" i="11"/>
  <c r="P177" i="11"/>
  <c r="O177" i="11"/>
  <c r="N177" i="11"/>
  <c r="M177" i="11"/>
  <c r="L177" i="11"/>
  <c r="K177" i="11"/>
  <c r="J177" i="11"/>
  <c r="I177" i="11"/>
  <c r="H177" i="11"/>
  <c r="G177" i="11"/>
  <c r="F177" i="11"/>
  <c r="P176" i="11"/>
  <c r="O176" i="11"/>
  <c r="N176" i="11"/>
  <c r="M176" i="11"/>
  <c r="L176" i="11"/>
  <c r="K176" i="11"/>
  <c r="J176" i="11"/>
  <c r="I176" i="11"/>
  <c r="H176" i="11"/>
  <c r="G176" i="11"/>
  <c r="F176" i="11"/>
  <c r="P175" i="11"/>
  <c r="O175" i="11"/>
  <c r="N175" i="11"/>
  <c r="M175" i="11"/>
  <c r="L175" i="11"/>
  <c r="K175" i="11"/>
  <c r="J175" i="11"/>
  <c r="I175" i="11"/>
  <c r="H175" i="11"/>
  <c r="G175" i="11"/>
  <c r="F175" i="11"/>
  <c r="P174" i="11"/>
  <c r="O174" i="11"/>
  <c r="N174" i="11"/>
  <c r="M174" i="11"/>
  <c r="L174" i="11"/>
  <c r="K174" i="11"/>
  <c r="J174" i="11"/>
  <c r="I174" i="11"/>
  <c r="H174" i="11"/>
  <c r="G174" i="11"/>
  <c r="F174" i="11"/>
  <c r="P173" i="11"/>
  <c r="O173" i="11"/>
  <c r="N173" i="11"/>
  <c r="M173" i="11"/>
  <c r="L173" i="11"/>
  <c r="K173" i="11"/>
  <c r="J173" i="11"/>
  <c r="I173" i="11"/>
  <c r="H173" i="11"/>
  <c r="G173" i="11"/>
  <c r="F173" i="11"/>
  <c r="P172" i="11"/>
  <c r="O172" i="11"/>
  <c r="N172" i="11"/>
  <c r="M172" i="11"/>
  <c r="L172" i="11"/>
  <c r="K172" i="11"/>
  <c r="J172" i="11"/>
  <c r="I172" i="11"/>
  <c r="H172" i="11"/>
  <c r="G172" i="11"/>
  <c r="F172" i="11"/>
  <c r="P171" i="11"/>
  <c r="O171" i="11"/>
  <c r="N171" i="11"/>
  <c r="M171" i="11"/>
  <c r="L171" i="11"/>
  <c r="K171" i="11"/>
  <c r="J171" i="11"/>
  <c r="I171" i="11"/>
  <c r="H171" i="11"/>
  <c r="G171" i="11"/>
  <c r="F171" i="11"/>
  <c r="P170" i="11"/>
  <c r="O170" i="11"/>
  <c r="N170" i="11"/>
  <c r="M170" i="11"/>
  <c r="L170" i="11"/>
  <c r="K170" i="11"/>
  <c r="J170" i="11"/>
  <c r="I170" i="11"/>
  <c r="H170" i="11"/>
  <c r="G170" i="11"/>
  <c r="F170" i="11"/>
  <c r="P169" i="11"/>
  <c r="O169" i="11"/>
  <c r="N169" i="11"/>
  <c r="M169" i="11"/>
  <c r="L169" i="11"/>
  <c r="K169" i="11"/>
  <c r="J169" i="11"/>
  <c r="I169" i="11"/>
  <c r="H169" i="11"/>
  <c r="G169" i="11"/>
  <c r="F169" i="11"/>
  <c r="P168" i="11"/>
  <c r="O168" i="11"/>
  <c r="N168" i="11"/>
  <c r="M168" i="11"/>
  <c r="L168" i="11"/>
  <c r="K168" i="11"/>
  <c r="J168" i="11"/>
  <c r="I168" i="11"/>
  <c r="H168" i="11"/>
  <c r="G168" i="11"/>
  <c r="F168" i="11"/>
  <c r="P167" i="11"/>
  <c r="O167" i="11"/>
  <c r="N167" i="11"/>
  <c r="M167" i="11"/>
  <c r="L167" i="11"/>
  <c r="K167" i="11"/>
  <c r="J167" i="11"/>
  <c r="I167" i="11"/>
  <c r="H167" i="11"/>
  <c r="G167" i="11"/>
  <c r="F167" i="11"/>
  <c r="P166" i="11"/>
  <c r="O166" i="11"/>
  <c r="N166" i="11"/>
  <c r="M166" i="11"/>
  <c r="L166" i="11"/>
  <c r="K166" i="11"/>
  <c r="J166" i="11"/>
  <c r="I166" i="11"/>
  <c r="H166" i="11"/>
  <c r="G166" i="11"/>
  <c r="F166" i="11"/>
  <c r="P165" i="11"/>
  <c r="O165" i="11"/>
  <c r="N165" i="11"/>
  <c r="M165" i="11"/>
  <c r="L165" i="11"/>
  <c r="K165" i="11"/>
  <c r="J165" i="11"/>
  <c r="I165" i="11"/>
  <c r="H165" i="11"/>
  <c r="G165" i="11"/>
  <c r="F165" i="11"/>
  <c r="P164" i="11"/>
  <c r="O164" i="11"/>
  <c r="N164" i="11"/>
  <c r="M164" i="11"/>
  <c r="L164" i="11"/>
  <c r="K164" i="11"/>
  <c r="J164" i="11"/>
  <c r="I164" i="11"/>
  <c r="H164" i="11"/>
  <c r="G164" i="11"/>
  <c r="F164" i="11"/>
  <c r="P163" i="11"/>
  <c r="O163" i="11"/>
  <c r="N163" i="11"/>
  <c r="M163" i="11"/>
  <c r="L163" i="11"/>
  <c r="K163" i="11"/>
  <c r="J163" i="11"/>
  <c r="I163" i="11"/>
  <c r="H163" i="11"/>
  <c r="G163" i="11"/>
  <c r="F163" i="11"/>
  <c r="P162" i="11"/>
  <c r="O162" i="11"/>
  <c r="N162" i="11"/>
  <c r="M162" i="11"/>
  <c r="L162" i="11"/>
  <c r="K162" i="11"/>
  <c r="J162" i="11"/>
  <c r="I162" i="11"/>
  <c r="H162" i="11"/>
  <c r="G162" i="11"/>
  <c r="F162" i="11"/>
  <c r="P161" i="11"/>
  <c r="O161" i="11"/>
  <c r="N161" i="11"/>
  <c r="M161" i="11"/>
  <c r="L161" i="11"/>
  <c r="K161" i="11"/>
  <c r="J161" i="11"/>
  <c r="I161" i="11"/>
  <c r="H161" i="11"/>
  <c r="G161" i="11"/>
  <c r="F161" i="11"/>
  <c r="P160" i="11"/>
  <c r="O160" i="11"/>
  <c r="N160" i="11"/>
  <c r="M160" i="11"/>
  <c r="L160" i="11"/>
  <c r="K160" i="11"/>
  <c r="J160" i="11"/>
  <c r="I160" i="11"/>
  <c r="H160" i="11"/>
  <c r="G160" i="11"/>
  <c r="F160" i="11"/>
  <c r="P159" i="11"/>
  <c r="O159" i="11"/>
  <c r="N159" i="11"/>
  <c r="M159" i="11"/>
  <c r="L159" i="11"/>
  <c r="K159" i="11"/>
  <c r="J159" i="11"/>
  <c r="I159" i="11"/>
  <c r="H159" i="11"/>
  <c r="G159" i="11"/>
  <c r="F159" i="11"/>
  <c r="P158" i="11"/>
  <c r="O158" i="11"/>
  <c r="N158" i="11"/>
  <c r="M158" i="11"/>
  <c r="L158" i="11"/>
  <c r="K158" i="11"/>
  <c r="J158" i="11"/>
  <c r="I158" i="11"/>
  <c r="H158" i="11"/>
  <c r="G158" i="11"/>
  <c r="F158" i="11"/>
  <c r="P157" i="11"/>
  <c r="O157" i="11"/>
  <c r="N157" i="11"/>
  <c r="M157" i="11"/>
  <c r="L157" i="11"/>
  <c r="K157" i="11"/>
  <c r="J157" i="11"/>
  <c r="I157" i="11"/>
  <c r="H157" i="11"/>
  <c r="G157" i="11"/>
  <c r="F157" i="11"/>
  <c r="P156" i="11"/>
  <c r="O156" i="11"/>
  <c r="N156" i="11"/>
  <c r="M156" i="11"/>
  <c r="L156" i="11"/>
  <c r="K156" i="11"/>
  <c r="J156" i="11"/>
  <c r="I156" i="11"/>
  <c r="H156" i="11"/>
  <c r="G156" i="11"/>
  <c r="F156" i="11"/>
  <c r="P155" i="11"/>
  <c r="O155" i="11"/>
  <c r="N155" i="11"/>
  <c r="M155" i="11"/>
  <c r="L155" i="11"/>
  <c r="K155" i="11"/>
  <c r="J155" i="11"/>
  <c r="I155" i="11"/>
  <c r="H155" i="11"/>
  <c r="G155" i="11"/>
  <c r="F155" i="11"/>
  <c r="P154" i="11"/>
  <c r="O154" i="11"/>
  <c r="N154" i="11"/>
  <c r="M154" i="11"/>
  <c r="L154" i="11"/>
  <c r="K154" i="11"/>
  <c r="J154" i="11"/>
  <c r="I154" i="11"/>
  <c r="H154" i="11"/>
  <c r="G154" i="11"/>
  <c r="F154" i="11"/>
  <c r="P153" i="11"/>
  <c r="O153" i="11"/>
  <c r="N153" i="11"/>
  <c r="M153" i="11"/>
  <c r="L153" i="11"/>
  <c r="K153" i="11"/>
  <c r="J153" i="11"/>
  <c r="I153" i="11"/>
  <c r="H153" i="11"/>
  <c r="G153" i="11"/>
  <c r="F153" i="11"/>
  <c r="P152" i="11"/>
  <c r="O152" i="11"/>
  <c r="N152" i="11"/>
  <c r="M152" i="11"/>
  <c r="L152" i="11"/>
  <c r="K152" i="11"/>
  <c r="J152" i="11"/>
  <c r="I152" i="11"/>
  <c r="H152" i="11"/>
  <c r="G152" i="11"/>
  <c r="F152" i="11"/>
  <c r="P151" i="11"/>
  <c r="O151" i="11"/>
  <c r="N151" i="11"/>
  <c r="M151" i="11"/>
  <c r="L151" i="11"/>
  <c r="K151" i="11"/>
  <c r="J151" i="11"/>
  <c r="I151" i="11"/>
  <c r="H151" i="11"/>
  <c r="G151" i="11"/>
  <c r="F151" i="11"/>
  <c r="P150" i="11"/>
  <c r="O150" i="11"/>
  <c r="N150" i="11"/>
  <c r="M150" i="11"/>
  <c r="L150" i="11"/>
  <c r="K150" i="11"/>
  <c r="J150" i="11"/>
  <c r="I150" i="11"/>
  <c r="H150" i="11"/>
  <c r="G150" i="11"/>
  <c r="F150" i="11"/>
  <c r="P149" i="11"/>
  <c r="O149" i="11"/>
  <c r="N149" i="11"/>
  <c r="M149" i="11"/>
  <c r="L149" i="11"/>
  <c r="K149" i="11"/>
  <c r="J149" i="11"/>
  <c r="I149" i="11"/>
  <c r="H149" i="11"/>
  <c r="G149" i="11"/>
  <c r="F149" i="11"/>
  <c r="P148" i="11"/>
  <c r="O148" i="11"/>
  <c r="N148" i="11"/>
  <c r="M148" i="11"/>
  <c r="L148" i="11"/>
  <c r="K148" i="11"/>
  <c r="J148" i="11"/>
  <c r="I148" i="11"/>
  <c r="H148" i="11"/>
  <c r="G148" i="11"/>
  <c r="F148" i="11"/>
  <c r="P147" i="11"/>
  <c r="O147" i="11"/>
  <c r="N147" i="11"/>
  <c r="M147" i="11"/>
  <c r="L147" i="11"/>
  <c r="K147" i="11"/>
  <c r="J147" i="11"/>
  <c r="I147" i="11"/>
  <c r="H147" i="11"/>
  <c r="G147" i="11"/>
  <c r="F147" i="11"/>
  <c r="P146" i="11"/>
  <c r="O146" i="11"/>
  <c r="N146" i="11"/>
  <c r="M146" i="11"/>
  <c r="L146" i="11"/>
  <c r="K146" i="11"/>
  <c r="J146" i="11"/>
  <c r="I146" i="11"/>
  <c r="H146" i="11"/>
  <c r="G146" i="11"/>
  <c r="F146" i="11"/>
  <c r="P145" i="11"/>
  <c r="O145" i="11"/>
  <c r="N145" i="11"/>
  <c r="M145" i="11"/>
  <c r="L145" i="11"/>
  <c r="K145" i="11"/>
  <c r="J145" i="11"/>
  <c r="I145" i="11"/>
  <c r="H145" i="11"/>
  <c r="G145" i="11"/>
  <c r="F145" i="11"/>
  <c r="P144" i="11"/>
  <c r="O144" i="11"/>
  <c r="N144" i="11"/>
  <c r="M144" i="11"/>
  <c r="L144" i="11"/>
  <c r="K144" i="11"/>
  <c r="J144" i="11"/>
  <c r="I144" i="11"/>
  <c r="H144" i="11"/>
  <c r="G144" i="11"/>
  <c r="F144" i="11"/>
  <c r="P143" i="11"/>
  <c r="O143" i="11"/>
  <c r="N143" i="11"/>
  <c r="M143" i="11"/>
  <c r="L143" i="11"/>
  <c r="K143" i="11"/>
  <c r="J143" i="11"/>
  <c r="I143" i="11"/>
  <c r="H143" i="11"/>
  <c r="G143" i="11"/>
  <c r="F143" i="11"/>
  <c r="P142" i="11"/>
  <c r="O142" i="11"/>
  <c r="N142" i="11"/>
  <c r="M142" i="11"/>
  <c r="L142" i="11"/>
  <c r="K142" i="11"/>
  <c r="J142" i="11"/>
  <c r="I142" i="11"/>
  <c r="H142" i="11"/>
  <c r="G142" i="11"/>
  <c r="F142" i="11"/>
  <c r="P141" i="11"/>
  <c r="O141" i="11"/>
  <c r="N141" i="11"/>
  <c r="M141" i="11"/>
  <c r="L141" i="11"/>
  <c r="K141" i="11"/>
  <c r="J141" i="11"/>
  <c r="I141" i="11"/>
  <c r="H141" i="11"/>
  <c r="G141" i="11"/>
  <c r="F141" i="11"/>
  <c r="P140" i="11"/>
  <c r="O140" i="11"/>
  <c r="N140" i="11"/>
  <c r="M140" i="11"/>
  <c r="L140" i="11"/>
  <c r="K140" i="11"/>
  <c r="J140" i="11"/>
  <c r="I140" i="11"/>
  <c r="H140" i="11"/>
  <c r="G140" i="11"/>
  <c r="F140" i="11"/>
  <c r="P139" i="11"/>
  <c r="O139" i="11"/>
  <c r="N139" i="11"/>
  <c r="M139" i="11"/>
  <c r="L139" i="11"/>
  <c r="K139" i="11"/>
  <c r="J139" i="11"/>
  <c r="I139" i="11"/>
  <c r="H139" i="11"/>
  <c r="G139" i="11"/>
  <c r="F139" i="11"/>
  <c r="P138" i="11"/>
  <c r="O138" i="11"/>
  <c r="N138" i="11"/>
  <c r="M138" i="11"/>
  <c r="L138" i="11"/>
  <c r="K138" i="11"/>
  <c r="J138" i="11"/>
  <c r="I138" i="11"/>
  <c r="H138" i="11"/>
  <c r="G138" i="11"/>
  <c r="F138" i="11"/>
  <c r="P137" i="11"/>
  <c r="O137" i="11"/>
  <c r="N137" i="11"/>
  <c r="M137" i="11"/>
  <c r="L137" i="11"/>
  <c r="K137" i="11"/>
  <c r="J137" i="11"/>
  <c r="I137" i="11"/>
  <c r="H137" i="11"/>
  <c r="G137" i="11"/>
  <c r="F137" i="11"/>
  <c r="P136" i="11"/>
  <c r="O136" i="11"/>
  <c r="N136" i="11"/>
  <c r="M136" i="11"/>
  <c r="L136" i="11"/>
  <c r="K136" i="11"/>
  <c r="J136" i="11"/>
  <c r="I136" i="11"/>
  <c r="H136" i="11"/>
  <c r="G136" i="11"/>
  <c r="F136" i="11"/>
  <c r="P135" i="11"/>
  <c r="O135" i="11"/>
  <c r="N135" i="11"/>
  <c r="M135" i="11"/>
  <c r="L135" i="11"/>
  <c r="K135" i="11"/>
  <c r="J135" i="11"/>
  <c r="I135" i="11"/>
  <c r="H135" i="11"/>
  <c r="G135" i="11"/>
  <c r="F135" i="11"/>
  <c r="P134" i="11"/>
  <c r="O134" i="11"/>
  <c r="N134" i="11"/>
  <c r="M134" i="11"/>
  <c r="L134" i="11"/>
  <c r="K134" i="11"/>
  <c r="J134" i="11"/>
  <c r="I134" i="11"/>
  <c r="H134" i="11"/>
  <c r="G134" i="11"/>
  <c r="F134" i="11"/>
  <c r="P133" i="11"/>
  <c r="O133" i="11"/>
  <c r="N133" i="11"/>
  <c r="M133" i="11"/>
  <c r="L133" i="11"/>
  <c r="K133" i="11"/>
  <c r="J133" i="11"/>
  <c r="I133" i="11"/>
  <c r="H133" i="11"/>
  <c r="G133" i="11"/>
  <c r="F133" i="11"/>
  <c r="P132" i="11"/>
  <c r="O132" i="11"/>
  <c r="N132" i="11"/>
  <c r="M132" i="11"/>
  <c r="L132" i="11"/>
  <c r="K132" i="11"/>
  <c r="J132" i="11"/>
  <c r="I132" i="11"/>
  <c r="H132" i="11"/>
  <c r="G132" i="11"/>
  <c r="F132" i="11"/>
  <c r="P131" i="11"/>
  <c r="O131" i="11"/>
  <c r="N131" i="11"/>
  <c r="M131" i="11"/>
  <c r="L131" i="11"/>
  <c r="K131" i="11"/>
  <c r="J131" i="11"/>
  <c r="I131" i="11"/>
  <c r="H131" i="11"/>
  <c r="G131" i="11"/>
  <c r="F131" i="11"/>
  <c r="P130" i="11"/>
  <c r="O130" i="11"/>
  <c r="N130" i="11"/>
  <c r="M130" i="11"/>
  <c r="L130" i="11"/>
  <c r="K130" i="11"/>
  <c r="J130" i="11"/>
  <c r="I130" i="11"/>
  <c r="H130" i="11"/>
  <c r="G130" i="11"/>
  <c r="F130" i="11"/>
  <c r="P129" i="11"/>
  <c r="O129" i="11"/>
  <c r="N129" i="11"/>
  <c r="M129" i="11"/>
  <c r="L129" i="11"/>
  <c r="K129" i="11"/>
  <c r="J129" i="11"/>
  <c r="I129" i="11"/>
  <c r="H129" i="11"/>
  <c r="G129" i="11"/>
  <c r="F129" i="11"/>
  <c r="P128" i="11"/>
  <c r="O128" i="11"/>
  <c r="N128" i="11"/>
  <c r="M128" i="11"/>
  <c r="L128" i="11"/>
  <c r="K128" i="11"/>
  <c r="J128" i="11"/>
  <c r="I128" i="11"/>
  <c r="H128" i="11"/>
  <c r="G128" i="11"/>
  <c r="F128" i="11"/>
  <c r="P127" i="11"/>
  <c r="O127" i="11"/>
  <c r="N127" i="11"/>
  <c r="M127" i="11"/>
  <c r="L127" i="11"/>
  <c r="K127" i="11"/>
  <c r="J127" i="11"/>
  <c r="I127" i="11"/>
  <c r="H127" i="11"/>
  <c r="G127" i="11"/>
  <c r="F127" i="11"/>
  <c r="P126" i="11"/>
  <c r="O126" i="11"/>
  <c r="N126" i="11"/>
  <c r="M126" i="11"/>
  <c r="L126" i="11"/>
  <c r="K126" i="11"/>
  <c r="J126" i="11"/>
  <c r="I126" i="11"/>
  <c r="H126" i="11"/>
  <c r="G126" i="11"/>
  <c r="F126" i="11"/>
  <c r="P125" i="11"/>
  <c r="O125" i="11"/>
  <c r="N125" i="11"/>
  <c r="M125" i="11"/>
  <c r="L125" i="11"/>
  <c r="K125" i="11"/>
  <c r="J125" i="11"/>
  <c r="I125" i="11"/>
  <c r="H125" i="11"/>
  <c r="G125" i="11"/>
  <c r="F125" i="11"/>
  <c r="P124" i="11"/>
  <c r="O124" i="11"/>
  <c r="N124" i="11"/>
  <c r="M124" i="11"/>
  <c r="L124" i="11"/>
  <c r="K124" i="11"/>
  <c r="J124" i="11"/>
  <c r="I124" i="11"/>
  <c r="H124" i="11"/>
  <c r="G124" i="11"/>
  <c r="F124" i="11"/>
  <c r="P123" i="11"/>
  <c r="O123" i="11"/>
  <c r="N123" i="11"/>
  <c r="M123" i="11"/>
  <c r="L123" i="11"/>
  <c r="K123" i="11"/>
  <c r="J123" i="11"/>
  <c r="I123" i="11"/>
  <c r="H123" i="11"/>
  <c r="G123" i="11"/>
  <c r="F123" i="11"/>
  <c r="P122" i="11"/>
  <c r="O122" i="11"/>
  <c r="N122" i="11"/>
  <c r="M122" i="11"/>
  <c r="L122" i="11"/>
  <c r="K122" i="11"/>
  <c r="J122" i="11"/>
  <c r="I122" i="11"/>
  <c r="H122" i="11"/>
  <c r="G122" i="11"/>
  <c r="F122" i="11"/>
  <c r="P121" i="11"/>
  <c r="O121" i="11"/>
  <c r="N121" i="11"/>
  <c r="M121" i="11"/>
  <c r="L121" i="11"/>
  <c r="K121" i="11"/>
  <c r="J121" i="11"/>
  <c r="I121" i="11"/>
  <c r="H121" i="11"/>
  <c r="G121" i="11"/>
  <c r="F121" i="11"/>
  <c r="P120" i="11"/>
  <c r="O120" i="11"/>
  <c r="N120" i="11"/>
  <c r="M120" i="11"/>
  <c r="L120" i="11"/>
  <c r="K120" i="11"/>
  <c r="J120" i="11"/>
  <c r="I120" i="11"/>
  <c r="H120" i="11"/>
  <c r="G120" i="11"/>
  <c r="F120" i="11"/>
  <c r="P119" i="11"/>
  <c r="O119" i="11"/>
  <c r="N119" i="11"/>
  <c r="M119" i="11"/>
  <c r="L119" i="11"/>
  <c r="K119" i="11"/>
  <c r="J119" i="11"/>
  <c r="I119" i="11"/>
  <c r="H119" i="11"/>
  <c r="G119" i="11"/>
  <c r="F119" i="11"/>
  <c r="P118" i="11"/>
  <c r="O118" i="11"/>
  <c r="N118" i="11"/>
  <c r="M118" i="11"/>
  <c r="L118" i="11"/>
  <c r="K118" i="11"/>
  <c r="J118" i="11"/>
  <c r="I118" i="11"/>
  <c r="H118" i="11"/>
  <c r="G118" i="11"/>
  <c r="F118" i="11"/>
  <c r="P117" i="11"/>
  <c r="O117" i="11"/>
  <c r="N117" i="11"/>
  <c r="M117" i="11"/>
  <c r="L117" i="11"/>
  <c r="K117" i="11"/>
  <c r="J117" i="11"/>
  <c r="I117" i="11"/>
  <c r="H117" i="11"/>
  <c r="G117" i="11"/>
  <c r="F117" i="11"/>
  <c r="P116" i="11"/>
  <c r="O116" i="11"/>
  <c r="N116" i="11"/>
  <c r="M116" i="11"/>
  <c r="L116" i="11"/>
  <c r="K116" i="11"/>
  <c r="J116" i="11"/>
  <c r="I116" i="11"/>
  <c r="H116" i="11"/>
  <c r="G116" i="11"/>
  <c r="F116" i="11"/>
  <c r="P115" i="11"/>
  <c r="O115" i="11"/>
  <c r="N115" i="11"/>
  <c r="M115" i="11"/>
  <c r="L115" i="11"/>
  <c r="K115" i="11"/>
  <c r="J115" i="11"/>
  <c r="I115" i="11"/>
  <c r="H115" i="11"/>
  <c r="G115" i="11"/>
  <c r="F115" i="11"/>
  <c r="P114" i="11"/>
  <c r="O114" i="11"/>
  <c r="N114" i="11"/>
  <c r="M114" i="11"/>
  <c r="L114" i="11"/>
  <c r="K114" i="11"/>
  <c r="J114" i="11"/>
  <c r="I114" i="11"/>
  <c r="H114" i="11"/>
  <c r="G114" i="11"/>
  <c r="F114" i="11"/>
  <c r="P113" i="11"/>
  <c r="O113" i="11"/>
  <c r="N113" i="11"/>
  <c r="M113" i="11"/>
  <c r="L113" i="11"/>
  <c r="K113" i="11"/>
  <c r="J113" i="11"/>
  <c r="I113" i="11"/>
  <c r="H113" i="11"/>
  <c r="G113" i="11"/>
  <c r="F113" i="11"/>
  <c r="P112" i="11"/>
  <c r="O112" i="11"/>
  <c r="N112" i="11"/>
  <c r="M112" i="11"/>
  <c r="L112" i="11"/>
  <c r="K112" i="11"/>
  <c r="J112" i="11"/>
  <c r="I112" i="11"/>
  <c r="H112" i="11"/>
  <c r="G112" i="11"/>
  <c r="F112" i="11"/>
  <c r="P111" i="11"/>
  <c r="O111" i="11"/>
  <c r="N111" i="11"/>
  <c r="M111" i="11"/>
  <c r="L111" i="11"/>
  <c r="K111" i="11"/>
  <c r="J111" i="11"/>
  <c r="I111" i="11"/>
  <c r="H111" i="11"/>
  <c r="G111" i="11"/>
  <c r="F111" i="11"/>
  <c r="P110" i="11"/>
  <c r="O110" i="11"/>
  <c r="N110" i="11"/>
  <c r="M110" i="11"/>
  <c r="L110" i="11"/>
  <c r="K110" i="11"/>
  <c r="J110" i="11"/>
  <c r="I110" i="11"/>
  <c r="H110" i="11"/>
  <c r="G110" i="11"/>
  <c r="F110" i="11"/>
  <c r="P109" i="11"/>
  <c r="O109" i="11"/>
  <c r="N109" i="11"/>
  <c r="M109" i="11"/>
  <c r="L109" i="11"/>
  <c r="K109" i="11"/>
  <c r="J109" i="11"/>
  <c r="I109" i="11"/>
  <c r="H109" i="11"/>
  <c r="G109" i="11"/>
  <c r="F109" i="11"/>
  <c r="P108" i="11"/>
  <c r="O108" i="11"/>
  <c r="N108" i="11"/>
  <c r="M108" i="11"/>
  <c r="L108" i="11"/>
  <c r="K108" i="11"/>
  <c r="J108" i="11"/>
  <c r="I108" i="11"/>
  <c r="H108" i="11"/>
  <c r="G108" i="11"/>
  <c r="F108" i="11"/>
  <c r="P107" i="11"/>
  <c r="O107" i="11"/>
  <c r="N107" i="11"/>
  <c r="M107" i="11"/>
  <c r="L107" i="11"/>
  <c r="K107" i="11"/>
  <c r="J107" i="11"/>
  <c r="I107" i="11"/>
  <c r="H107" i="11"/>
  <c r="G107" i="11"/>
  <c r="F107" i="11"/>
  <c r="P106" i="11"/>
  <c r="O106" i="11"/>
  <c r="N106" i="11"/>
  <c r="M106" i="11"/>
  <c r="L106" i="11"/>
  <c r="K106" i="11"/>
  <c r="J106" i="11"/>
  <c r="I106" i="11"/>
  <c r="H106" i="11"/>
  <c r="G106" i="11"/>
  <c r="F106" i="11"/>
  <c r="P105" i="11"/>
  <c r="O105" i="11"/>
  <c r="N105" i="11"/>
  <c r="M105" i="11"/>
  <c r="L105" i="11"/>
  <c r="K105" i="11"/>
  <c r="J105" i="11"/>
  <c r="I105" i="11"/>
  <c r="H105" i="11"/>
  <c r="G105" i="11"/>
  <c r="F105" i="11"/>
  <c r="P104" i="11"/>
  <c r="O104" i="11"/>
  <c r="N104" i="11"/>
  <c r="M104" i="11"/>
  <c r="L104" i="11"/>
  <c r="K104" i="11"/>
  <c r="J104" i="11"/>
  <c r="I104" i="11"/>
  <c r="H104" i="11"/>
  <c r="G104" i="11"/>
  <c r="F104" i="11"/>
  <c r="P103" i="11"/>
  <c r="O103" i="11"/>
  <c r="N103" i="11"/>
  <c r="M103" i="11"/>
  <c r="L103" i="11"/>
  <c r="K103" i="11"/>
  <c r="J103" i="11"/>
  <c r="I103" i="11"/>
  <c r="H103" i="11"/>
  <c r="G103" i="11"/>
  <c r="F103" i="11"/>
  <c r="P102" i="11"/>
  <c r="O102" i="11"/>
  <c r="N102" i="11"/>
  <c r="M102" i="11"/>
  <c r="L102" i="11"/>
  <c r="K102" i="11"/>
  <c r="J102" i="11"/>
  <c r="I102" i="11"/>
  <c r="H102" i="11"/>
  <c r="G102" i="11"/>
  <c r="F102" i="11"/>
  <c r="P101" i="11"/>
  <c r="O101" i="11"/>
  <c r="N101" i="11"/>
  <c r="M101" i="11"/>
  <c r="L101" i="11"/>
  <c r="K101" i="11"/>
  <c r="J101" i="11"/>
  <c r="I101" i="11"/>
  <c r="H101" i="11"/>
  <c r="G101" i="11"/>
  <c r="F101" i="11"/>
  <c r="P100" i="11"/>
  <c r="O100" i="11"/>
  <c r="N100" i="11"/>
  <c r="M100" i="11"/>
  <c r="L100" i="11"/>
  <c r="K100" i="11"/>
  <c r="J100" i="11"/>
  <c r="I100" i="11"/>
  <c r="H100" i="11"/>
  <c r="G100" i="11"/>
  <c r="F100" i="11"/>
  <c r="P99" i="11"/>
  <c r="O99" i="11"/>
  <c r="N99" i="11"/>
  <c r="M99" i="11"/>
  <c r="L99" i="11"/>
  <c r="K99" i="11"/>
  <c r="J99" i="11"/>
  <c r="I99" i="11"/>
  <c r="H99" i="11"/>
  <c r="G99" i="11"/>
  <c r="F99" i="11"/>
  <c r="P98" i="11"/>
  <c r="O98" i="11"/>
  <c r="N98" i="11"/>
  <c r="M98" i="11"/>
  <c r="L98" i="11"/>
  <c r="K98" i="11"/>
  <c r="J98" i="11"/>
  <c r="I98" i="11"/>
  <c r="H98" i="11"/>
  <c r="G98" i="11"/>
  <c r="F98" i="11"/>
  <c r="P97" i="11"/>
  <c r="O97" i="11"/>
  <c r="N97" i="11"/>
  <c r="M97" i="11"/>
  <c r="L97" i="11"/>
  <c r="K97" i="11"/>
  <c r="J97" i="11"/>
  <c r="I97" i="11"/>
  <c r="H97" i="11"/>
  <c r="G97" i="11"/>
  <c r="F97" i="11"/>
  <c r="P96" i="11"/>
  <c r="O96" i="11"/>
  <c r="N96" i="11"/>
  <c r="M96" i="11"/>
  <c r="L96" i="11"/>
  <c r="K96" i="11"/>
  <c r="J96" i="11"/>
  <c r="I96" i="11"/>
  <c r="H96" i="11"/>
  <c r="G96" i="11"/>
  <c r="F96" i="11"/>
  <c r="P95" i="11"/>
  <c r="O95" i="11"/>
  <c r="N95" i="11"/>
  <c r="M95" i="11"/>
  <c r="L95" i="11"/>
  <c r="K95" i="11"/>
  <c r="J95" i="11"/>
  <c r="I95" i="11"/>
  <c r="H95" i="11"/>
  <c r="G95" i="11"/>
  <c r="F95" i="11"/>
  <c r="P94" i="11"/>
  <c r="O94" i="11"/>
  <c r="N94" i="11"/>
  <c r="M94" i="11"/>
  <c r="L94" i="11"/>
  <c r="K94" i="11"/>
  <c r="J94" i="11"/>
  <c r="I94" i="11"/>
  <c r="H94" i="11"/>
  <c r="G94" i="11"/>
  <c r="F94" i="11"/>
  <c r="P93" i="11"/>
  <c r="O93" i="11"/>
  <c r="N93" i="11"/>
  <c r="M93" i="11"/>
  <c r="L93" i="11"/>
  <c r="K93" i="11"/>
  <c r="J93" i="11"/>
  <c r="I93" i="11"/>
  <c r="H93" i="11"/>
  <c r="G93" i="11"/>
  <c r="F93" i="11"/>
  <c r="P92" i="11"/>
  <c r="O92" i="11"/>
  <c r="N92" i="11"/>
  <c r="M92" i="11"/>
  <c r="L92" i="11"/>
  <c r="K92" i="11"/>
  <c r="J92" i="11"/>
  <c r="I92" i="11"/>
  <c r="H92" i="11"/>
  <c r="G92" i="11"/>
  <c r="F92" i="11"/>
  <c r="P91" i="11"/>
  <c r="O91" i="11"/>
  <c r="N91" i="11"/>
  <c r="M91" i="11"/>
  <c r="L91" i="11"/>
  <c r="K91" i="11"/>
  <c r="J91" i="11"/>
  <c r="I91" i="11"/>
  <c r="H91" i="11"/>
  <c r="G91" i="11"/>
  <c r="F91" i="11"/>
  <c r="P90" i="11"/>
  <c r="O90" i="11"/>
  <c r="N90" i="11"/>
  <c r="M90" i="11"/>
  <c r="L90" i="11"/>
  <c r="K90" i="11"/>
  <c r="J90" i="11"/>
  <c r="I90" i="11"/>
  <c r="H90" i="11"/>
  <c r="G90" i="11"/>
  <c r="F90" i="11"/>
  <c r="P89" i="11"/>
  <c r="O89" i="11"/>
  <c r="N89" i="11"/>
  <c r="M89" i="11"/>
  <c r="L89" i="11"/>
  <c r="K89" i="11"/>
  <c r="J89" i="11"/>
  <c r="I89" i="11"/>
  <c r="H89" i="11"/>
  <c r="G89" i="11"/>
  <c r="F89" i="11"/>
  <c r="P88" i="11"/>
  <c r="O88" i="11"/>
  <c r="N88" i="11"/>
  <c r="M88" i="11"/>
  <c r="L88" i="11"/>
  <c r="K88" i="11"/>
  <c r="J88" i="11"/>
  <c r="I88" i="11"/>
  <c r="H88" i="11"/>
  <c r="G88" i="11"/>
  <c r="F88" i="11"/>
  <c r="P87" i="11"/>
  <c r="O87" i="11"/>
  <c r="N87" i="11"/>
  <c r="M87" i="11"/>
  <c r="L87" i="11"/>
  <c r="K87" i="11"/>
  <c r="J87" i="11"/>
  <c r="I87" i="11"/>
  <c r="H87" i="11"/>
  <c r="G87" i="11"/>
  <c r="F87" i="11"/>
  <c r="P86" i="11"/>
  <c r="O86" i="11"/>
  <c r="N86" i="11"/>
  <c r="M86" i="11"/>
  <c r="L86" i="11"/>
  <c r="K86" i="11"/>
  <c r="J86" i="11"/>
  <c r="I86" i="11"/>
  <c r="H86" i="11"/>
  <c r="G86" i="11"/>
  <c r="F86" i="11"/>
  <c r="P85" i="11"/>
  <c r="O85" i="11"/>
  <c r="N85" i="11"/>
  <c r="M85" i="11"/>
  <c r="L85" i="11"/>
  <c r="K85" i="11"/>
  <c r="J85" i="11"/>
  <c r="I85" i="11"/>
  <c r="H85" i="11"/>
  <c r="G85" i="11"/>
  <c r="F85" i="11"/>
  <c r="P84" i="11"/>
  <c r="O84" i="11"/>
  <c r="N84" i="11"/>
  <c r="M84" i="11"/>
  <c r="L84" i="11"/>
  <c r="K84" i="11"/>
  <c r="J84" i="11"/>
  <c r="I84" i="11"/>
  <c r="H84" i="11"/>
  <c r="G84" i="11"/>
  <c r="F84" i="11"/>
  <c r="P83" i="11"/>
  <c r="O83" i="11"/>
  <c r="N83" i="11"/>
  <c r="M83" i="11"/>
  <c r="L83" i="11"/>
  <c r="K83" i="11"/>
  <c r="J83" i="11"/>
  <c r="I83" i="11"/>
  <c r="H83" i="11"/>
  <c r="G83" i="11"/>
  <c r="F83" i="11"/>
  <c r="P82" i="11"/>
  <c r="O82" i="11"/>
  <c r="N82" i="11"/>
  <c r="M82" i="11"/>
  <c r="L82" i="11"/>
  <c r="K82" i="11"/>
  <c r="J82" i="11"/>
  <c r="I82" i="11"/>
  <c r="H82" i="11"/>
  <c r="G82" i="11"/>
  <c r="F82" i="11"/>
  <c r="P81" i="11"/>
  <c r="O81" i="11"/>
  <c r="N81" i="11"/>
  <c r="M81" i="11"/>
  <c r="L81" i="11"/>
  <c r="K81" i="11"/>
  <c r="J81" i="11"/>
  <c r="I81" i="11"/>
  <c r="H81" i="11"/>
  <c r="G81" i="11"/>
  <c r="F81" i="11"/>
  <c r="P80" i="11"/>
  <c r="O80" i="11"/>
  <c r="N80" i="11"/>
  <c r="M80" i="11"/>
  <c r="L80" i="11"/>
  <c r="K80" i="11"/>
  <c r="J80" i="11"/>
  <c r="I80" i="11"/>
  <c r="H80" i="11"/>
  <c r="G80" i="11"/>
  <c r="F80" i="11"/>
  <c r="P79" i="11"/>
  <c r="O79" i="11"/>
  <c r="N79" i="11"/>
  <c r="M79" i="11"/>
  <c r="L79" i="11"/>
  <c r="K79" i="11"/>
  <c r="J79" i="11"/>
  <c r="I79" i="11"/>
  <c r="H79" i="11"/>
  <c r="G79" i="11"/>
  <c r="F79" i="11"/>
  <c r="P78" i="11"/>
  <c r="O78" i="11"/>
  <c r="N78" i="11"/>
  <c r="M78" i="11"/>
  <c r="L78" i="11"/>
  <c r="K78" i="11"/>
  <c r="J78" i="11"/>
  <c r="I78" i="11"/>
  <c r="H78" i="11"/>
  <c r="G78" i="11"/>
  <c r="F78" i="11"/>
  <c r="P77" i="11"/>
  <c r="O77" i="11"/>
  <c r="N77" i="11"/>
  <c r="M77" i="11"/>
  <c r="L77" i="11"/>
  <c r="K77" i="11"/>
  <c r="J77" i="11"/>
  <c r="I77" i="11"/>
  <c r="H77" i="11"/>
  <c r="G77" i="11"/>
  <c r="F77" i="11"/>
  <c r="P76" i="11"/>
  <c r="O76" i="11"/>
  <c r="N76" i="11"/>
  <c r="M76" i="11"/>
  <c r="L76" i="11"/>
  <c r="K76" i="11"/>
  <c r="J76" i="11"/>
  <c r="I76" i="11"/>
  <c r="H76" i="11"/>
  <c r="G76" i="11"/>
  <c r="F76" i="11"/>
  <c r="P75" i="11"/>
  <c r="O75" i="11"/>
  <c r="N75" i="11"/>
  <c r="M75" i="11"/>
  <c r="L75" i="11"/>
  <c r="K75" i="11"/>
  <c r="J75" i="11"/>
  <c r="I75" i="11"/>
  <c r="H75" i="11"/>
  <c r="G75" i="11"/>
  <c r="F75" i="11"/>
  <c r="P74" i="11"/>
  <c r="O74" i="11"/>
  <c r="N74" i="11"/>
  <c r="M74" i="11"/>
  <c r="L74" i="11"/>
  <c r="K74" i="11"/>
  <c r="J74" i="11"/>
  <c r="I74" i="11"/>
  <c r="H74" i="11"/>
  <c r="G74" i="11"/>
  <c r="F74" i="11"/>
  <c r="P73" i="11"/>
  <c r="O73" i="11"/>
  <c r="N73" i="11"/>
  <c r="M73" i="11"/>
  <c r="L73" i="11"/>
  <c r="K73" i="11"/>
  <c r="J73" i="11"/>
  <c r="I73" i="11"/>
  <c r="H73" i="11"/>
  <c r="G73" i="11"/>
  <c r="F73" i="11"/>
  <c r="P72" i="11"/>
  <c r="O72" i="11"/>
  <c r="N72" i="11"/>
  <c r="M72" i="11"/>
  <c r="L72" i="11"/>
  <c r="K72" i="11"/>
  <c r="J72" i="11"/>
  <c r="I72" i="11"/>
  <c r="H72" i="11"/>
  <c r="G72" i="11"/>
  <c r="F72" i="11"/>
  <c r="P71" i="11"/>
  <c r="O71" i="11"/>
  <c r="N71" i="11"/>
  <c r="M71" i="11"/>
  <c r="L71" i="11"/>
  <c r="K71" i="11"/>
  <c r="J71" i="11"/>
  <c r="I71" i="11"/>
  <c r="H71" i="11"/>
  <c r="G71" i="11"/>
  <c r="F71" i="11"/>
  <c r="P70" i="11"/>
  <c r="O70" i="11"/>
  <c r="N70" i="11"/>
  <c r="M70" i="11"/>
  <c r="L70" i="11"/>
  <c r="K70" i="11"/>
  <c r="J70" i="11"/>
  <c r="I70" i="11"/>
  <c r="H70" i="11"/>
  <c r="G70" i="11"/>
  <c r="F70" i="11"/>
  <c r="P69" i="11"/>
  <c r="O69" i="11"/>
  <c r="N69" i="11"/>
  <c r="M69" i="11"/>
  <c r="L69" i="11"/>
  <c r="K69" i="11"/>
  <c r="J69" i="11"/>
  <c r="I69" i="11"/>
  <c r="H69" i="11"/>
  <c r="G69" i="11"/>
  <c r="F69" i="11"/>
  <c r="P68" i="11"/>
  <c r="O68" i="11"/>
  <c r="N68" i="11"/>
  <c r="M68" i="11"/>
  <c r="L68" i="11"/>
  <c r="K68" i="11"/>
  <c r="J68" i="11"/>
  <c r="I68" i="11"/>
  <c r="H68" i="11"/>
  <c r="G68" i="11"/>
  <c r="F68" i="11"/>
  <c r="P67" i="11"/>
  <c r="O67" i="11"/>
  <c r="N67" i="11"/>
  <c r="M67" i="11"/>
  <c r="L67" i="11"/>
  <c r="K67" i="11"/>
  <c r="J67" i="11"/>
  <c r="I67" i="11"/>
  <c r="H67" i="11"/>
  <c r="G67" i="11"/>
  <c r="F67" i="11"/>
  <c r="P66" i="11"/>
  <c r="O66" i="11"/>
  <c r="N66" i="11"/>
  <c r="M66" i="11"/>
  <c r="L66" i="11"/>
  <c r="K66" i="11"/>
  <c r="J66" i="11"/>
  <c r="I66" i="11"/>
  <c r="H66" i="11"/>
  <c r="G66" i="11"/>
  <c r="F66" i="11"/>
  <c r="P65" i="11"/>
  <c r="O65" i="11"/>
  <c r="N65" i="11"/>
  <c r="M65" i="11"/>
  <c r="L65" i="11"/>
  <c r="K65" i="11"/>
  <c r="J65" i="11"/>
  <c r="I65" i="11"/>
  <c r="H65" i="11"/>
  <c r="G65" i="11"/>
  <c r="F65" i="11"/>
  <c r="P64" i="11"/>
  <c r="O64" i="11"/>
  <c r="N64" i="11"/>
  <c r="M64" i="11"/>
  <c r="L64" i="11"/>
  <c r="K64" i="11"/>
  <c r="J64" i="11"/>
  <c r="I64" i="11"/>
  <c r="H64" i="11"/>
  <c r="G64" i="11"/>
  <c r="F64" i="11"/>
  <c r="P63" i="11"/>
  <c r="O63" i="11"/>
  <c r="N63" i="11"/>
  <c r="M63" i="11"/>
  <c r="L63" i="11"/>
  <c r="K63" i="11"/>
  <c r="J63" i="11"/>
  <c r="I63" i="11"/>
  <c r="H63" i="11"/>
  <c r="G63" i="11"/>
  <c r="F63" i="11"/>
  <c r="P62" i="11"/>
  <c r="O62" i="11"/>
  <c r="N62" i="11"/>
  <c r="M62" i="11"/>
  <c r="L62" i="11"/>
  <c r="K62" i="11"/>
  <c r="J62" i="11"/>
  <c r="I62" i="11"/>
  <c r="H62" i="11"/>
  <c r="G62" i="11"/>
  <c r="F62" i="11"/>
  <c r="P61" i="11"/>
  <c r="O61" i="11"/>
  <c r="N61" i="11"/>
  <c r="M61" i="11"/>
  <c r="L61" i="11"/>
  <c r="K61" i="11"/>
  <c r="J61" i="11"/>
  <c r="I61" i="11"/>
  <c r="H61" i="11"/>
  <c r="G61" i="11"/>
  <c r="F61" i="11"/>
  <c r="P60" i="11"/>
  <c r="O60" i="11"/>
  <c r="N60" i="11"/>
  <c r="M60" i="11"/>
  <c r="L60" i="11"/>
  <c r="K60" i="11"/>
  <c r="J60" i="11"/>
  <c r="I60" i="11"/>
  <c r="H60" i="11"/>
  <c r="G60" i="11"/>
  <c r="F60" i="11"/>
  <c r="P59" i="11"/>
  <c r="O59" i="11"/>
  <c r="N59" i="11"/>
  <c r="M59" i="11"/>
  <c r="L59" i="11"/>
  <c r="K59" i="11"/>
  <c r="J59" i="11"/>
  <c r="I59" i="11"/>
  <c r="H59" i="11"/>
  <c r="G59" i="11"/>
  <c r="F59" i="11"/>
  <c r="P58" i="11"/>
  <c r="O58" i="11"/>
  <c r="N58" i="11"/>
  <c r="M58" i="11"/>
  <c r="L58" i="11"/>
  <c r="K58" i="11"/>
  <c r="J58" i="11"/>
  <c r="I58" i="11"/>
  <c r="H58" i="11"/>
  <c r="G58" i="11"/>
  <c r="F58" i="11"/>
  <c r="P57" i="11"/>
  <c r="O57" i="11"/>
  <c r="N57" i="11"/>
  <c r="M57" i="11"/>
  <c r="L57" i="11"/>
  <c r="K57" i="11"/>
  <c r="J57" i="11"/>
  <c r="I57" i="11"/>
  <c r="H57" i="11"/>
  <c r="G57" i="11"/>
  <c r="F57" i="11"/>
  <c r="P56" i="11"/>
  <c r="O56" i="11"/>
  <c r="N56" i="11"/>
  <c r="M56" i="11"/>
  <c r="L56" i="11"/>
  <c r="K56" i="11"/>
  <c r="J56" i="11"/>
  <c r="I56" i="11"/>
  <c r="H56" i="11"/>
  <c r="G56" i="11"/>
  <c r="F56" i="11"/>
  <c r="P55" i="11"/>
  <c r="O55" i="11"/>
  <c r="N55" i="11"/>
  <c r="M55" i="11"/>
  <c r="L55" i="11"/>
  <c r="K55" i="11"/>
  <c r="J55" i="11"/>
  <c r="I55" i="11"/>
  <c r="H55" i="11"/>
  <c r="G55" i="11"/>
  <c r="F55" i="11"/>
  <c r="P54" i="11"/>
  <c r="O54" i="11"/>
  <c r="N54" i="11"/>
  <c r="M54" i="11"/>
  <c r="L54" i="11"/>
  <c r="K54" i="11"/>
  <c r="J54" i="11"/>
  <c r="I54" i="11"/>
  <c r="H54" i="11"/>
  <c r="G54" i="11"/>
  <c r="F54" i="11"/>
  <c r="P53" i="11"/>
  <c r="O53" i="11"/>
  <c r="N53" i="11"/>
  <c r="M53" i="11"/>
  <c r="L53" i="11"/>
  <c r="K53" i="11"/>
  <c r="J53" i="11"/>
  <c r="I53" i="11"/>
  <c r="H53" i="11"/>
  <c r="G53" i="11"/>
  <c r="F53" i="11"/>
  <c r="P52" i="11"/>
  <c r="O52" i="11"/>
  <c r="N52" i="11"/>
  <c r="M52" i="11"/>
  <c r="L52" i="11"/>
  <c r="K52" i="11"/>
  <c r="J52" i="11"/>
  <c r="I52" i="11"/>
  <c r="H52" i="11"/>
  <c r="G52" i="11"/>
  <c r="F52" i="11"/>
  <c r="P51" i="11"/>
  <c r="O51" i="11"/>
  <c r="N51" i="11"/>
  <c r="M51" i="11"/>
  <c r="L51" i="11"/>
  <c r="K51" i="11"/>
  <c r="J51" i="11"/>
  <c r="I51" i="11"/>
  <c r="H51" i="11"/>
  <c r="G51" i="11"/>
  <c r="F51" i="11"/>
  <c r="P50" i="11"/>
  <c r="O50" i="11"/>
  <c r="N50" i="11"/>
  <c r="M50" i="11"/>
  <c r="L50" i="11"/>
  <c r="K50" i="11"/>
  <c r="J50" i="11"/>
  <c r="I50" i="11"/>
  <c r="H50" i="11"/>
  <c r="G50" i="11"/>
  <c r="F50" i="11"/>
  <c r="P49" i="11"/>
  <c r="O49" i="11"/>
  <c r="N49" i="11"/>
  <c r="M49" i="11"/>
  <c r="L49" i="11"/>
  <c r="K49" i="11"/>
  <c r="J49" i="11"/>
  <c r="I49" i="11"/>
  <c r="H49" i="11"/>
  <c r="G49" i="11"/>
  <c r="F49" i="11"/>
  <c r="P48" i="11"/>
  <c r="O48" i="11"/>
  <c r="N48" i="11"/>
  <c r="M48" i="11"/>
  <c r="L48" i="11"/>
  <c r="K48" i="11"/>
  <c r="J48" i="11"/>
  <c r="I48" i="11"/>
  <c r="H48" i="11"/>
  <c r="G48" i="11"/>
  <c r="F48" i="11"/>
  <c r="P47" i="11"/>
  <c r="O47" i="11"/>
  <c r="N47" i="11"/>
  <c r="M47" i="11"/>
  <c r="L47" i="11"/>
  <c r="K47" i="11"/>
  <c r="J47" i="11"/>
  <c r="I47" i="11"/>
  <c r="H47" i="11"/>
  <c r="G47" i="11"/>
  <c r="F47" i="11"/>
  <c r="P46" i="11"/>
  <c r="O46" i="11"/>
  <c r="N46" i="11"/>
  <c r="M46" i="11"/>
  <c r="L46" i="11"/>
  <c r="K46" i="11"/>
  <c r="J46" i="11"/>
  <c r="I46" i="11"/>
  <c r="H46" i="11"/>
  <c r="G46" i="11"/>
  <c r="F46" i="11"/>
  <c r="P45" i="11"/>
  <c r="O45" i="11"/>
  <c r="N45" i="11"/>
  <c r="M45" i="11"/>
  <c r="L45" i="11"/>
  <c r="K45" i="11"/>
  <c r="J45" i="11"/>
  <c r="I45" i="11"/>
  <c r="H45" i="11"/>
  <c r="G45" i="11"/>
  <c r="F45" i="11"/>
  <c r="P44" i="11"/>
  <c r="O44" i="11"/>
  <c r="N44" i="11"/>
  <c r="M44" i="11"/>
  <c r="L44" i="11"/>
  <c r="K44" i="11"/>
  <c r="J44" i="11"/>
  <c r="I44" i="11"/>
  <c r="H44" i="11"/>
  <c r="G44" i="11"/>
  <c r="F44" i="11"/>
  <c r="P43" i="11"/>
  <c r="O43" i="11"/>
  <c r="N43" i="11"/>
  <c r="M43" i="11"/>
  <c r="L43" i="11"/>
  <c r="K43" i="11"/>
  <c r="J43" i="11"/>
  <c r="I43" i="11"/>
  <c r="H43" i="11"/>
  <c r="G43" i="11"/>
  <c r="F43" i="11"/>
  <c r="P42" i="11"/>
  <c r="O42" i="11"/>
  <c r="N42" i="11"/>
  <c r="M42" i="11"/>
  <c r="L42" i="11"/>
  <c r="K42" i="11"/>
  <c r="J42" i="11"/>
  <c r="I42" i="11"/>
  <c r="H42" i="11"/>
  <c r="G42" i="11"/>
  <c r="F42" i="11"/>
  <c r="P41" i="11"/>
  <c r="O41" i="11"/>
  <c r="N41" i="11"/>
  <c r="M41" i="11"/>
  <c r="L41" i="11"/>
  <c r="K41" i="11"/>
  <c r="J41" i="11"/>
  <c r="I41" i="11"/>
  <c r="H41" i="11"/>
  <c r="G41" i="11"/>
  <c r="F41" i="11"/>
  <c r="P40" i="11"/>
  <c r="O40" i="11"/>
  <c r="N40" i="11"/>
  <c r="M40" i="11"/>
  <c r="L40" i="11"/>
  <c r="K40" i="11"/>
  <c r="J40" i="11"/>
  <c r="I40" i="11"/>
  <c r="H40" i="11"/>
  <c r="G40" i="11"/>
  <c r="F40" i="11"/>
  <c r="P39" i="11"/>
  <c r="O39" i="11"/>
  <c r="N39" i="11"/>
  <c r="M39" i="11"/>
  <c r="L39" i="11"/>
  <c r="K39" i="11"/>
  <c r="J39" i="11"/>
  <c r="I39" i="11"/>
  <c r="H39" i="11"/>
  <c r="G39" i="11"/>
  <c r="F39" i="11"/>
  <c r="P38" i="11"/>
  <c r="O38" i="11"/>
  <c r="N38" i="11"/>
  <c r="M38" i="11"/>
  <c r="L38" i="11"/>
  <c r="K38" i="11"/>
  <c r="J38" i="11"/>
  <c r="I38" i="11"/>
  <c r="H38" i="11"/>
  <c r="G38" i="11"/>
  <c r="F38" i="11"/>
  <c r="P37" i="11"/>
  <c r="O37" i="11"/>
  <c r="N37" i="11"/>
  <c r="M37" i="11"/>
  <c r="L37" i="11"/>
  <c r="K37" i="11"/>
  <c r="J37" i="11"/>
  <c r="I37" i="11"/>
  <c r="H37" i="11"/>
  <c r="G37" i="11"/>
  <c r="F37" i="11"/>
  <c r="P36" i="11"/>
  <c r="O36" i="11"/>
  <c r="N36" i="11"/>
  <c r="M36" i="11"/>
  <c r="L36" i="11"/>
  <c r="K36" i="11"/>
  <c r="J36" i="11"/>
  <c r="I36" i="11"/>
  <c r="H36" i="11"/>
  <c r="G36" i="11"/>
  <c r="F36" i="11"/>
  <c r="P35" i="11"/>
  <c r="O35" i="11"/>
  <c r="N35" i="11"/>
  <c r="M35" i="11"/>
  <c r="L35" i="11"/>
  <c r="K35" i="11"/>
  <c r="J35" i="11"/>
  <c r="I35" i="11"/>
  <c r="H35" i="11"/>
  <c r="G35" i="11"/>
  <c r="F35" i="11"/>
  <c r="P34" i="11"/>
  <c r="O34" i="11"/>
  <c r="N34" i="11"/>
  <c r="M34" i="11"/>
  <c r="L34" i="11"/>
  <c r="K34" i="11"/>
  <c r="J34" i="11"/>
  <c r="I34" i="11"/>
  <c r="H34" i="11"/>
  <c r="G34" i="11"/>
  <c r="F34" i="11"/>
  <c r="P33" i="11"/>
  <c r="O33" i="11"/>
  <c r="N33" i="11"/>
  <c r="M33" i="11"/>
  <c r="L33" i="11"/>
  <c r="K33" i="11"/>
  <c r="J33" i="11"/>
  <c r="I33" i="11"/>
  <c r="H33" i="11"/>
  <c r="G33" i="11"/>
  <c r="F33" i="11"/>
  <c r="P32" i="11"/>
  <c r="O32" i="11"/>
  <c r="N32" i="11"/>
  <c r="M32" i="11"/>
  <c r="L32" i="11"/>
  <c r="K32" i="11"/>
  <c r="J32" i="11"/>
  <c r="I32" i="11"/>
  <c r="H32" i="11"/>
  <c r="G32" i="11"/>
  <c r="F32" i="11"/>
  <c r="P31" i="11"/>
  <c r="O31" i="11"/>
  <c r="N31" i="11"/>
  <c r="M31" i="11"/>
  <c r="L31" i="11"/>
  <c r="K31" i="11"/>
  <c r="J31" i="11"/>
  <c r="I31" i="11"/>
  <c r="H31" i="11"/>
  <c r="G31" i="11"/>
  <c r="F31" i="11"/>
  <c r="P30" i="11"/>
  <c r="O30" i="11"/>
  <c r="N30" i="11"/>
  <c r="M30" i="11"/>
  <c r="L30" i="11"/>
  <c r="K30" i="11"/>
  <c r="J30" i="11"/>
  <c r="I30" i="11"/>
  <c r="H30" i="11"/>
  <c r="G30" i="11"/>
  <c r="F30" i="11"/>
  <c r="P29" i="11"/>
  <c r="O29" i="11"/>
  <c r="N29" i="11"/>
  <c r="M29" i="11"/>
  <c r="L29" i="11"/>
  <c r="K29" i="11"/>
  <c r="J29" i="11"/>
  <c r="I29" i="11"/>
  <c r="H29" i="11"/>
  <c r="G29" i="11"/>
  <c r="F29" i="11"/>
  <c r="P28" i="11"/>
  <c r="O28" i="11"/>
  <c r="N28" i="11"/>
  <c r="M28" i="11"/>
  <c r="L28" i="11"/>
  <c r="K28" i="11"/>
  <c r="J28" i="11"/>
  <c r="I28" i="11"/>
  <c r="H28" i="11"/>
  <c r="G28" i="11"/>
  <c r="F28" i="11"/>
  <c r="P27" i="11"/>
  <c r="O27" i="11"/>
  <c r="N27" i="11"/>
  <c r="M27" i="11"/>
  <c r="L27" i="11"/>
  <c r="K27" i="11"/>
  <c r="J27" i="11"/>
  <c r="I27" i="11"/>
  <c r="H27" i="11"/>
  <c r="G27" i="11"/>
  <c r="F27" i="11"/>
  <c r="P26" i="11"/>
  <c r="O26" i="11"/>
  <c r="N26" i="11"/>
  <c r="M26" i="11"/>
  <c r="L26" i="11"/>
  <c r="K26" i="11"/>
  <c r="J26" i="11"/>
  <c r="I26" i="11"/>
  <c r="H26" i="11"/>
  <c r="G26" i="11"/>
  <c r="F26" i="11"/>
  <c r="P25" i="11"/>
  <c r="O25" i="11"/>
  <c r="N25" i="11"/>
  <c r="M25" i="11"/>
  <c r="L25" i="11"/>
  <c r="K25" i="11"/>
  <c r="J25" i="11"/>
  <c r="I25" i="11"/>
  <c r="H25" i="11"/>
  <c r="G25" i="11"/>
  <c r="F25" i="11"/>
  <c r="P24" i="11"/>
  <c r="O24" i="11"/>
  <c r="N24" i="11"/>
  <c r="M24" i="11"/>
  <c r="L24" i="11"/>
  <c r="K24" i="11"/>
  <c r="J24" i="11"/>
  <c r="I24" i="11"/>
  <c r="H24" i="11"/>
  <c r="G24" i="11"/>
  <c r="F24" i="11"/>
  <c r="P23" i="11"/>
  <c r="O23" i="11"/>
  <c r="N23" i="11"/>
  <c r="M23" i="11"/>
  <c r="L23" i="11"/>
  <c r="K23" i="11"/>
  <c r="J23" i="11"/>
  <c r="I23" i="11"/>
  <c r="H23" i="11"/>
  <c r="G23" i="11"/>
  <c r="F23" i="11"/>
  <c r="P22" i="11"/>
  <c r="O22" i="11"/>
  <c r="N22" i="11"/>
  <c r="M22" i="11"/>
  <c r="L22" i="11"/>
  <c r="K22" i="11"/>
  <c r="J22" i="11"/>
  <c r="I22" i="11"/>
  <c r="H22" i="11"/>
  <c r="G22" i="11"/>
  <c r="F22" i="11"/>
  <c r="P21" i="11"/>
  <c r="O21" i="11"/>
  <c r="N21" i="11"/>
  <c r="M21" i="11"/>
  <c r="L21" i="11"/>
  <c r="K21" i="11"/>
  <c r="J21" i="11"/>
  <c r="I21" i="11"/>
  <c r="H21" i="11"/>
  <c r="G21" i="11"/>
  <c r="F21" i="11"/>
  <c r="P20" i="11"/>
  <c r="O20" i="11"/>
  <c r="N20" i="11"/>
  <c r="M20" i="11"/>
  <c r="L20" i="11"/>
  <c r="K20" i="11"/>
  <c r="J20" i="11"/>
  <c r="I20" i="11"/>
  <c r="H20" i="11"/>
  <c r="G20" i="11"/>
  <c r="F20" i="11"/>
  <c r="P19" i="11"/>
  <c r="O19" i="11"/>
  <c r="N19" i="11"/>
  <c r="M19" i="11"/>
  <c r="L19" i="11"/>
  <c r="K19" i="11"/>
  <c r="J19" i="11"/>
  <c r="I19" i="11"/>
  <c r="H19" i="11"/>
  <c r="G19" i="11"/>
  <c r="F19" i="11"/>
  <c r="P18" i="11"/>
  <c r="O18" i="11"/>
  <c r="N18" i="11"/>
  <c r="M18" i="11"/>
  <c r="L18" i="11"/>
  <c r="K18" i="11"/>
  <c r="J18" i="11"/>
  <c r="I18" i="11"/>
  <c r="H18" i="11"/>
  <c r="G18" i="11"/>
  <c r="F18" i="11"/>
  <c r="P17" i="11"/>
  <c r="O17" i="11"/>
  <c r="N17" i="11"/>
  <c r="M17" i="11"/>
  <c r="L17" i="11"/>
  <c r="K17" i="11"/>
  <c r="J17" i="11"/>
  <c r="I17" i="11"/>
  <c r="H17" i="11"/>
  <c r="G17" i="11"/>
  <c r="F17" i="11"/>
  <c r="P16" i="11"/>
  <c r="O16" i="11"/>
  <c r="N16" i="11"/>
  <c r="M16" i="11"/>
  <c r="L16" i="11"/>
  <c r="K16" i="11"/>
  <c r="J16" i="11"/>
  <c r="I16" i="11"/>
  <c r="H16" i="11"/>
  <c r="G16" i="11"/>
  <c r="F16" i="11"/>
  <c r="P15" i="11"/>
  <c r="O15" i="11"/>
  <c r="N15" i="11"/>
  <c r="M15" i="11"/>
  <c r="L15" i="11"/>
  <c r="K15" i="11"/>
  <c r="J15" i="11"/>
  <c r="I15" i="11"/>
  <c r="H15" i="11"/>
  <c r="G15" i="11"/>
  <c r="F15" i="11"/>
  <c r="P14" i="11"/>
  <c r="O14" i="11"/>
  <c r="N14" i="11"/>
  <c r="M14" i="11"/>
  <c r="L14" i="11"/>
  <c r="K14" i="11"/>
  <c r="J14" i="11"/>
  <c r="I14" i="11"/>
  <c r="H14" i="11"/>
  <c r="G14" i="11"/>
  <c r="F14" i="11"/>
  <c r="P13" i="11"/>
  <c r="O13" i="11"/>
  <c r="N13" i="11"/>
  <c r="M13" i="11"/>
  <c r="L13" i="11"/>
  <c r="K13" i="11"/>
  <c r="J13" i="11"/>
  <c r="I13" i="11"/>
  <c r="H13" i="11"/>
  <c r="G13" i="11"/>
  <c r="F13" i="11"/>
  <c r="P12" i="11"/>
  <c r="O12" i="11"/>
  <c r="N12" i="11"/>
  <c r="M12" i="11"/>
  <c r="L12" i="11"/>
  <c r="K12" i="11"/>
  <c r="J12" i="11"/>
  <c r="I12" i="11"/>
  <c r="H12" i="11"/>
  <c r="G12" i="11"/>
  <c r="F12" i="11"/>
  <c r="P11" i="11"/>
  <c r="O11" i="11"/>
  <c r="N11" i="11"/>
  <c r="M11" i="11"/>
  <c r="L11" i="11"/>
  <c r="K11" i="11"/>
  <c r="J11" i="11"/>
  <c r="I11" i="11"/>
  <c r="H11" i="11"/>
  <c r="G11" i="11"/>
  <c r="F11" i="11"/>
  <c r="P10" i="11"/>
  <c r="O10" i="11"/>
  <c r="N10" i="11"/>
  <c r="M10" i="11"/>
  <c r="L10" i="11"/>
  <c r="K10" i="11"/>
  <c r="J10" i="11"/>
  <c r="I10" i="11"/>
  <c r="H10" i="11"/>
  <c r="G10" i="11"/>
  <c r="F10" i="11"/>
  <c r="P9" i="11"/>
  <c r="O9" i="11"/>
  <c r="N9" i="11"/>
  <c r="M9" i="11"/>
  <c r="L9" i="11"/>
  <c r="K9" i="11"/>
  <c r="J9" i="11"/>
  <c r="I9" i="11"/>
  <c r="H9" i="11"/>
  <c r="G9" i="11"/>
  <c r="F9" i="11"/>
  <c r="P8" i="11"/>
  <c r="O8" i="11"/>
  <c r="N8" i="11"/>
  <c r="M8" i="11"/>
  <c r="L8" i="11"/>
  <c r="K8" i="11"/>
  <c r="J8" i="11"/>
  <c r="I8" i="11"/>
  <c r="H8" i="11"/>
  <c r="G8" i="11"/>
  <c r="F8" i="11"/>
  <c r="P7" i="11"/>
  <c r="O7" i="11"/>
  <c r="N7" i="11"/>
  <c r="M7" i="11"/>
  <c r="L7" i="11"/>
  <c r="K7" i="11"/>
  <c r="J7" i="11"/>
  <c r="I7" i="11"/>
  <c r="H7" i="11"/>
  <c r="G7" i="11"/>
  <c r="F7" i="11"/>
  <c r="P6" i="11"/>
  <c r="O6" i="11"/>
  <c r="N6" i="11"/>
  <c r="M6" i="11"/>
  <c r="L6" i="11"/>
  <c r="K6" i="11"/>
  <c r="J6" i="11"/>
  <c r="I6" i="11"/>
  <c r="H6" i="11"/>
  <c r="G6" i="11"/>
  <c r="F6" i="11"/>
  <c r="P5" i="11"/>
  <c r="O5" i="11"/>
  <c r="N5" i="11"/>
  <c r="M5" i="11"/>
  <c r="L5" i="11"/>
  <c r="K5" i="11"/>
  <c r="J5" i="11"/>
  <c r="I5" i="11"/>
  <c r="H5" i="11"/>
  <c r="G5" i="11"/>
  <c r="F5" i="11"/>
  <c r="P4" i="11"/>
  <c r="O4" i="11"/>
  <c r="N4" i="11"/>
  <c r="M4" i="11"/>
  <c r="L4" i="11"/>
  <c r="K4" i="11"/>
  <c r="J4" i="11"/>
  <c r="I4" i="11"/>
  <c r="H4" i="11"/>
  <c r="G4" i="11"/>
  <c r="F4" i="11"/>
  <c r="P3" i="11"/>
  <c r="O3" i="11"/>
  <c r="N3" i="11"/>
  <c r="M3" i="11"/>
  <c r="L3" i="11"/>
  <c r="K3" i="11"/>
  <c r="J3" i="11"/>
  <c r="I3" i="11"/>
  <c r="H3" i="11"/>
  <c r="G3" i="11"/>
  <c r="F3" i="11"/>
  <c r="Q89" i="11" l="1"/>
  <c r="R90" i="11"/>
  <c r="U89" i="11"/>
  <c r="V89" i="11" s="1"/>
  <c r="W89" i="11" s="1"/>
  <c r="T89" i="11"/>
  <c r="S92" i="11" s="1"/>
  <c r="Q90" i="11" l="1"/>
  <c r="U90" i="11" s="1"/>
  <c r="V90" i="11" s="1"/>
  <c r="W90" i="11" s="1"/>
  <c r="R91" i="11"/>
  <c r="T90" i="11"/>
  <c r="S93" i="11" s="1"/>
  <c r="Q91" i="11" l="1"/>
  <c r="R92" i="11"/>
  <c r="T91" i="11"/>
  <c r="S94" i="11" s="1"/>
  <c r="U91" i="11"/>
  <c r="V91" i="11" s="1"/>
  <c r="W91" i="11" s="1"/>
  <c r="Q92" i="11" l="1"/>
  <c r="U92" i="11" s="1"/>
  <c r="V92" i="11" s="1"/>
  <c r="W92" i="11" s="1"/>
  <c r="R93" i="11"/>
  <c r="T92" i="11"/>
  <c r="S95" i="11" s="1"/>
  <c r="Q93" i="11" l="1"/>
  <c r="U93" i="11" s="1"/>
  <c r="V93" i="11" s="1"/>
  <c r="W93" i="11" s="1"/>
  <c r="R94" i="11"/>
  <c r="T93" i="11"/>
  <c r="S96" i="11" s="1"/>
  <c r="Q94" i="11" l="1"/>
  <c r="U94" i="11" s="1"/>
  <c r="V94" i="11" s="1"/>
  <c r="W94" i="11" s="1"/>
  <c r="R95" i="11"/>
  <c r="T94" i="11"/>
  <c r="S97" i="11" s="1"/>
  <c r="Q95" i="11" l="1"/>
  <c r="T95" i="11" s="1"/>
  <c r="S98" i="11" s="1"/>
  <c r="R96" i="11"/>
  <c r="U95" i="11"/>
  <c r="V95" i="11" s="1"/>
  <c r="W95" i="11" s="1"/>
  <c r="Q96" i="11" l="1"/>
  <c r="T96" i="11" s="1"/>
  <c r="S99" i="11" s="1"/>
  <c r="R97" i="11"/>
  <c r="U96" i="11" l="1"/>
  <c r="V96" i="11" s="1"/>
  <c r="W96" i="11" s="1"/>
  <c r="Q97" i="11"/>
  <c r="T97" i="11" s="1"/>
  <c r="S100" i="11" s="1"/>
  <c r="R98" i="11"/>
  <c r="U97" i="11"/>
  <c r="V97" i="11" s="1"/>
  <c r="W97" i="11" s="1"/>
  <c r="Q98" i="11" l="1"/>
  <c r="U98" i="11" s="1"/>
  <c r="V98" i="11" s="1"/>
  <c r="W98" i="11" s="1"/>
  <c r="R99" i="11"/>
  <c r="T98" i="11"/>
  <c r="S101" i="11" s="1"/>
  <c r="Q99" i="11" l="1"/>
  <c r="U99" i="11" s="1"/>
  <c r="V99" i="11" s="1"/>
  <c r="W99" i="11" s="1"/>
  <c r="R100" i="11"/>
  <c r="T99" i="11"/>
  <c r="S102" i="11" s="1"/>
  <c r="Q100" i="11" l="1"/>
  <c r="T100" i="11" s="1"/>
  <c r="S103" i="11" s="1"/>
  <c r="R101" i="11"/>
  <c r="U100" i="11"/>
  <c r="V100" i="11" s="1"/>
  <c r="W100" i="11" s="1"/>
  <c r="Q101" i="11" l="1"/>
  <c r="T101" i="11" s="1"/>
  <c r="S104" i="11" s="1"/>
  <c r="R102" i="11"/>
  <c r="U101" i="11"/>
  <c r="V101" i="11" s="1"/>
  <c r="W101" i="11" s="1"/>
  <c r="Q102" i="11" l="1"/>
  <c r="U102" i="11" s="1"/>
  <c r="V102" i="11" s="1"/>
  <c r="W102" i="11" s="1"/>
  <c r="R103" i="11"/>
  <c r="T102" i="11"/>
  <c r="S105" i="11" s="1"/>
  <c r="Q103" i="11" l="1"/>
  <c r="T103" i="11" s="1"/>
  <c r="S106" i="11" s="1"/>
  <c r="R104" i="11"/>
  <c r="U103" i="11"/>
  <c r="V103" i="11" s="1"/>
  <c r="W103" i="11" s="1"/>
  <c r="Q104" i="11" l="1"/>
  <c r="U104" i="11" s="1"/>
  <c r="V104" i="11" s="1"/>
  <c r="W104" i="11" s="1"/>
  <c r="R105" i="11"/>
  <c r="T104" i="11"/>
  <c r="S107" i="11" s="1"/>
  <c r="Q105" i="11" l="1"/>
  <c r="U105" i="11" s="1"/>
  <c r="V105" i="11" s="1"/>
  <c r="W105" i="11" s="1"/>
  <c r="R106" i="11"/>
  <c r="T105" i="11"/>
  <c r="S108" i="11" s="1"/>
  <c r="Q106" i="11" l="1"/>
  <c r="T106" i="11" s="1"/>
  <c r="S109" i="11" s="1"/>
  <c r="R107" i="11"/>
  <c r="U106" i="11"/>
  <c r="V106" i="11" s="1"/>
  <c r="W106" i="11" s="1"/>
  <c r="Q107" i="11" l="1"/>
  <c r="T107" i="11" s="1"/>
  <c r="S110" i="11" s="1"/>
  <c r="R108" i="11"/>
  <c r="U107" i="11"/>
  <c r="V107" i="11" s="1"/>
  <c r="W107" i="11" s="1"/>
  <c r="Q108" i="11" l="1"/>
  <c r="T108" i="11" s="1"/>
  <c r="S111" i="11" s="1"/>
  <c r="R109" i="11"/>
  <c r="U108" i="11"/>
  <c r="V108" i="11" s="1"/>
  <c r="W108" i="11" s="1"/>
  <c r="Q109" i="11" l="1"/>
  <c r="R110" i="11"/>
  <c r="T109" i="11"/>
  <c r="S112" i="11" s="1"/>
  <c r="U109" i="11"/>
  <c r="V109" i="11" s="1"/>
  <c r="W109" i="11" s="1"/>
  <c r="Q110" i="11" l="1"/>
  <c r="R111" i="11"/>
  <c r="T110" i="11"/>
  <c r="S113" i="11" s="1"/>
  <c r="U110" i="11"/>
  <c r="V110" i="11" s="1"/>
  <c r="W110" i="11" s="1"/>
  <c r="Q111" i="11" l="1"/>
  <c r="R112" i="11"/>
  <c r="U111" i="11"/>
  <c r="V111" i="11" s="1"/>
  <c r="W111" i="11" s="1"/>
  <c r="T111" i="11"/>
  <c r="S114" i="11" s="1"/>
  <c r="Q112" i="11" l="1"/>
  <c r="R113" i="11"/>
  <c r="T112" i="11"/>
  <c r="S115" i="11" s="1"/>
  <c r="U112" i="11"/>
  <c r="V112" i="11" s="1"/>
  <c r="W112" i="11" s="1"/>
  <c r="Q113" i="11" l="1"/>
  <c r="T113" i="11" s="1"/>
  <c r="S116" i="11" s="1"/>
  <c r="R114" i="11"/>
  <c r="U113" i="11" l="1"/>
  <c r="V113" i="11" s="1"/>
  <c r="W113" i="11" s="1"/>
  <c r="Q114" i="11"/>
  <c r="R115" i="11"/>
  <c r="T114" i="11"/>
  <c r="S117" i="11" s="1"/>
  <c r="U114" i="11"/>
  <c r="V114" i="11" s="1"/>
  <c r="W114" i="11" s="1"/>
  <c r="Q115" i="11" l="1"/>
  <c r="R116" i="11"/>
  <c r="U115" i="11"/>
  <c r="V115" i="11" s="1"/>
  <c r="W115" i="11" s="1"/>
  <c r="T115" i="11"/>
  <c r="S118" i="11" s="1"/>
  <c r="Q116" i="11" l="1"/>
  <c r="R117" i="11"/>
  <c r="T116" i="11"/>
  <c r="S119" i="11" s="1"/>
  <c r="U116" i="11"/>
  <c r="V116" i="11" s="1"/>
  <c r="W116" i="11" s="1"/>
  <c r="Q117" i="11" l="1"/>
  <c r="R118" i="11"/>
  <c r="U117" i="11"/>
  <c r="V117" i="11" s="1"/>
  <c r="W117" i="11" s="1"/>
  <c r="T117" i="11"/>
  <c r="S120" i="11" s="1"/>
  <c r="Q118" i="11" l="1"/>
  <c r="U118" i="11" s="1"/>
  <c r="V118" i="11" s="1"/>
  <c r="W118" i="11" s="1"/>
  <c r="R119" i="11"/>
  <c r="T118" i="11"/>
  <c r="S121" i="11" s="1"/>
  <c r="Q119" i="11" l="1"/>
  <c r="R120" i="11"/>
  <c r="T119" i="11"/>
  <c r="S122" i="11" s="1"/>
  <c r="U119" i="11"/>
  <c r="V119" i="11" s="1"/>
  <c r="W119" i="11" s="1"/>
  <c r="Q120" i="11" l="1"/>
  <c r="R121" i="11"/>
  <c r="U120" i="11"/>
  <c r="V120" i="11" s="1"/>
  <c r="W120" i="11" s="1"/>
  <c r="T120" i="11"/>
  <c r="S123" i="11" s="1"/>
  <c r="Q121" i="11" l="1"/>
  <c r="U121" i="11" s="1"/>
  <c r="V121" i="11" s="1"/>
  <c r="W121" i="11" s="1"/>
  <c r="R122" i="11"/>
  <c r="T121" i="11"/>
  <c r="S124" i="11" s="1"/>
  <c r="Q122" i="11" l="1"/>
  <c r="T122" i="11" s="1"/>
  <c r="S125" i="11" s="1"/>
  <c r="R123" i="11"/>
  <c r="U122" i="11"/>
  <c r="V122" i="11" s="1"/>
  <c r="W122" i="11" s="1"/>
  <c r="Q123" i="11" l="1"/>
  <c r="R124" i="11"/>
  <c r="U123" i="11"/>
  <c r="V123" i="11" s="1"/>
  <c r="W123" i="11" s="1"/>
  <c r="T123" i="11"/>
  <c r="S126" i="11" s="1"/>
  <c r="Q124" i="11" l="1"/>
  <c r="T124" i="11" s="1"/>
  <c r="S127" i="11" s="1"/>
  <c r="R125" i="11"/>
  <c r="U124" i="11"/>
  <c r="V124" i="11" s="1"/>
  <c r="W124" i="11" s="1"/>
  <c r="Q125" i="11" l="1"/>
  <c r="T125" i="11" s="1"/>
  <c r="S128" i="11" s="1"/>
  <c r="R126" i="11"/>
  <c r="U125" i="11"/>
  <c r="V125" i="11" s="1"/>
  <c r="W125" i="11" s="1"/>
  <c r="Q126" i="11" l="1"/>
  <c r="T126" i="11" s="1"/>
  <c r="S129" i="11" s="1"/>
  <c r="R127" i="11"/>
  <c r="U126" i="11"/>
  <c r="V126" i="11" s="1"/>
  <c r="W126" i="11" s="1"/>
  <c r="Q127" i="11" l="1"/>
  <c r="T127" i="11" s="1"/>
  <c r="S130" i="11" s="1"/>
  <c r="R128" i="11"/>
  <c r="U127" i="11"/>
  <c r="V127" i="11" s="1"/>
  <c r="W127" i="11" s="1"/>
  <c r="Q128" i="11" l="1"/>
  <c r="R129" i="11"/>
  <c r="T128" i="11"/>
  <c r="S131" i="11" s="1"/>
  <c r="U128" i="11"/>
  <c r="V128" i="11" s="1"/>
  <c r="W128" i="11" s="1"/>
  <c r="Q129" i="11" l="1"/>
  <c r="R130" i="11"/>
  <c r="U129" i="11"/>
  <c r="V129" i="11" s="1"/>
  <c r="W129" i="11" s="1"/>
  <c r="T129" i="11"/>
  <c r="S132" i="11" s="1"/>
  <c r="Q130" i="11" l="1"/>
  <c r="R131" i="11"/>
  <c r="U130" i="11"/>
  <c r="V130" i="11" s="1"/>
  <c r="W130" i="11" s="1"/>
  <c r="T130" i="11"/>
  <c r="S133" i="11" s="1"/>
  <c r="Q131" i="11" l="1"/>
  <c r="U131" i="11" s="1"/>
  <c r="V131" i="11" s="1"/>
  <c r="W131" i="11" s="1"/>
  <c r="R132" i="11"/>
  <c r="L8" i="4"/>
  <c r="K8" i="4"/>
  <c r="L5" i="4"/>
  <c r="K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T131" i="11" l="1"/>
  <c r="S134" i="11" s="1"/>
  <c r="R133" i="11" l="1"/>
  <c r="Q132" i="11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" i="5"/>
  <c r="N194" i="5"/>
  <c r="M194" i="5"/>
  <c r="L194" i="5"/>
  <c r="K194" i="5"/>
  <c r="J194" i="5"/>
  <c r="I194" i="5"/>
  <c r="H194" i="5"/>
  <c r="G194" i="5"/>
  <c r="F194" i="5"/>
  <c r="E194" i="5"/>
  <c r="N193" i="5"/>
  <c r="M193" i="5"/>
  <c r="L193" i="5"/>
  <c r="K193" i="5"/>
  <c r="J193" i="5"/>
  <c r="I193" i="5"/>
  <c r="H193" i="5"/>
  <c r="G193" i="5"/>
  <c r="F193" i="5"/>
  <c r="E193" i="5"/>
  <c r="N192" i="5"/>
  <c r="M192" i="5"/>
  <c r="L192" i="5"/>
  <c r="K192" i="5"/>
  <c r="J192" i="5"/>
  <c r="I192" i="5"/>
  <c r="H192" i="5"/>
  <c r="G192" i="5"/>
  <c r="F192" i="5"/>
  <c r="E192" i="5"/>
  <c r="N191" i="5"/>
  <c r="M191" i="5"/>
  <c r="L191" i="5"/>
  <c r="K191" i="5"/>
  <c r="J191" i="5"/>
  <c r="I191" i="5"/>
  <c r="H191" i="5"/>
  <c r="G191" i="5"/>
  <c r="F191" i="5"/>
  <c r="E191" i="5"/>
  <c r="N190" i="5"/>
  <c r="M190" i="5"/>
  <c r="L190" i="5"/>
  <c r="K190" i="5"/>
  <c r="J190" i="5"/>
  <c r="I190" i="5"/>
  <c r="H190" i="5"/>
  <c r="G190" i="5"/>
  <c r="F190" i="5"/>
  <c r="E190" i="5"/>
  <c r="N189" i="5"/>
  <c r="M189" i="5"/>
  <c r="L189" i="5"/>
  <c r="K189" i="5"/>
  <c r="J189" i="5"/>
  <c r="I189" i="5"/>
  <c r="H189" i="5"/>
  <c r="G189" i="5"/>
  <c r="F189" i="5"/>
  <c r="E189" i="5"/>
  <c r="N188" i="5"/>
  <c r="M188" i="5"/>
  <c r="L188" i="5"/>
  <c r="K188" i="5"/>
  <c r="J188" i="5"/>
  <c r="I188" i="5"/>
  <c r="H188" i="5"/>
  <c r="G188" i="5"/>
  <c r="F188" i="5"/>
  <c r="E188" i="5"/>
  <c r="N187" i="5"/>
  <c r="M187" i="5"/>
  <c r="L187" i="5"/>
  <c r="K187" i="5"/>
  <c r="J187" i="5"/>
  <c r="I187" i="5"/>
  <c r="H187" i="5"/>
  <c r="G187" i="5"/>
  <c r="F187" i="5"/>
  <c r="E187" i="5"/>
  <c r="N186" i="5"/>
  <c r="M186" i="5"/>
  <c r="L186" i="5"/>
  <c r="K186" i="5"/>
  <c r="J186" i="5"/>
  <c r="I186" i="5"/>
  <c r="H186" i="5"/>
  <c r="G186" i="5"/>
  <c r="F186" i="5"/>
  <c r="E186" i="5"/>
  <c r="N185" i="5"/>
  <c r="M185" i="5"/>
  <c r="L185" i="5"/>
  <c r="K185" i="5"/>
  <c r="J185" i="5"/>
  <c r="I185" i="5"/>
  <c r="H185" i="5"/>
  <c r="G185" i="5"/>
  <c r="F185" i="5"/>
  <c r="E185" i="5"/>
  <c r="N184" i="5"/>
  <c r="M184" i="5"/>
  <c r="L184" i="5"/>
  <c r="K184" i="5"/>
  <c r="J184" i="5"/>
  <c r="I184" i="5"/>
  <c r="H184" i="5"/>
  <c r="G184" i="5"/>
  <c r="F184" i="5"/>
  <c r="E184" i="5"/>
  <c r="N183" i="5"/>
  <c r="M183" i="5"/>
  <c r="L183" i="5"/>
  <c r="K183" i="5"/>
  <c r="J183" i="5"/>
  <c r="I183" i="5"/>
  <c r="H183" i="5"/>
  <c r="G183" i="5"/>
  <c r="F183" i="5"/>
  <c r="E183" i="5"/>
  <c r="N182" i="5"/>
  <c r="M182" i="5"/>
  <c r="L182" i="5"/>
  <c r="K182" i="5"/>
  <c r="J182" i="5"/>
  <c r="I182" i="5"/>
  <c r="H182" i="5"/>
  <c r="G182" i="5"/>
  <c r="F182" i="5"/>
  <c r="E182" i="5"/>
  <c r="N181" i="5"/>
  <c r="M181" i="5"/>
  <c r="L181" i="5"/>
  <c r="K181" i="5"/>
  <c r="J181" i="5"/>
  <c r="I181" i="5"/>
  <c r="H181" i="5"/>
  <c r="G181" i="5"/>
  <c r="F181" i="5"/>
  <c r="E181" i="5"/>
  <c r="N180" i="5"/>
  <c r="M180" i="5"/>
  <c r="L180" i="5"/>
  <c r="K180" i="5"/>
  <c r="J180" i="5"/>
  <c r="I180" i="5"/>
  <c r="H180" i="5"/>
  <c r="G180" i="5"/>
  <c r="F180" i="5"/>
  <c r="E180" i="5"/>
  <c r="N179" i="5"/>
  <c r="M179" i="5"/>
  <c r="L179" i="5"/>
  <c r="K179" i="5"/>
  <c r="J179" i="5"/>
  <c r="I179" i="5"/>
  <c r="H179" i="5"/>
  <c r="G179" i="5"/>
  <c r="F179" i="5"/>
  <c r="E179" i="5"/>
  <c r="N178" i="5"/>
  <c r="M178" i="5"/>
  <c r="L178" i="5"/>
  <c r="K178" i="5"/>
  <c r="J178" i="5"/>
  <c r="I178" i="5"/>
  <c r="H178" i="5"/>
  <c r="G178" i="5"/>
  <c r="F178" i="5"/>
  <c r="E178" i="5"/>
  <c r="N177" i="5"/>
  <c r="M177" i="5"/>
  <c r="L177" i="5"/>
  <c r="K177" i="5"/>
  <c r="J177" i="5"/>
  <c r="I177" i="5"/>
  <c r="H177" i="5"/>
  <c r="G177" i="5"/>
  <c r="F177" i="5"/>
  <c r="E177" i="5"/>
  <c r="N176" i="5"/>
  <c r="M176" i="5"/>
  <c r="L176" i="5"/>
  <c r="K176" i="5"/>
  <c r="J176" i="5"/>
  <c r="I176" i="5"/>
  <c r="H176" i="5"/>
  <c r="G176" i="5"/>
  <c r="F176" i="5"/>
  <c r="E176" i="5"/>
  <c r="N175" i="5"/>
  <c r="M175" i="5"/>
  <c r="L175" i="5"/>
  <c r="K175" i="5"/>
  <c r="J175" i="5"/>
  <c r="I175" i="5"/>
  <c r="H175" i="5"/>
  <c r="G175" i="5"/>
  <c r="F175" i="5"/>
  <c r="E175" i="5"/>
  <c r="N174" i="5"/>
  <c r="M174" i="5"/>
  <c r="L174" i="5"/>
  <c r="K174" i="5"/>
  <c r="J174" i="5"/>
  <c r="I174" i="5"/>
  <c r="H174" i="5"/>
  <c r="G174" i="5"/>
  <c r="F174" i="5"/>
  <c r="E174" i="5"/>
  <c r="N173" i="5"/>
  <c r="M173" i="5"/>
  <c r="L173" i="5"/>
  <c r="K173" i="5"/>
  <c r="J173" i="5"/>
  <c r="I173" i="5"/>
  <c r="H173" i="5"/>
  <c r="G173" i="5"/>
  <c r="F173" i="5"/>
  <c r="E173" i="5"/>
  <c r="N172" i="5"/>
  <c r="M172" i="5"/>
  <c r="L172" i="5"/>
  <c r="K172" i="5"/>
  <c r="J172" i="5"/>
  <c r="I172" i="5"/>
  <c r="H172" i="5"/>
  <c r="G172" i="5"/>
  <c r="F172" i="5"/>
  <c r="E172" i="5"/>
  <c r="N171" i="5"/>
  <c r="M171" i="5"/>
  <c r="L171" i="5"/>
  <c r="K171" i="5"/>
  <c r="J171" i="5"/>
  <c r="I171" i="5"/>
  <c r="H171" i="5"/>
  <c r="G171" i="5"/>
  <c r="F171" i="5"/>
  <c r="E171" i="5"/>
  <c r="N170" i="5"/>
  <c r="M170" i="5"/>
  <c r="L170" i="5"/>
  <c r="K170" i="5"/>
  <c r="J170" i="5"/>
  <c r="I170" i="5"/>
  <c r="H170" i="5"/>
  <c r="G170" i="5"/>
  <c r="F170" i="5"/>
  <c r="E170" i="5"/>
  <c r="N169" i="5"/>
  <c r="M169" i="5"/>
  <c r="L169" i="5"/>
  <c r="K169" i="5"/>
  <c r="J169" i="5"/>
  <c r="I169" i="5"/>
  <c r="H169" i="5"/>
  <c r="G169" i="5"/>
  <c r="F169" i="5"/>
  <c r="E169" i="5"/>
  <c r="N168" i="5"/>
  <c r="M168" i="5"/>
  <c r="L168" i="5"/>
  <c r="K168" i="5"/>
  <c r="J168" i="5"/>
  <c r="I168" i="5"/>
  <c r="H168" i="5"/>
  <c r="G168" i="5"/>
  <c r="F168" i="5"/>
  <c r="E168" i="5"/>
  <c r="N167" i="5"/>
  <c r="M167" i="5"/>
  <c r="L167" i="5"/>
  <c r="K167" i="5"/>
  <c r="J167" i="5"/>
  <c r="I167" i="5"/>
  <c r="H167" i="5"/>
  <c r="G167" i="5"/>
  <c r="F167" i="5"/>
  <c r="E167" i="5"/>
  <c r="N166" i="5"/>
  <c r="M166" i="5"/>
  <c r="L166" i="5"/>
  <c r="K166" i="5"/>
  <c r="J166" i="5"/>
  <c r="I166" i="5"/>
  <c r="H166" i="5"/>
  <c r="G166" i="5"/>
  <c r="F166" i="5"/>
  <c r="E166" i="5"/>
  <c r="N165" i="5"/>
  <c r="M165" i="5"/>
  <c r="L165" i="5"/>
  <c r="K165" i="5"/>
  <c r="J165" i="5"/>
  <c r="I165" i="5"/>
  <c r="H165" i="5"/>
  <c r="G165" i="5"/>
  <c r="F165" i="5"/>
  <c r="E165" i="5"/>
  <c r="N164" i="5"/>
  <c r="M164" i="5"/>
  <c r="L164" i="5"/>
  <c r="K164" i="5"/>
  <c r="J164" i="5"/>
  <c r="I164" i="5"/>
  <c r="H164" i="5"/>
  <c r="G164" i="5"/>
  <c r="F164" i="5"/>
  <c r="E164" i="5"/>
  <c r="N163" i="5"/>
  <c r="M163" i="5"/>
  <c r="L163" i="5"/>
  <c r="K163" i="5"/>
  <c r="J163" i="5"/>
  <c r="I163" i="5"/>
  <c r="H163" i="5"/>
  <c r="G163" i="5"/>
  <c r="F163" i="5"/>
  <c r="E163" i="5"/>
  <c r="N162" i="5"/>
  <c r="M162" i="5"/>
  <c r="L162" i="5"/>
  <c r="K162" i="5"/>
  <c r="J162" i="5"/>
  <c r="I162" i="5"/>
  <c r="H162" i="5"/>
  <c r="G162" i="5"/>
  <c r="F162" i="5"/>
  <c r="E162" i="5"/>
  <c r="N161" i="5"/>
  <c r="M161" i="5"/>
  <c r="L161" i="5"/>
  <c r="K161" i="5"/>
  <c r="J161" i="5"/>
  <c r="I161" i="5"/>
  <c r="H161" i="5"/>
  <c r="G161" i="5"/>
  <c r="F161" i="5"/>
  <c r="E161" i="5"/>
  <c r="N160" i="5"/>
  <c r="M160" i="5"/>
  <c r="L160" i="5"/>
  <c r="K160" i="5"/>
  <c r="J160" i="5"/>
  <c r="I160" i="5"/>
  <c r="H160" i="5"/>
  <c r="G160" i="5"/>
  <c r="F160" i="5"/>
  <c r="E160" i="5"/>
  <c r="N159" i="5"/>
  <c r="M159" i="5"/>
  <c r="L159" i="5"/>
  <c r="K159" i="5"/>
  <c r="J159" i="5"/>
  <c r="I159" i="5"/>
  <c r="H159" i="5"/>
  <c r="G159" i="5"/>
  <c r="F159" i="5"/>
  <c r="E159" i="5"/>
  <c r="N158" i="5"/>
  <c r="M158" i="5"/>
  <c r="L158" i="5"/>
  <c r="K158" i="5"/>
  <c r="J158" i="5"/>
  <c r="I158" i="5"/>
  <c r="H158" i="5"/>
  <c r="G158" i="5"/>
  <c r="F158" i="5"/>
  <c r="E158" i="5"/>
  <c r="N157" i="5"/>
  <c r="M157" i="5"/>
  <c r="L157" i="5"/>
  <c r="K157" i="5"/>
  <c r="J157" i="5"/>
  <c r="I157" i="5"/>
  <c r="H157" i="5"/>
  <c r="G157" i="5"/>
  <c r="F157" i="5"/>
  <c r="E157" i="5"/>
  <c r="N156" i="5"/>
  <c r="M156" i="5"/>
  <c r="L156" i="5"/>
  <c r="K156" i="5"/>
  <c r="J156" i="5"/>
  <c r="I156" i="5"/>
  <c r="H156" i="5"/>
  <c r="G156" i="5"/>
  <c r="F156" i="5"/>
  <c r="E156" i="5"/>
  <c r="N155" i="5"/>
  <c r="M155" i="5"/>
  <c r="L155" i="5"/>
  <c r="K155" i="5"/>
  <c r="J155" i="5"/>
  <c r="I155" i="5"/>
  <c r="H155" i="5"/>
  <c r="G155" i="5"/>
  <c r="F155" i="5"/>
  <c r="E155" i="5"/>
  <c r="N154" i="5"/>
  <c r="M154" i="5"/>
  <c r="L154" i="5"/>
  <c r="K154" i="5"/>
  <c r="J154" i="5"/>
  <c r="I154" i="5"/>
  <c r="H154" i="5"/>
  <c r="G154" i="5"/>
  <c r="F154" i="5"/>
  <c r="E154" i="5"/>
  <c r="N153" i="5"/>
  <c r="M153" i="5"/>
  <c r="L153" i="5"/>
  <c r="K153" i="5"/>
  <c r="J153" i="5"/>
  <c r="I153" i="5"/>
  <c r="H153" i="5"/>
  <c r="G153" i="5"/>
  <c r="F153" i="5"/>
  <c r="E153" i="5"/>
  <c r="N152" i="5"/>
  <c r="M152" i="5"/>
  <c r="L152" i="5"/>
  <c r="K152" i="5"/>
  <c r="J152" i="5"/>
  <c r="I152" i="5"/>
  <c r="H152" i="5"/>
  <c r="G152" i="5"/>
  <c r="F152" i="5"/>
  <c r="E152" i="5"/>
  <c r="N151" i="5"/>
  <c r="M151" i="5"/>
  <c r="L151" i="5"/>
  <c r="K151" i="5"/>
  <c r="J151" i="5"/>
  <c r="I151" i="5"/>
  <c r="H151" i="5"/>
  <c r="G151" i="5"/>
  <c r="F151" i="5"/>
  <c r="E151" i="5"/>
  <c r="N150" i="5"/>
  <c r="M150" i="5"/>
  <c r="L150" i="5"/>
  <c r="K150" i="5"/>
  <c r="J150" i="5"/>
  <c r="I150" i="5"/>
  <c r="H150" i="5"/>
  <c r="G150" i="5"/>
  <c r="F150" i="5"/>
  <c r="E150" i="5"/>
  <c r="N149" i="5"/>
  <c r="M149" i="5"/>
  <c r="L149" i="5"/>
  <c r="K149" i="5"/>
  <c r="J149" i="5"/>
  <c r="I149" i="5"/>
  <c r="H149" i="5"/>
  <c r="G149" i="5"/>
  <c r="F149" i="5"/>
  <c r="E149" i="5"/>
  <c r="N148" i="5"/>
  <c r="M148" i="5"/>
  <c r="L148" i="5"/>
  <c r="K148" i="5"/>
  <c r="J148" i="5"/>
  <c r="I148" i="5"/>
  <c r="H148" i="5"/>
  <c r="G148" i="5"/>
  <c r="F148" i="5"/>
  <c r="E148" i="5"/>
  <c r="N147" i="5"/>
  <c r="M147" i="5"/>
  <c r="L147" i="5"/>
  <c r="K147" i="5"/>
  <c r="J147" i="5"/>
  <c r="I147" i="5"/>
  <c r="H147" i="5"/>
  <c r="G147" i="5"/>
  <c r="F147" i="5"/>
  <c r="E147" i="5"/>
  <c r="N146" i="5"/>
  <c r="M146" i="5"/>
  <c r="L146" i="5"/>
  <c r="K146" i="5"/>
  <c r="J146" i="5"/>
  <c r="I146" i="5"/>
  <c r="H146" i="5"/>
  <c r="G146" i="5"/>
  <c r="F146" i="5"/>
  <c r="E146" i="5"/>
  <c r="N145" i="5"/>
  <c r="M145" i="5"/>
  <c r="L145" i="5"/>
  <c r="K145" i="5"/>
  <c r="J145" i="5"/>
  <c r="I145" i="5"/>
  <c r="H145" i="5"/>
  <c r="G145" i="5"/>
  <c r="F145" i="5"/>
  <c r="E145" i="5"/>
  <c r="N144" i="5"/>
  <c r="M144" i="5"/>
  <c r="L144" i="5"/>
  <c r="K144" i="5"/>
  <c r="J144" i="5"/>
  <c r="I144" i="5"/>
  <c r="H144" i="5"/>
  <c r="G144" i="5"/>
  <c r="F144" i="5"/>
  <c r="E144" i="5"/>
  <c r="N143" i="5"/>
  <c r="M143" i="5"/>
  <c r="L143" i="5"/>
  <c r="K143" i="5"/>
  <c r="J143" i="5"/>
  <c r="I143" i="5"/>
  <c r="H143" i="5"/>
  <c r="G143" i="5"/>
  <c r="F143" i="5"/>
  <c r="E143" i="5"/>
  <c r="N142" i="5"/>
  <c r="M142" i="5"/>
  <c r="L142" i="5"/>
  <c r="K142" i="5"/>
  <c r="J142" i="5"/>
  <c r="I142" i="5"/>
  <c r="H142" i="5"/>
  <c r="G142" i="5"/>
  <c r="F142" i="5"/>
  <c r="E142" i="5"/>
  <c r="N141" i="5"/>
  <c r="M141" i="5"/>
  <c r="L141" i="5"/>
  <c r="K141" i="5"/>
  <c r="J141" i="5"/>
  <c r="I141" i="5"/>
  <c r="H141" i="5"/>
  <c r="G141" i="5"/>
  <c r="F141" i="5"/>
  <c r="E141" i="5"/>
  <c r="N140" i="5"/>
  <c r="M140" i="5"/>
  <c r="L140" i="5"/>
  <c r="K140" i="5"/>
  <c r="J140" i="5"/>
  <c r="I140" i="5"/>
  <c r="H140" i="5"/>
  <c r="G140" i="5"/>
  <c r="F140" i="5"/>
  <c r="E140" i="5"/>
  <c r="N139" i="5"/>
  <c r="M139" i="5"/>
  <c r="L139" i="5"/>
  <c r="K139" i="5"/>
  <c r="J139" i="5"/>
  <c r="I139" i="5"/>
  <c r="H139" i="5"/>
  <c r="G139" i="5"/>
  <c r="F139" i="5"/>
  <c r="E139" i="5"/>
  <c r="N138" i="5"/>
  <c r="M138" i="5"/>
  <c r="L138" i="5"/>
  <c r="K138" i="5"/>
  <c r="J138" i="5"/>
  <c r="I138" i="5"/>
  <c r="H138" i="5"/>
  <c r="G138" i="5"/>
  <c r="F138" i="5"/>
  <c r="E138" i="5"/>
  <c r="N137" i="5"/>
  <c r="M137" i="5"/>
  <c r="L137" i="5"/>
  <c r="K137" i="5"/>
  <c r="J137" i="5"/>
  <c r="I137" i="5"/>
  <c r="H137" i="5"/>
  <c r="G137" i="5"/>
  <c r="F137" i="5"/>
  <c r="E137" i="5"/>
  <c r="N136" i="5"/>
  <c r="M136" i="5"/>
  <c r="L136" i="5"/>
  <c r="K136" i="5"/>
  <c r="J136" i="5"/>
  <c r="I136" i="5"/>
  <c r="H136" i="5"/>
  <c r="G136" i="5"/>
  <c r="F136" i="5"/>
  <c r="E136" i="5"/>
  <c r="N135" i="5"/>
  <c r="M135" i="5"/>
  <c r="L135" i="5"/>
  <c r="K135" i="5"/>
  <c r="J135" i="5"/>
  <c r="I135" i="5"/>
  <c r="H135" i="5"/>
  <c r="G135" i="5"/>
  <c r="F135" i="5"/>
  <c r="E135" i="5"/>
  <c r="N134" i="5"/>
  <c r="M134" i="5"/>
  <c r="L134" i="5"/>
  <c r="K134" i="5"/>
  <c r="J134" i="5"/>
  <c r="I134" i="5"/>
  <c r="H134" i="5"/>
  <c r="G134" i="5"/>
  <c r="F134" i="5"/>
  <c r="E134" i="5"/>
  <c r="N133" i="5"/>
  <c r="M133" i="5"/>
  <c r="L133" i="5"/>
  <c r="K133" i="5"/>
  <c r="J133" i="5"/>
  <c r="I133" i="5"/>
  <c r="H133" i="5"/>
  <c r="G133" i="5"/>
  <c r="F133" i="5"/>
  <c r="E133" i="5"/>
  <c r="N132" i="5"/>
  <c r="M132" i="5"/>
  <c r="L132" i="5"/>
  <c r="K132" i="5"/>
  <c r="J132" i="5"/>
  <c r="I132" i="5"/>
  <c r="H132" i="5"/>
  <c r="G132" i="5"/>
  <c r="F132" i="5"/>
  <c r="E132" i="5"/>
  <c r="N131" i="5"/>
  <c r="M131" i="5"/>
  <c r="L131" i="5"/>
  <c r="K131" i="5"/>
  <c r="J131" i="5"/>
  <c r="I131" i="5"/>
  <c r="H131" i="5"/>
  <c r="G131" i="5"/>
  <c r="F131" i="5"/>
  <c r="E131" i="5"/>
  <c r="N130" i="5"/>
  <c r="M130" i="5"/>
  <c r="L130" i="5"/>
  <c r="K130" i="5"/>
  <c r="J130" i="5"/>
  <c r="I130" i="5"/>
  <c r="H130" i="5"/>
  <c r="G130" i="5"/>
  <c r="F130" i="5"/>
  <c r="E130" i="5"/>
  <c r="N129" i="5"/>
  <c r="M129" i="5"/>
  <c r="L129" i="5"/>
  <c r="K129" i="5"/>
  <c r="J129" i="5"/>
  <c r="I129" i="5"/>
  <c r="H129" i="5"/>
  <c r="G129" i="5"/>
  <c r="F129" i="5"/>
  <c r="E129" i="5"/>
  <c r="N128" i="5"/>
  <c r="M128" i="5"/>
  <c r="L128" i="5"/>
  <c r="K128" i="5"/>
  <c r="J128" i="5"/>
  <c r="I128" i="5"/>
  <c r="H128" i="5"/>
  <c r="G128" i="5"/>
  <c r="F128" i="5"/>
  <c r="E128" i="5"/>
  <c r="N127" i="5"/>
  <c r="M127" i="5"/>
  <c r="L127" i="5"/>
  <c r="K127" i="5"/>
  <c r="J127" i="5"/>
  <c r="I127" i="5"/>
  <c r="H127" i="5"/>
  <c r="G127" i="5"/>
  <c r="F127" i="5"/>
  <c r="E127" i="5"/>
  <c r="N126" i="5"/>
  <c r="M126" i="5"/>
  <c r="L126" i="5"/>
  <c r="K126" i="5"/>
  <c r="J126" i="5"/>
  <c r="I126" i="5"/>
  <c r="H126" i="5"/>
  <c r="G126" i="5"/>
  <c r="F126" i="5"/>
  <c r="E126" i="5"/>
  <c r="N125" i="5"/>
  <c r="M125" i="5"/>
  <c r="L125" i="5"/>
  <c r="K125" i="5"/>
  <c r="J125" i="5"/>
  <c r="I125" i="5"/>
  <c r="H125" i="5"/>
  <c r="G125" i="5"/>
  <c r="F125" i="5"/>
  <c r="E125" i="5"/>
  <c r="N124" i="5"/>
  <c r="M124" i="5"/>
  <c r="L124" i="5"/>
  <c r="K124" i="5"/>
  <c r="J124" i="5"/>
  <c r="I124" i="5"/>
  <c r="H124" i="5"/>
  <c r="G124" i="5"/>
  <c r="F124" i="5"/>
  <c r="E124" i="5"/>
  <c r="N123" i="5"/>
  <c r="M123" i="5"/>
  <c r="L123" i="5"/>
  <c r="K123" i="5"/>
  <c r="J123" i="5"/>
  <c r="I123" i="5"/>
  <c r="H123" i="5"/>
  <c r="G123" i="5"/>
  <c r="F123" i="5"/>
  <c r="E123" i="5"/>
  <c r="N122" i="5"/>
  <c r="M122" i="5"/>
  <c r="L122" i="5"/>
  <c r="K122" i="5"/>
  <c r="J122" i="5"/>
  <c r="I122" i="5"/>
  <c r="H122" i="5"/>
  <c r="G122" i="5"/>
  <c r="F122" i="5"/>
  <c r="E122" i="5"/>
  <c r="N121" i="5"/>
  <c r="M121" i="5"/>
  <c r="L121" i="5"/>
  <c r="K121" i="5"/>
  <c r="J121" i="5"/>
  <c r="I121" i="5"/>
  <c r="H121" i="5"/>
  <c r="G121" i="5"/>
  <c r="F121" i="5"/>
  <c r="E121" i="5"/>
  <c r="N120" i="5"/>
  <c r="M120" i="5"/>
  <c r="L120" i="5"/>
  <c r="K120" i="5"/>
  <c r="J120" i="5"/>
  <c r="I120" i="5"/>
  <c r="H120" i="5"/>
  <c r="G120" i="5"/>
  <c r="F120" i="5"/>
  <c r="E120" i="5"/>
  <c r="N119" i="5"/>
  <c r="M119" i="5"/>
  <c r="L119" i="5"/>
  <c r="K119" i="5"/>
  <c r="J119" i="5"/>
  <c r="I119" i="5"/>
  <c r="H119" i="5"/>
  <c r="G119" i="5"/>
  <c r="F119" i="5"/>
  <c r="E119" i="5"/>
  <c r="N118" i="5"/>
  <c r="M118" i="5"/>
  <c r="L118" i="5"/>
  <c r="K118" i="5"/>
  <c r="J118" i="5"/>
  <c r="I118" i="5"/>
  <c r="H118" i="5"/>
  <c r="G118" i="5"/>
  <c r="F118" i="5"/>
  <c r="E118" i="5"/>
  <c r="N117" i="5"/>
  <c r="M117" i="5"/>
  <c r="L117" i="5"/>
  <c r="K117" i="5"/>
  <c r="J117" i="5"/>
  <c r="I117" i="5"/>
  <c r="H117" i="5"/>
  <c r="G117" i="5"/>
  <c r="F117" i="5"/>
  <c r="E117" i="5"/>
  <c r="N116" i="5"/>
  <c r="M116" i="5"/>
  <c r="L116" i="5"/>
  <c r="K116" i="5"/>
  <c r="J116" i="5"/>
  <c r="I116" i="5"/>
  <c r="H116" i="5"/>
  <c r="G116" i="5"/>
  <c r="F116" i="5"/>
  <c r="E116" i="5"/>
  <c r="N115" i="5"/>
  <c r="M115" i="5"/>
  <c r="L115" i="5"/>
  <c r="K115" i="5"/>
  <c r="J115" i="5"/>
  <c r="I115" i="5"/>
  <c r="H115" i="5"/>
  <c r="G115" i="5"/>
  <c r="F115" i="5"/>
  <c r="E115" i="5"/>
  <c r="N114" i="5"/>
  <c r="M114" i="5"/>
  <c r="L114" i="5"/>
  <c r="K114" i="5"/>
  <c r="J114" i="5"/>
  <c r="I114" i="5"/>
  <c r="H114" i="5"/>
  <c r="G114" i="5"/>
  <c r="F114" i="5"/>
  <c r="E114" i="5"/>
  <c r="N113" i="5"/>
  <c r="M113" i="5"/>
  <c r="L113" i="5"/>
  <c r="K113" i="5"/>
  <c r="J113" i="5"/>
  <c r="I113" i="5"/>
  <c r="H113" i="5"/>
  <c r="G113" i="5"/>
  <c r="F113" i="5"/>
  <c r="E113" i="5"/>
  <c r="N112" i="5"/>
  <c r="M112" i="5"/>
  <c r="L112" i="5"/>
  <c r="K112" i="5"/>
  <c r="J112" i="5"/>
  <c r="I112" i="5"/>
  <c r="H112" i="5"/>
  <c r="G112" i="5"/>
  <c r="F112" i="5"/>
  <c r="E112" i="5"/>
  <c r="N111" i="5"/>
  <c r="M111" i="5"/>
  <c r="L111" i="5"/>
  <c r="K111" i="5"/>
  <c r="J111" i="5"/>
  <c r="I111" i="5"/>
  <c r="H111" i="5"/>
  <c r="G111" i="5"/>
  <c r="F111" i="5"/>
  <c r="E111" i="5"/>
  <c r="N110" i="5"/>
  <c r="M110" i="5"/>
  <c r="L110" i="5"/>
  <c r="K110" i="5"/>
  <c r="J110" i="5"/>
  <c r="I110" i="5"/>
  <c r="H110" i="5"/>
  <c r="G110" i="5"/>
  <c r="F110" i="5"/>
  <c r="E110" i="5"/>
  <c r="N109" i="5"/>
  <c r="M109" i="5"/>
  <c r="L109" i="5"/>
  <c r="K109" i="5"/>
  <c r="J109" i="5"/>
  <c r="I109" i="5"/>
  <c r="H109" i="5"/>
  <c r="G109" i="5"/>
  <c r="F109" i="5"/>
  <c r="E109" i="5"/>
  <c r="N108" i="5"/>
  <c r="M108" i="5"/>
  <c r="L108" i="5"/>
  <c r="K108" i="5"/>
  <c r="J108" i="5"/>
  <c r="I108" i="5"/>
  <c r="H108" i="5"/>
  <c r="G108" i="5"/>
  <c r="F108" i="5"/>
  <c r="E108" i="5"/>
  <c r="N107" i="5"/>
  <c r="M107" i="5"/>
  <c r="L107" i="5"/>
  <c r="K107" i="5"/>
  <c r="J107" i="5"/>
  <c r="I107" i="5"/>
  <c r="H107" i="5"/>
  <c r="G107" i="5"/>
  <c r="F107" i="5"/>
  <c r="E107" i="5"/>
  <c r="N106" i="5"/>
  <c r="M106" i="5"/>
  <c r="L106" i="5"/>
  <c r="K106" i="5"/>
  <c r="J106" i="5"/>
  <c r="I106" i="5"/>
  <c r="H106" i="5"/>
  <c r="G106" i="5"/>
  <c r="F106" i="5"/>
  <c r="E106" i="5"/>
  <c r="N105" i="5"/>
  <c r="M105" i="5"/>
  <c r="L105" i="5"/>
  <c r="K105" i="5"/>
  <c r="J105" i="5"/>
  <c r="I105" i="5"/>
  <c r="H105" i="5"/>
  <c r="G105" i="5"/>
  <c r="F105" i="5"/>
  <c r="E105" i="5"/>
  <c r="N104" i="5"/>
  <c r="M104" i="5"/>
  <c r="L104" i="5"/>
  <c r="K104" i="5"/>
  <c r="J104" i="5"/>
  <c r="I104" i="5"/>
  <c r="H104" i="5"/>
  <c r="G104" i="5"/>
  <c r="F104" i="5"/>
  <c r="E104" i="5"/>
  <c r="N103" i="5"/>
  <c r="M103" i="5"/>
  <c r="L103" i="5"/>
  <c r="K103" i="5"/>
  <c r="J103" i="5"/>
  <c r="I103" i="5"/>
  <c r="H103" i="5"/>
  <c r="G103" i="5"/>
  <c r="F103" i="5"/>
  <c r="E103" i="5"/>
  <c r="N102" i="5"/>
  <c r="M102" i="5"/>
  <c r="L102" i="5"/>
  <c r="K102" i="5"/>
  <c r="J102" i="5"/>
  <c r="I102" i="5"/>
  <c r="H102" i="5"/>
  <c r="G102" i="5"/>
  <c r="F102" i="5"/>
  <c r="E102" i="5"/>
  <c r="N101" i="5"/>
  <c r="M101" i="5"/>
  <c r="L101" i="5"/>
  <c r="K101" i="5"/>
  <c r="J101" i="5"/>
  <c r="I101" i="5"/>
  <c r="H101" i="5"/>
  <c r="G101" i="5"/>
  <c r="F101" i="5"/>
  <c r="E101" i="5"/>
  <c r="N100" i="5"/>
  <c r="M100" i="5"/>
  <c r="L100" i="5"/>
  <c r="K100" i="5"/>
  <c r="J100" i="5"/>
  <c r="I100" i="5"/>
  <c r="H100" i="5"/>
  <c r="G100" i="5"/>
  <c r="F100" i="5"/>
  <c r="E100" i="5"/>
  <c r="N99" i="5"/>
  <c r="M99" i="5"/>
  <c r="L99" i="5"/>
  <c r="K99" i="5"/>
  <c r="J99" i="5"/>
  <c r="I99" i="5"/>
  <c r="H99" i="5"/>
  <c r="G99" i="5"/>
  <c r="F99" i="5"/>
  <c r="E99" i="5"/>
  <c r="N98" i="5"/>
  <c r="M98" i="5"/>
  <c r="L98" i="5"/>
  <c r="K98" i="5"/>
  <c r="J98" i="5"/>
  <c r="I98" i="5"/>
  <c r="H98" i="5"/>
  <c r="G98" i="5"/>
  <c r="F98" i="5"/>
  <c r="E98" i="5"/>
  <c r="N97" i="5"/>
  <c r="M97" i="5"/>
  <c r="L97" i="5"/>
  <c r="K97" i="5"/>
  <c r="J97" i="5"/>
  <c r="I97" i="5"/>
  <c r="H97" i="5"/>
  <c r="G97" i="5"/>
  <c r="F97" i="5"/>
  <c r="E97" i="5"/>
  <c r="N96" i="5"/>
  <c r="M96" i="5"/>
  <c r="L96" i="5"/>
  <c r="K96" i="5"/>
  <c r="J96" i="5"/>
  <c r="I96" i="5"/>
  <c r="H96" i="5"/>
  <c r="G96" i="5"/>
  <c r="F96" i="5"/>
  <c r="E96" i="5"/>
  <c r="N95" i="5"/>
  <c r="M95" i="5"/>
  <c r="L95" i="5"/>
  <c r="K95" i="5"/>
  <c r="J95" i="5"/>
  <c r="I95" i="5"/>
  <c r="H95" i="5"/>
  <c r="G95" i="5"/>
  <c r="F95" i="5"/>
  <c r="E95" i="5"/>
  <c r="N94" i="5"/>
  <c r="M94" i="5"/>
  <c r="L94" i="5"/>
  <c r="K94" i="5"/>
  <c r="J94" i="5"/>
  <c r="I94" i="5"/>
  <c r="H94" i="5"/>
  <c r="G94" i="5"/>
  <c r="F94" i="5"/>
  <c r="E94" i="5"/>
  <c r="N93" i="5"/>
  <c r="M93" i="5"/>
  <c r="L93" i="5"/>
  <c r="K93" i="5"/>
  <c r="J93" i="5"/>
  <c r="I93" i="5"/>
  <c r="H93" i="5"/>
  <c r="G93" i="5"/>
  <c r="F93" i="5"/>
  <c r="E93" i="5"/>
  <c r="N92" i="5"/>
  <c r="M92" i="5"/>
  <c r="L92" i="5"/>
  <c r="K92" i="5"/>
  <c r="J92" i="5"/>
  <c r="I92" i="5"/>
  <c r="H92" i="5"/>
  <c r="G92" i="5"/>
  <c r="F92" i="5"/>
  <c r="E92" i="5"/>
  <c r="N91" i="5"/>
  <c r="M91" i="5"/>
  <c r="L91" i="5"/>
  <c r="K91" i="5"/>
  <c r="J91" i="5"/>
  <c r="I91" i="5"/>
  <c r="H91" i="5"/>
  <c r="G91" i="5"/>
  <c r="F91" i="5"/>
  <c r="E91" i="5"/>
  <c r="N90" i="5"/>
  <c r="M90" i="5"/>
  <c r="L90" i="5"/>
  <c r="K90" i="5"/>
  <c r="J90" i="5"/>
  <c r="I90" i="5"/>
  <c r="H90" i="5"/>
  <c r="G90" i="5"/>
  <c r="F90" i="5"/>
  <c r="E90" i="5"/>
  <c r="N89" i="5"/>
  <c r="M89" i="5"/>
  <c r="L89" i="5"/>
  <c r="K89" i="5"/>
  <c r="J89" i="5"/>
  <c r="I89" i="5"/>
  <c r="H89" i="5"/>
  <c r="G89" i="5"/>
  <c r="F89" i="5"/>
  <c r="E89" i="5"/>
  <c r="N88" i="5"/>
  <c r="M88" i="5"/>
  <c r="L88" i="5"/>
  <c r="K88" i="5"/>
  <c r="J88" i="5"/>
  <c r="I88" i="5"/>
  <c r="H88" i="5"/>
  <c r="G88" i="5"/>
  <c r="F88" i="5"/>
  <c r="E88" i="5"/>
  <c r="N87" i="5"/>
  <c r="M87" i="5"/>
  <c r="L87" i="5"/>
  <c r="K87" i="5"/>
  <c r="J87" i="5"/>
  <c r="I87" i="5"/>
  <c r="H87" i="5"/>
  <c r="G87" i="5"/>
  <c r="F87" i="5"/>
  <c r="E87" i="5"/>
  <c r="N86" i="5"/>
  <c r="M86" i="5"/>
  <c r="L86" i="5"/>
  <c r="K86" i="5"/>
  <c r="J86" i="5"/>
  <c r="I86" i="5"/>
  <c r="H86" i="5"/>
  <c r="G86" i="5"/>
  <c r="F86" i="5"/>
  <c r="E86" i="5"/>
  <c r="N85" i="5"/>
  <c r="M85" i="5"/>
  <c r="L85" i="5"/>
  <c r="K85" i="5"/>
  <c r="J85" i="5"/>
  <c r="I85" i="5"/>
  <c r="H85" i="5"/>
  <c r="G85" i="5"/>
  <c r="F85" i="5"/>
  <c r="E85" i="5"/>
  <c r="N84" i="5"/>
  <c r="M84" i="5"/>
  <c r="L84" i="5"/>
  <c r="K84" i="5"/>
  <c r="J84" i="5"/>
  <c r="I84" i="5"/>
  <c r="H84" i="5"/>
  <c r="G84" i="5"/>
  <c r="F84" i="5"/>
  <c r="E84" i="5"/>
  <c r="N83" i="5"/>
  <c r="M83" i="5"/>
  <c r="L83" i="5"/>
  <c r="K83" i="5"/>
  <c r="J83" i="5"/>
  <c r="I83" i="5"/>
  <c r="H83" i="5"/>
  <c r="G83" i="5"/>
  <c r="F83" i="5"/>
  <c r="E83" i="5"/>
  <c r="N82" i="5"/>
  <c r="M82" i="5"/>
  <c r="L82" i="5"/>
  <c r="K82" i="5"/>
  <c r="J82" i="5"/>
  <c r="I82" i="5"/>
  <c r="H82" i="5"/>
  <c r="G82" i="5"/>
  <c r="F82" i="5"/>
  <c r="E82" i="5"/>
  <c r="N81" i="5"/>
  <c r="M81" i="5"/>
  <c r="L81" i="5"/>
  <c r="K81" i="5"/>
  <c r="J81" i="5"/>
  <c r="I81" i="5"/>
  <c r="H81" i="5"/>
  <c r="G81" i="5"/>
  <c r="F81" i="5"/>
  <c r="E81" i="5"/>
  <c r="N80" i="5"/>
  <c r="M80" i="5"/>
  <c r="L80" i="5"/>
  <c r="K80" i="5"/>
  <c r="J80" i="5"/>
  <c r="I80" i="5"/>
  <c r="H80" i="5"/>
  <c r="G80" i="5"/>
  <c r="F80" i="5"/>
  <c r="E80" i="5"/>
  <c r="N79" i="5"/>
  <c r="M79" i="5"/>
  <c r="L79" i="5"/>
  <c r="K79" i="5"/>
  <c r="J79" i="5"/>
  <c r="I79" i="5"/>
  <c r="H79" i="5"/>
  <c r="G79" i="5"/>
  <c r="F79" i="5"/>
  <c r="E79" i="5"/>
  <c r="N78" i="5"/>
  <c r="M78" i="5"/>
  <c r="L78" i="5"/>
  <c r="K78" i="5"/>
  <c r="J78" i="5"/>
  <c r="I78" i="5"/>
  <c r="H78" i="5"/>
  <c r="G78" i="5"/>
  <c r="F78" i="5"/>
  <c r="E78" i="5"/>
  <c r="N77" i="5"/>
  <c r="M77" i="5"/>
  <c r="L77" i="5"/>
  <c r="K77" i="5"/>
  <c r="J77" i="5"/>
  <c r="I77" i="5"/>
  <c r="H77" i="5"/>
  <c r="G77" i="5"/>
  <c r="F77" i="5"/>
  <c r="E77" i="5"/>
  <c r="N76" i="5"/>
  <c r="M76" i="5"/>
  <c r="L76" i="5"/>
  <c r="K76" i="5"/>
  <c r="J76" i="5"/>
  <c r="I76" i="5"/>
  <c r="H76" i="5"/>
  <c r="G76" i="5"/>
  <c r="F76" i="5"/>
  <c r="E76" i="5"/>
  <c r="N75" i="5"/>
  <c r="M75" i="5"/>
  <c r="L75" i="5"/>
  <c r="K75" i="5"/>
  <c r="J75" i="5"/>
  <c r="I75" i="5"/>
  <c r="H75" i="5"/>
  <c r="G75" i="5"/>
  <c r="F75" i="5"/>
  <c r="E75" i="5"/>
  <c r="N74" i="5"/>
  <c r="M74" i="5"/>
  <c r="L74" i="5"/>
  <c r="K74" i="5"/>
  <c r="J74" i="5"/>
  <c r="I74" i="5"/>
  <c r="H74" i="5"/>
  <c r="G74" i="5"/>
  <c r="F74" i="5"/>
  <c r="E74" i="5"/>
  <c r="N73" i="5"/>
  <c r="M73" i="5"/>
  <c r="L73" i="5"/>
  <c r="K73" i="5"/>
  <c r="J73" i="5"/>
  <c r="I73" i="5"/>
  <c r="H73" i="5"/>
  <c r="G73" i="5"/>
  <c r="F73" i="5"/>
  <c r="E73" i="5"/>
  <c r="N72" i="5"/>
  <c r="M72" i="5"/>
  <c r="L72" i="5"/>
  <c r="K72" i="5"/>
  <c r="J72" i="5"/>
  <c r="I72" i="5"/>
  <c r="H72" i="5"/>
  <c r="G72" i="5"/>
  <c r="F72" i="5"/>
  <c r="E72" i="5"/>
  <c r="N71" i="5"/>
  <c r="M71" i="5"/>
  <c r="L71" i="5"/>
  <c r="K71" i="5"/>
  <c r="J71" i="5"/>
  <c r="I71" i="5"/>
  <c r="H71" i="5"/>
  <c r="G71" i="5"/>
  <c r="F71" i="5"/>
  <c r="E71" i="5"/>
  <c r="N70" i="5"/>
  <c r="M70" i="5"/>
  <c r="L70" i="5"/>
  <c r="K70" i="5"/>
  <c r="J70" i="5"/>
  <c r="I70" i="5"/>
  <c r="H70" i="5"/>
  <c r="G70" i="5"/>
  <c r="F70" i="5"/>
  <c r="E70" i="5"/>
  <c r="N69" i="5"/>
  <c r="M69" i="5"/>
  <c r="L69" i="5"/>
  <c r="K69" i="5"/>
  <c r="J69" i="5"/>
  <c r="I69" i="5"/>
  <c r="H69" i="5"/>
  <c r="G69" i="5"/>
  <c r="F69" i="5"/>
  <c r="E69" i="5"/>
  <c r="N68" i="5"/>
  <c r="M68" i="5"/>
  <c r="L68" i="5"/>
  <c r="K68" i="5"/>
  <c r="J68" i="5"/>
  <c r="I68" i="5"/>
  <c r="H68" i="5"/>
  <c r="G68" i="5"/>
  <c r="F68" i="5"/>
  <c r="E68" i="5"/>
  <c r="N67" i="5"/>
  <c r="M67" i="5"/>
  <c r="L67" i="5"/>
  <c r="K67" i="5"/>
  <c r="J67" i="5"/>
  <c r="I67" i="5"/>
  <c r="H67" i="5"/>
  <c r="G67" i="5"/>
  <c r="F67" i="5"/>
  <c r="E67" i="5"/>
  <c r="N66" i="5"/>
  <c r="M66" i="5"/>
  <c r="L66" i="5"/>
  <c r="K66" i="5"/>
  <c r="J66" i="5"/>
  <c r="I66" i="5"/>
  <c r="H66" i="5"/>
  <c r="G66" i="5"/>
  <c r="F66" i="5"/>
  <c r="E66" i="5"/>
  <c r="N65" i="5"/>
  <c r="M65" i="5"/>
  <c r="L65" i="5"/>
  <c r="K65" i="5"/>
  <c r="J65" i="5"/>
  <c r="I65" i="5"/>
  <c r="H65" i="5"/>
  <c r="G65" i="5"/>
  <c r="F65" i="5"/>
  <c r="E65" i="5"/>
  <c r="N64" i="5"/>
  <c r="M64" i="5"/>
  <c r="L64" i="5"/>
  <c r="K64" i="5"/>
  <c r="J64" i="5"/>
  <c r="I64" i="5"/>
  <c r="H64" i="5"/>
  <c r="G64" i="5"/>
  <c r="F64" i="5"/>
  <c r="E64" i="5"/>
  <c r="N63" i="5"/>
  <c r="M63" i="5"/>
  <c r="L63" i="5"/>
  <c r="K63" i="5"/>
  <c r="J63" i="5"/>
  <c r="I63" i="5"/>
  <c r="H63" i="5"/>
  <c r="G63" i="5"/>
  <c r="F63" i="5"/>
  <c r="E63" i="5"/>
  <c r="N62" i="5"/>
  <c r="M62" i="5"/>
  <c r="L62" i="5"/>
  <c r="K62" i="5"/>
  <c r="J62" i="5"/>
  <c r="I62" i="5"/>
  <c r="H62" i="5"/>
  <c r="G62" i="5"/>
  <c r="F62" i="5"/>
  <c r="E62" i="5"/>
  <c r="N61" i="5"/>
  <c r="M61" i="5"/>
  <c r="L61" i="5"/>
  <c r="K61" i="5"/>
  <c r="J61" i="5"/>
  <c r="I61" i="5"/>
  <c r="H61" i="5"/>
  <c r="G61" i="5"/>
  <c r="F61" i="5"/>
  <c r="E61" i="5"/>
  <c r="N60" i="5"/>
  <c r="M60" i="5"/>
  <c r="L60" i="5"/>
  <c r="K60" i="5"/>
  <c r="J60" i="5"/>
  <c r="I60" i="5"/>
  <c r="H60" i="5"/>
  <c r="G60" i="5"/>
  <c r="F60" i="5"/>
  <c r="E60" i="5"/>
  <c r="N59" i="5"/>
  <c r="M59" i="5"/>
  <c r="L59" i="5"/>
  <c r="K59" i="5"/>
  <c r="J59" i="5"/>
  <c r="I59" i="5"/>
  <c r="H59" i="5"/>
  <c r="G59" i="5"/>
  <c r="F59" i="5"/>
  <c r="E59" i="5"/>
  <c r="N58" i="5"/>
  <c r="M58" i="5"/>
  <c r="L58" i="5"/>
  <c r="K58" i="5"/>
  <c r="J58" i="5"/>
  <c r="I58" i="5"/>
  <c r="H58" i="5"/>
  <c r="G58" i="5"/>
  <c r="F58" i="5"/>
  <c r="E58" i="5"/>
  <c r="N57" i="5"/>
  <c r="M57" i="5"/>
  <c r="L57" i="5"/>
  <c r="K57" i="5"/>
  <c r="J57" i="5"/>
  <c r="I57" i="5"/>
  <c r="H57" i="5"/>
  <c r="G57" i="5"/>
  <c r="F57" i="5"/>
  <c r="E57" i="5"/>
  <c r="N56" i="5"/>
  <c r="M56" i="5"/>
  <c r="L56" i="5"/>
  <c r="K56" i="5"/>
  <c r="J56" i="5"/>
  <c r="I56" i="5"/>
  <c r="H56" i="5"/>
  <c r="G56" i="5"/>
  <c r="F56" i="5"/>
  <c r="E56" i="5"/>
  <c r="N55" i="5"/>
  <c r="M55" i="5"/>
  <c r="L55" i="5"/>
  <c r="K55" i="5"/>
  <c r="J55" i="5"/>
  <c r="I55" i="5"/>
  <c r="H55" i="5"/>
  <c r="G55" i="5"/>
  <c r="F55" i="5"/>
  <c r="E55" i="5"/>
  <c r="N54" i="5"/>
  <c r="M54" i="5"/>
  <c r="L54" i="5"/>
  <c r="K54" i="5"/>
  <c r="J54" i="5"/>
  <c r="I54" i="5"/>
  <c r="H54" i="5"/>
  <c r="G54" i="5"/>
  <c r="F54" i="5"/>
  <c r="E54" i="5"/>
  <c r="N53" i="5"/>
  <c r="M53" i="5"/>
  <c r="L53" i="5"/>
  <c r="K53" i="5"/>
  <c r="J53" i="5"/>
  <c r="I53" i="5"/>
  <c r="H53" i="5"/>
  <c r="G53" i="5"/>
  <c r="F53" i="5"/>
  <c r="E53" i="5"/>
  <c r="N52" i="5"/>
  <c r="M52" i="5"/>
  <c r="L52" i="5"/>
  <c r="K52" i="5"/>
  <c r="J52" i="5"/>
  <c r="I52" i="5"/>
  <c r="H52" i="5"/>
  <c r="G52" i="5"/>
  <c r="F52" i="5"/>
  <c r="E52" i="5"/>
  <c r="N51" i="5"/>
  <c r="M51" i="5"/>
  <c r="L51" i="5"/>
  <c r="K51" i="5"/>
  <c r="J51" i="5"/>
  <c r="I51" i="5"/>
  <c r="H51" i="5"/>
  <c r="G51" i="5"/>
  <c r="F51" i="5"/>
  <c r="E51" i="5"/>
  <c r="N50" i="5"/>
  <c r="M50" i="5"/>
  <c r="L50" i="5"/>
  <c r="K50" i="5"/>
  <c r="J50" i="5"/>
  <c r="I50" i="5"/>
  <c r="H50" i="5"/>
  <c r="G50" i="5"/>
  <c r="F50" i="5"/>
  <c r="E50" i="5"/>
  <c r="N49" i="5"/>
  <c r="M49" i="5"/>
  <c r="L49" i="5"/>
  <c r="K49" i="5"/>
  <c r="J49" i="5"/>
  <c r="I49" i="5"/>
  <c r="H49" i="5"/>
  <c r="G49" i="5"/>
  <c r="F49" i="5"/>
  <c r="E49" i="5"/>
  <c r="N48" i="5"/>
  <c r="M48" i="5"/>
  <c r="L48" i="5"/>
  <c r="K48" i="5"/>
  <c r="J48" i="5"/>
  <c r="I48" i="5"/>
  <c r="H48" i="5"/>
  <c r="G48" i="5"/>
  <c r="F48" i="5"/>
  <c r="E48" i="5"/>
  <c r="N47" i="5"/>
  <c r="M47" i="5"/>
  <c r="L47" i="5"/>
  <c r="K47" i="5"/>
  <c r="J47" i="5"/>
  <c r="I47" i="5"/>
  <c r="H47" i="5"/>
  <c r="G47" i="5"/>
  <c r="F47" i="5"/>
  <c r="E47" i="5"/>
  <c r="N46" i="5"/>
  <c r="M46" i="5"/>
  <c r="L46" i="5"/>
  <c r="K46" i="5"/>
  <c r="J46" i="5"/>
  <c r="I46" i="5"/>
  <c r="H46" i="5"/>
  <c r="G46" i="5"/>
  <c r="F46" i="5"/>
  <c r="E46" i="5"/>
  <c r="N45" i="5"/>
  <c r="M45" i="5"/>
  <c r="L45" i="5"/>
  <c r="K45" i="5"/>
  <c r="J45" i="5"/>
  <c r="I45" i="5"/>
  <c r="H45" i="5"/>
  <c r="G45" i="5"/>
  <c r="F45" i="5"/>
  <c r="E45" i="5"/>
  <c r="N44" i="5"/>
  <c r="M44" i="5"/>
  <c r="L44" i="5"/>
  <c r="K44" i="5"/>
  <c r="J44" i="5"/>
  <c r="I44" i="5"/>
  <c r="H44" i="5"/>
  <c r="G44" i="5"/>
  <c r="F44" i="5"/>
  <c r="E44" i="5"/>
  <c r="N43" i="5"/>
  <c r="M43" i="5"/>
  <c r="L43" i="5"/>
  <c r="K43" i="5"/>
  <c r="J43" i="5"/>
  <c r="I43" i="5"/>
  <c r="H43" i="5"/>
  <c r="G43" i="5"/>
  <c r="F43" i="5"/>
  <c r="E43" i="5"/>
  <c r="N42" i="5"/>
  <c r="M42" i="5"/>
  <c r="L42" i="5"/>
  <c r="K42" i="5"/>
  <c r="J42" i="5"/>
  <c r="I42" i="5"/>
  <c r="H42" i="5"/>
  <c r="G42" i="5"/>
  <c r="F42" i="5"/>
  <c r="E42" i="5"/>
  <c r="N41" i="5"/>
  <c r="M41" i="5"/>
  <c r="L41" i="5"/>
  <c r="K41" i="5"/>
  <c r="J41" i="5"/>
  <c r="I41" i="5"/>
  <c r="H41" i="5"/>
  <c r="G41" i="5"/>
  <c r="F41" i="5"/>
  <c r="E41" i="5"/>
  <c r="N40" i="5"/>
  <c r="M40" i="5"/>
  <c r="L40" i="5"/>
  <c r="K40" i="5"/>
  <c r="J40" i="5"/>
  <c r="I40" i="5"/>
  <c r="H40" i="5"/>
  <c r="G40" i="5"/>
  <c r="F40" i="5"/>
  <c r="E40" i="5"/>
  <c r="N39" i="5"/>
  <c r="M39" i="5"/>
  <c r="L39" i="5"/>
  <c r="K39" i="5"/>
  <c r="J39" i="5"/>
  <c r="I39" i="5"/>
  <c r="H39" i="5"/>
  <c r="G39" i="5"/>
  <c r="F39" i="5"/>
  <c r="E39" i="5"/>
  <c r="N38" i="5"/>
  <c r="M38" i="5"/>
  <c r="L38" i="5"/>
  <c r="K38" i="5"/>
  <c r="J38" i="5"/>
  <c r="I38" i="5"/>
  <c r="H38" i="5"/>
  <c r="G38" i="5"/>
  <c r="F38" i="5"/>
  <c r="E38" i="5"/>
  <c r="N37" i="5"/>
  <c r="M37" i="5"/>
  <c r="L37" i="5"/>
  <c r="K37" i="5"/>
  <c r="J37" i="5"/>
  <c r="I37" i="5"/>
  <c r="H37" i="5"/>
  <c r="G37" i="5"/>
  <c r="F37" i="5"/>
  <c r="E37" i="5"/>
  <c r="N36" i="5"/>
  <c r="M36" i="5"/>
  <c r="L36" i="5"/>
  <c r="K36" i="5"/>
  <c r="J36" i="5"/>
  <c r="I36" i="5"/>
  <c r="H36" i="5"/>
  <c r="G36" i="5"/>
  <c r="F36" i="5"/>
  <c r="E36" i="5"/>
  <c r="N35" i="5"/>
  <c r="M35" i="5"/>
  <c r="L35" i="5"/>
  <c r="K35" i="5"/>
  <c r="J35" i="5"/>
  <c r="I35" i="5"/>
  <c r="H35" i="5"/>
  <c r="G35" i="5"/>
  <c r="F35" i="5"/>
  <c r="E35" i="5"/>
  <c r="N34" i="5"/>
  <c r="M34" i="5"/>
  <c r="L34" i="5"/>
  <c r="K34" i="5"/>
  <c r="J34" i="5"/>
  <c r="I34" i="5"/>
  <c r="H34" i="5"/>
  <c r="G34" i="5"/>
  <c r="F34" i="5"/>
  <c r="E34" i="5"/>
  <c r="N33" i="5"/>
  <c r="M33" i="5"/>
  <c r="L33" i="5"/>
  <c r="K33" i="5"/>
  <c r="J33" i="5"/>
  <c r="I33" i="5"/>
  <c r="H33" i="5"/>
  <c r="G33" i="5"/>
  <c r="F33" i="5"/>
  <c r="E33" i="5"/>
  <c r="N32" i="5"/>
  <c r="M32" i="5"/>
  <c r="L32" i="5"/>
  <c r="K32" i="5"/>
  <c r="J32" i="5"/>
  <c r="I32" i="5"/>
  <c r="H32" i="5"/>
  <c r="G32" i="5"/>
  <c r="F32" i="5"/>
  <c r="E32" i="5"/>
  <c r="N31" i="5"/>
  <c r="M31" i="5"/>
  <c r="L31" i="5"/>
  <c r="K31" i="5"/>
  <c r="J31" i="5"/>
  <c r="I31" i="5"/>
  <c r="H31" i="5"/>
  <c r="G31" i="5"/>
  <c r="F31" i="5"/>
  <c r="E31" i="5"/>
  <c r="N30" i="5"/>
  <c r="M30" i="5"/>
  <c r="L30" i="5"/>
  <c r="K30" i="5"/>
  <c r="J30" i="5"/>
  <c r="I30" i="5"/>
  <c r="H30" i="5"/>
  <c r="G30" i="5"/>
  <c r="F30" i="5"/>
  <c r="E30" i="5"/>
  <c r="N29" i="5"/>
  <c r="M29" i="5"/>
  <c r="L29" i="5"/>
  <c r="K29" i="5"/>
  <c r="J29" i="5"/>
  <c r="I29" i="5"/>
  <c r="H29" i="5"/>
  <c r="G29" i="5"/>
  <c r="F29" i="5"/>
  <c r="E29" i="5"/>
  <c r="N28" i="5"/>
  <c r="M28" i="5"/>
  <c r="L28" i="5"/>
  <c r="K28" i="5"/>
  <c r="J28" i="5"/>
  <c r="I28" i="5"/>
  <c r="H28" i="5"/>
  <c r="G28" i="5"/>
  <c r="F28" i="5"/>
  <c r="E28" i="5"/>
  <c r="N27" i="5"/>
  <c r="M27" i="5"/>
  <c r="L27" i="5"/>
  <c r="K27" i="5"/>
  <c r="J27" i="5"/>
  <c r="I27" i="5"/>
  <c r="H27" i="5"/>
  <c r="G27" i="5"/>
  <c r="F27" i="5"/>
  <c r="E27" i="5"/>
  <c r="N26" i="5"/>
  <c r="M26" i="5"/>
  <c r="L26" i="5"/>
  <c r="K26" i="5"/>
  <c r="J26" i="5"/>
  <c r="I26" i="5"/>
  <c r="H26" i="5"/>
  <c r="G26" i="5"/>
  <c r="F26" i="5"/>
  <c r="E26" i="5"/>
  <c r="N25" i="5"/>
  <c r="M25" i="5"/>
  <c r="L25" i="5"/>
  <c r="K25" i="5"/>
  <c r="J25" i="5"/>
  <c r="I25" i="5"/>
  <c r="H25" i="5"/>
  <c r="G25" i="5"/>
  <c r="F25" i="5"/>
  <c r="E25" i="5"/>
  <c r="N24" i="5"/>
  <c r="M24" i="5"/>
  <c r="L24" i="5"/>
  <c r="K24" i="5"/>
  <c r="J24" i="5"/>
  <c r="I24" i="5"/>
  <c r="H24" i="5"/>
  <c r="G24" i="5"/>
  <c r="F24" i="5"/>
  <c r="E24" i="5"/>
  <c r="N23" i="5"/>
  <c r="M23" i="5"/>
  <c r="L23" i="5"/>
  <c r="K23" i="5"/>
  <c r="J23" i="5"/>
  <c r="I23" i="5"/>
  <c r="H23" i="5"/>
  <c r="G23" i="5"/>
  <c r="F23" i="5"/>
  <c r="E23" i="5"/>
  <c r="N22" i="5"/>
  <c r="M22" i="5"/>
  <c r="L22" i="5"/>
  <c r="K22" i="5"/>
  <c r="J22" i="5"/>
  <c r="I22" i="5"/>
  <c r="H22" i="5"/>
  <c r="G22" i="5"/>
  <c r="F22" i="5"/>
  <c r="E22" i="5"/>
  <c r="N21" i="5"/>
  <c r="M21" i="5"/>
  <c r="L21" i="5"/>
  <c r="K21" i="5"/>
  <c r="J21" i="5"/>
  <c r="I21" i="5"/>
  <c r="H21" i="5"/>
  <c r="G21" i="5"/>
  <c r="F21" i="5"/>
  <c r="E21" i="5"/>
  <c r="N20" i="5"/>
  <c r="M20" i="5"/>
  <c r="L20" i="5"/>
  <c r="K20" i="5"/>
  <c r="J20" i="5"/>
  <c r="I20" i="5"/>
  <c r="H20" i="5"/>
  <c r="G20" i="5"/>
  <c r="F20" i="5"/>
  <c r="E20" i="5"/>
  <c r="N19" i="5"/>
  <c r="M19" i="5"/>
  <c r="L19" i="5"/>
  <c r="K19" i="5"/>
  <c r="J19" i="5"/>
  <c r="I19" i="5"/>
  <c r="H19" i="5"/>
  <c r="G19" i="5"/>
  <c r="F19" i="5"/>
  <c r="E19" i="5"/>
  <c r="N18" i="5"/>
  <c r="M18" i="5"/>
  <c r="L18" i="5"/>
  <c r="K18" i="5"/>
  <c r="J18" i="5"/>
  <c r="I18" i="5"/>
  <c r="H18" i="5"/>
  <c r="G18" i="5"/>
  <c r="F18" i="5"/>
  <c r="E18" i="5"/>
  <c r="N17" i="5"/>
  <c r="M17" i="5"/>
  <c r="L17" i="5"/>
  <c r="K17" i="5"/>
  <c r="J17" i="5"/>
  <c r="I17" i="5"/>
  <c r="H17" i="5"/>
  <c r="G17" i="5"/>
  <c r="F17" i="5"/>
  <c r="E17" i="5"/>
  <c r="N16" i="5"/>
  <c r="M16" i="5"/>
  <c r="L16" i="5"/>
  <c r="K16" i="5"/>
  <c r="J16" i="5"/>
  <c r="I16" i="5"/>
  <c r="H16" i="5"/>
  <c r="G16" i="5"/>
  <c r="F16" i="5"/>
  <c r="E16" i="5"/>
  <c r="N15" i="5"/>
  <c r="M15" i="5"/>
  <c r="L15" i="5"/>
  <c r="K15" i="5"/>
  <c r="J15" i="5"/>
  <c r="I15" i="5"/>
  <c r="H15" i="5"/>
  <c r="G15" i="5"/>
  <c r="F15" i="5"/>
  <c r="E15" i="5"/>
  <c r="N14" i="5"/>
  <c r="M14" i="5"/>
  <c r="L14" i="5"/>
  <c r="K14" i="5"/>
  <c r="J14" i="5"/>
  <c r="I14" i="5"/>
  <c r="H14" i="5"/>
  <c r="G14" i="5"/>
  <c r="F14" i="5"/>
  <c r="E14" i="5"/>
  <c r="N13" i="5"/>
  <c r="M13" i="5"/>
  <c r="L13" i="5"/>
  <c r="K13" i="5"/>
  <c r="J13" i="5"/>
  <c r="I13" i="5"/>
  <c r="H13" i="5"/>
  <c r="G13" i="5"/>
  <c r="F13" i="5"/>
  <c r="E13" i="5"/>
  <c r="N12" i="5"/>
  <c r="M12" i="5"/>
  <c r="L12" i="5"/>
  <c r="K12" i="5"/>
  <c r="J12" i="5"/>
  <c r="I12" i="5"/>
  <c r="H12" i="5"/>
  <c r="G12" i="5"/>
  <c r="F12" i="5"/>
  <c r="E12" i="5"/>
  <c r="N11" i="5"/>
  <c r="M11" i="5"/>
  <c r="L11" i="5"/>
  <c r="K11" i="5"/>
  <c r="J11" i="5"/>
  <c r="I11" i="5"/>
  <c r="H11" i="5"/>
  <c r="G11" i="5"/>
  <c r="F11" i="5"/>
  <c r="E11" i="5"/>
  <c r="N10" i="5"/>
  <c r="M10" i="5"/>
  <c r="L10" i="5"/>
  <c r="K10" i="5"/>
  <c r="J10" i="5"/>
  <c r="I10" i="5"/>
  <c r="H10" i="5"/>
  <c r="G10" i="5"/>
  <c r="F10" i="5"/>
  <c r="E10" i="5"/>
  <c r="N9" i="5"/>
  <c r="M9" i="5"/>
  <c r="L9" i="5"/>
  <c r="K9" i="5"/>
  <c r="J9" i="5"/>
  <c r="I9" i="5"/>
  <c r="H9" i="5"/>
  <c r="G9" i="5"/>
  <c r="F9" i="5"/>
  <c r="E9" i="5"/>
  <c r="N8" i="5"/>
  <c r="M8" i="5"/>
  <c r="L8" i="5"/>
  <c r="K8" i="5"/>
  <c r="J8" i="5"/>
  <c r="I8" i="5"/>
  <c r="H8" i="5"/>
  <c r="G8" i="5"/>
  <c r="F8" i="5"/>
  <c r="E8" i="5"/>
  <c r="N7" i="5"/>
  <c r="M7" i="5"/>
  <c r="L7" i="5"/>
  <c r="K7" i="5"/>
  <c r="J7" i="5"/>
  <c r="I7" i="5"/>
  <c r="H7" i="5"/>
  <c r="G7" i="5"/>
  <c r="F7" i="5"/>
  <c r="E7" i="5"/>
  <c r="N6" i="5"/>
  <c r="M6" i="5"/>
  <c r="L6" i="5"/>
  <c r="K6" i="5"/>
  <c r="J6" i="5"/>
  <c r="I6" i="5"/>
  <c r="H6" i="5"/>
  <c r="G6" i="5"/>
  <c r="F6" i="5"/>
  <c r="E6" i="5"/>
  <c r="N5" i="5"/>
  <c r="M5" i="5"/>
  <c r="L5" i="5"/>
  <c r="K5" i="5"/>
  <c r="J5" i="5"/>
  <c r="I5" i="5"/>
  <c r="H5" i="5"/>
  <c r="G5" i="5"/>
  <c r="F5" i="5"/>
  <c r="E5" i="5"/>
  <c r="N4" i="5"/>
  <c r="M4" i="5"/>
  <c r="L4" i="5"/>
  <c r="K4" i="5"/>
  <c r="J4" i="5"/>
  <c r="I4" i="5"/>
  <c r="H4" i="5"/>
  <c r="G4" i="5"/>
  <c r="F4" i="5"/>
  <c r="E4" i="5"/>
  <c r="N3" i="5"/>
  <c r="M3" i="5"/>
  <c r="L3" i="5"/>
  <c r="K3" i="5"/>
  <c r="J3" i="5"/>
  <c r="I3" i="5"/>
  <c r="H3" i="5"/>
  <c r="G3" i="5"/>
  <c r="F3" i="5"/>
  <c r="E3" i="5"/>
  <c r="N2" i="5"/>
  <c r="M2" i="5"/>
  <c r="L2" i="5"/>
  <c r="K2" i="5"/>
  <c r="J2" i="5"/>
  <c r="I2" i="5"/>
  <c r="H2" i="5"/>
  <c r="G2" i="5"/>
  <c r="F2" i="5"/>
  <c r="E2" i="5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3" i="4"/>
  <c r="I3" i="4" s="1"/>
  <c r="T132" i="11" l="1"/>
  <c r="U132" i="11"/>
  <c r="V132" i="11" s="1"/>
  <c r="W132" i="11" s="1"/>
  <c r="S135" i="11" l="1"/>
  <c r="Q133" i="11"/>
  <c r="R134" i="11"/>
  <c r="U133" i="11" l="1"/>
  <c r="V133" i="11" s="1"/>
  <c r="W133" i="11" s="1"/>
  <c r="T133" i="11"/>
  <c r="S136" i="11" l="1"/>
  <c r="Q134" i="11"/>
  <c r="R135" i="11"/>
  <c r="U134" i="11" l="1"/>
  <c r="V134" i="11" s="1"/>
  <c r="W134" i="11" s="1"/>
  <c r="T134" i="11"/>
  <c r="S137" i="11" l="1"/>
  <c r="R136" i="11"/>
  <c r="Q135" i="11"/>
  <c r="U135" i="11" l="1"/>
  <c r="V135" i="11" s="1"/>
  <c r="W135" i="11" s="1"/>
  <c r="T135" i="11"/>
  <c r="S138" i="11" l="1"/>
  <c r="Q136" i="11"/>
  <c r="R137" i="11"/>
  <c r="U136" i="11" l="1"/>
  <c r="V136" i="11" s="1"/>
  <c r="W136" i="11" s="1"/>
  <c r="T136" i="11"/>
  <c r="S139" i="11" l="1"/>
  <c r="R138" i="11"/>
  <c r="Q137" i="11"/>
  <c r="T137" i="11" l="1"/>
  <c r="U137" i="11"/>
  <c r="V137" i="11" s="1"/>
  <c r="W137" i="11" s="1"/>
  <c r="S140" i="11" l="1"/>
  <c r="Q138" i="11"/>
  <c r="R139" i="11"/>
  <c r="T138" i="11" l="1"/>
  <c r="U138" i="11"/>
  <c r="V138" i="11" s="1"/>
  <c r="W138" i="11" s="1"/>
  <c r="S141" i="11" l="1"/>
  <c r="Q139" i="11"/>
  <c r="R140" i="11"/>
  <c r="T139" i="11" l="1"/>
  <c r="U139" i="11"/>
  <c r="V139" i="11" s="1"/>
  <c r="W139" i="11" s="1"/>
  <c r="S142" i="11" l="1"/>
  <c r="Q140" i="11"/>
  <c r="R141" i="11"/>
  <c r="T140" i="11" l="1"/>
  <c r="U140" i="11"/>
  <c r="V140" i="11" s="1"/>
  <c r="W140" i="11" s="1"/>
  <c r="S143" i="11" l="1"/>
  <c r="R142" i="11"/>
  <c r="Q141" i="11"/>
  <c r="U141" i="11" l="1"/>
  <c r="V141" i="11" s="1"/>
  <c r="W141" i="11" s="1"/>
  <c r="T141" i="11"/>
  <c r="S144" i="11" l="1"/>
  <c r="Q142" i="11"/>
  <c r="R143" i="11"/>
  <c r="U142" i="11" l="1"/>
  <c r="V142" i="11" s="1"/>
  <c r="W142" i="11" s="1"/>
  <c r="T142" i="11"/>
  <c r="S145" i="11" l="1"/>
  <c r="R144" i="11"/>
  <c r="Q143" i="11"/>
  <c r="T143" i="11" l="1"/>
  <c r="U143" i="11"/>
  <c r="V143" i="11" s="1"/>
  <c r="W143" i="11" s="1"/>
  <c r="S146" i="11" l="1"/>
  <c r="Q144" i="11"/>
  <c r="R145" i="11"/>
  <c r="U144" i="11" l="1"/>
  <c r="V144" i="11" s="1"/>
  <c r="W144" i="11" s="1"/>
  <c r="T144" i="11"/>
  <c r="S147" i="11" l="1"/>
  <c r="R146" i="11"/>
  <c r="Q145" i="11"/>
  <c r="T145" i="11" l="1"/>
  <c r="U145" i="11"/>
  <c r="V145" i="11" s="1"/>
  <c r="W145" i="11" s="1"/>
  <c r="S148" i="11" l="1"/>
  <c r="Q146" i="11"/>
  <c r="R147" i="11"/>
  <c r="U146" i="11" l="1"/>
  <c r="V146" i="11" s="1"/>
  <c r="W146" i="11" s="1"/>
  <c r="T146" i="11"/>
  <c r="S149" i="11" l="1"/>
  <c r="R148" i="11"/>
  <c r="Q147" i="11"/>
  <c r="T147" i="11" l="1"/>
  <c r="U147" i="11"/>
  <c r="V147" i="11" s="1"/>
  <c r="W147" i="11" s="1"/>
  <c r="S150" i="11" l="1"/>
  <c r="Q148" i="11"/>
  <c r="R149" i="11"/>
  <c r="U148" i="11" l="1"/>
  <c r="V148" i="11" s="1"/>
  <c r="W148" i="11" s="1"/>
  <c r="T148" i="11"/>
  <c r="S151" i="11" l="1"/>
  <c r="R150" i="11"/>
  <c r="Q149" i="11"/>
  <c r="T149" i="11" l="1"/>
  <c r="U149" i="11"/>
  <c r="V149" i="11" s="1"/>
  <c r="W149" i="11" s="1"/>
  <c r="S152" i="11" l="1"/>
  <c r="Q150" i="11"/>
  <c r="R151" i="11"/>
  <c r="T150" i="11" l="1"/>
  <c r="U150" i="11"/>
  <c r="V150" i="11" s="1"/>
  <c r="W150" i="11" s="1"/>
  <c r="S153" i="11" l="1"/>
  <c r="R152" i="11"/>
  <c r="Q151" i="11"/>
  <c r="T151" i="11" l="1"/>
  <c r="U151" i="11"/>
  <c r="V151" i="11" s="1"/>
  <c r="W151" i="11" s="1"/>
  <c r="S154" i="11" l="1"/>
  <c r="Q152" i="11"/>
  <c r="R153" i="11"/>
  <c r="U152" i="11" l="1"/>
  <c r="V152" i="11" s="1"/>
  <c r="W152" i="11" s="1"/>
  <c r="T152" i="11"/>
  <c r="S155" i="11" l="1"/>
  <c r="R154" i="11"/>
  <c r="Q153" i="11"/>
  <c r="U153" i="11" l="1"/>
  <c r="V153" i="11" s="1"/>
  <c r="W153" i="11" s="1"/>
  <c r="T153" i="11"/>
  <c r="S156" i="11" l="1"/>
  <c r="Q154" i="11"/>
  <c r="R155" i="11"/>
  <c r="U154" i="11" l="1"/>
  <c r="V154" i="11" s="1"/>
  <c r="W154" i="11" s="1"/>
  <c r="T154" i="11"/>
  <c r="S157" i="11" l="1"/>
  <c r="R156" i="11"/>
  <c r="Q155" i="11"/>
  <c r="T155" i="11" l="1"/>
  <c r="U155" i="11"/>
  <c r="V155" i="11" s="1"/>
  <c r="W155" i="11" s="1"/>
  <c r="S158" i="11" l="1"/>
  <c r="Q156" i="11"/>
  <c r="R157" i="11"/>
  <c r="T156" i="11" l="1"/>
  <c r="U156" i="11"/>
  <c r="V156" i="11" s="1"/>
  <c r="W156" i="11" s="1"/>
  <c r="S159" i="11" l="1"/>
  <c r="R158" i="11"/>
  <c r="Q157" i="11"/>
  <c r="U157" i="11" l="1"/>
  <c r="V157" i="11" s="1"/>
  <c r="W157" i="11" s="1"/>
  <c r="T157" i="11"/>
  <c r="S160" i="11" l="1"/>
  <c r="Q158" i="11"/>
  <c r="R159" i="11"/>
  <c r="U158" i="11" l="1"/>
  <c r="V158" i="11" s="1"/>
  <c r="W158" i="11" s="1"/>
  <c r="T158" i="11"/>
  <c r="S161" i="11" l="1"/>
  <c r="R160" i="11"/>
  <c r="Q159" i="11"/>
  <c r="U159" i="11" l="1"/>
  <c r="V159" i="11" s="1"/>
  <c r="W159" i="11" s="1"/>
  <c r="T159" i="11"/>
  <c r="S162" i="11" l="1"/>
  <c r="Q160" i="11"/>
  <c r="R161" i="11"/>
  <c r="U160" i="11" l="1"/>
  <c r="V160" i="11" s="1"/>
  <c r="W160" i="11" s="1"/>
  <c r="T160" i="11"/>
  <c r="S163" i="11" l="1"/>
  <c r="R162" i="11"/>
  <c r="Q161" i="11"/>
  <c r="T161" i="11" l="1"/>
  <c r="U161" i="11"/>
  <c r="V161" i="11" s="1"/>
  <c r="W161" i="11" s="1"/>
  <c r="S164" i="11" l="1"/>
  <c r="Q162" i="11"/>
  <c r="R163" i="11"/>
  <c r="T162" i="11" l="1"/>
  <c r="U162" i="11"/>
  <c r="V162" i="11" s="1"/>
  <c r="W162" i="11" s="1"/>
  <c r="S165" i="11" l="1"/>
  <c r="Q163" i="11"/>
  <c r="R164" i="11"/>
  <c r="U163" i="11" l="1"/>
  <c r="V163" i="11" s="1"/>
  <c r="W163" i="11" s="1"/>
  <c r="T163" i="11"/>
  <c r="S166" i="11" l="1"/>
  <c r="Q164" i="11"/>
  <c r="R165" i="11"/>
  <c r="U164" i="11" l="1"/>
  <c r="V164" i="11" s="1"/>
  <c r="W164" i="11" s="1"/>
  <c r="T164" i="11"/>
  <c r="S167" i="11" l="1"/>
  <c r="R166" i="11"/>
  <c r="Q165" i="11"/>
  <c r="U165" i="11" l="1"/>
  <c r="V165" i="11" s="1"/>
  <c r="W165" i="11" s="1"/>
  <c r="T165" i="11"/>
  <c r="S168" i="11" l="1"/>
  <c r="Q166" i="11"/>
  <c r="R167" i="11"/>
  <c r="U166" i="11" l="1"/>
  <c r="V166" i="11" s="1"/>
  <c r="W166" i="11" s="1"/>
  <c r="T166" i="11"/>
  <c r="S169" i="11" l="1"/>
  <c r="R168" i="11"/>
  <c r="Q167" i="11"/>
  <c r="U167" i="11" l="1"/>
  <c r="V167" i="11" s="1"/>
  <c r="W167" i="11" s="1"/>
  <c r="T167" i="11"/>
  <c r="S170" i="11" l="1"/>
  <c r="Q168" i="11"/>
  <c r="R169" i="11"/>
  <c r="U168" i="11" l="1"/>
  <c r="V168" i="11" s="1"/>
  <c r="W168" i="11" s="1"/>
  <c r="T168" i="11"/>
  <c r="S171" i="11" l="1"/>
  <c r="R170" i="11"/>
  <c r="Q169" i="11"/>
  <c r="U169" i="11" l="1"/>
  <c r="V169" i="11" s="1"/>
  <c r="W169" i="11" s="1"/>
  <c r="T169" i="11"/>
  <c r="S172" i="11" l="1"/>
  <c r="Q170" i="11"/>
  <c r="R171" i="11"/>
  <c r="U170" i="11" l="1"/>
  <c r="V170" i="11" s="1"/>
  <c r="W170" i="11" s="1"/>
  <c r="T170" i="11"/>
  <c r="S173" i="11" l="1"/>
  <c r="R172" i="11"/>
  <c r="Q171" i="11"/>
  <c r="U171" i="11" l="1"/>
  <c r="V171" i="11" s="1"/>
  <c r="W171" i="11" s="1"/>
  <c r="T171" i="11"/>
  <c r="S174" i="11" l="1"/>
  <c r="Q172" i="11"/>
  <c r="R173" i="11"/>
  <c r="T172" i="11" l="1"/>
  <c r="U172" i="11"/>
  <c r="V172" i="11" s="1"/>
  <c r="W172" i="11" s="1"/>
  <c r="S175" i="11" l="1"/>
  <c r="R174" i="11"/>
  <c r="Q173" i="11"/>
  <c r="U173" i="11" l="1"/>
  <c r="V173" i="11" s="1"/>
  <c r="W173" i="11" s="1"/>
  <c r="T173" i="11"/>
  <c r="S176" i="11" l="1"/>
  <c r="Q174" i="11"/>
  <c r="R175" i="11"/>
  <c r="U174" i="11" l="1"/>
  <c r="V174" i="11" s="1"/>
  <c r="W174" i="11" s="1"/>
  <c r="T174" i="11"/>
  <c r="S177" i="11" l="1"/>
  <c r="R176" i="11"/>
  <c r="Q175" i="11"/>
  <c r="T175" i="11" l="1"/>
  <c r="U175" i="11"/>
  <c r="V175" i="11" s="1"/>
  <c r="W175" i="11" s="1"/>
  <c r="S178" i="11" l="1"/>
  <c r="Q176" i="11"/>
  <c r="R177" i="11"/>
  <c r="U176" i="11" l="1"/>
  <c r="V176" i="11" s="1"/>
  <c r="W176" i="11" s="1"/>
  <c r="T176" i="11"/>
  <c r="S179" i="11" l="1"/>
  <c r="R178" i="11"/>
  <c r="Q177" i="11"/>
  <c r="U177" i="11" l="1"/>
  <c r="V177" i="11" s="1"/>
  <c r="W177" i="11" s="1"/>
  <c r="T177" i="11"/>
  <c r="S180" i="11" l="1"/>
  <c r="Q178" i="11"/>
  <c r="R179" i="11"/>
  <c r="U178" i="11" l="1"/>
  <c r="V178" i="11" s="1"/>
  <c r="W178" i="11" s="1"/>
  <c r="T178" i="11"/>
  <c r="S181" i="11" l="1"/>
  <c r="R180" i="11"/>
  <c r="Q179" i="11"/>
  <c r="T179" i="11" l="1"/>
  <c r="U179" i="11"/>
  <c r="V179" i="11" s="1"/>
  <c r="W179" i="11" s="1"/>
  <c r="S182" i="11" l="1"/>
  <c r="Q180" i="11"/>
  <c r="R181" i="11"/>
  <c r="U180" i="11" l="1"/>
  <c r="V180" i="11" s="1"/>
  <c r="W180" i="11" s="1"/>
  <c r="T180" i="11"/>
  <c r="S183" i="11" l="1"/>
  <c r="R182" i="11"/>
  <c r="Q181" i="11"/>
  <c r="U181" i="11" l="1"/>
  <c r="V181" i="11" s="1"/>
  <c r="W181" i="11" s="1"/>
  <c r="T181" i="11"/>
  <c r="S184" i="11" l="1"/>
  <c r="Q182" i="11"/>
  <c r="R183" i="11"/>
  <c r="T182" i="11" l="1"/>
  <c r="U182" i="11"/>
  <c r="V182" i="11" s="1"/>
  <c r="W182" i="11" s="1"/>
  <c r="S185" i="11" l="1"/>
  <c r="R184" i="11"/>
  <c r="Q183" i="11"/>
  <c r="U183" i="11" l="1"/>
  <c r="V183" i="11" s="1"/>
  <c r="W183" i="11" s="1"/>
  <c r="T183" i="11"/>
  <c r="S186" i="11" l="1"/>
  <c r="Q184" i="11"/>
  <c r="R185" i="11"/>
  <c r="T184" i="11" l="1"/>
  <c r="U184" i="11"/>
  <c r="V184" i="11" s="1"/>
  <c r="W184" i="11" s="1"/>
  <c r="S187" i="11" l="1"/>
  <c r="R186" i="11"/>
  <c r="Q185" i="11"/>
  <c r="U185" i="11" l="1"/>
  <c r="V185" i="11" s="1"/>
  <c r="W185" i="11" s="1"/>
  <c r="T185" i="11"/>
  <c r="S188" i="11" l="1"/>
  <c r="Q186" i="11"/>
  <c r="R187" i="11"/>
  <c r="T186" i="11" l="1"/>
  <c r="U186" i="11"/>
  <c r="V186" i="11" s="1"/>
  <c r="W186" i="11" s="1"/>
  <c r="S189" i="11" l="1"/>
  <c r="R188" i="11"/>
  <c r="Q187" i="11"/>
  <c r="U187" i="11" l="1"/>
  <c r="V187" i="11" s="1"/>
  <c r="W187" i="11" s="1"/>
  <c r="T187" i="11"/>
  <c r="S190" i="11" l="1"/>
  <c r="Q188" i="11"/>
  <c r="R189" i="11"/>
  <c r="U188" i="11" l="1"/>
  <c r="V188" i="11" s="1"/>
  <c r="W188" i="11" s="1"/>
  <c r="T188" i="11"/>
  <c r="S191" i="11" l="1"/>
  <c r="R190" i="11"/>
  <c r="Q189" i="11"/>
  <c r="T189" i="11" l="1"/>
  <c r="U189" i="11"/>
  <c r="V189" i="11" s="1"/>
  <c r="W189" i="11" s="1"/>
  <c r="S192" i="11" l="1"/>
  <c r="Q190" i="11"/>
  <c r="R191" i="11"/>
  <c r="T190" i="11" l="1"/>
  <c r="U190" i="11"/>
  <c r="V190" i="11" s="1"/>
  <c r="W190" i="11" s="1"/>
  <c r="S193" i="11" l="1"/>
  <c r="R192" i="11"/>
  <c r="Q191" i="11"/>
  <c r="T191" i="11" l="1"/>
  <c r="U191" i="11"/>
  <c r="V191" i="11" s="1"/>
  <c r="W191" i="11" s="1"/>
  <c r="S194" i="11" l="1"/>
  <c r="Q192" i="11"/>
  <c r="R193" i="11"/>
  <c r="T192" i="11" l="1"/>
  <c r="U192" i="11"/>
  <c r="V192" i="11" s="1"/>
  <c r="W192" i="11" s="1"/>
  <c r="S195" i="11" l="1"/>
  <c r="R194" i="11"/>
  <c r="Q193" i="11"/>
  <c r="T193" i="11" l="1"/>
  <c r="U193" i="11"/>
  <c r="V193" i="11" s="1"/>
  <c r="W193" i="11" s="1"/>
  <c r="S196" i="11" l="1"/>
  <c r="Q194" i="11"/>
  <c r="R195" i="11"/>
  <c r="U194" i="11" l="1"/>
  <c r="V194" i="11" s="1"/>
  <c r="W194" i="11" s="1"/>
  <c r="T194" i="11"/>
  <c r="S197" i="11" l="1"/>
  <c r="R196" i="11"/>
  <c r="Q195" i="11"/>
  <c r="U195" i="11" l="1"/>
  <c r="V195" i="11" s="1"/>
  <c r="W195" i="11" s="1"/>
  <c r="T195" i="11"/>
  <c r="S198" i="11" l="1"/>
  <c r="Q196" i="11"/>
  <c r="R197" i="11"/>
  <c r="U196" i="11" l="1"/>
  <c r="V196" i="11" s="1"/>
  <c r="W196" i="11" s="1"/>
  <c r="T196" i="11"/>
  <c r="S199" i="11" l="1"/>
  <c r="R198" i="11"/>
  <c r="Q197" i="11"/>
  <c r="T197" i="11" l="1"/>
  <c r="U197" i="11"/>
  <c r="V197" i="11" s="1"/>
  <c r="W197" i="11" s="1"/>
  <c r="S200" i="11" l="1"/>
  <c r="Q198" i="11"/>
  <c r="R199" i="11"/>
  <c r="T198" i="11" l="1"/>
  <c r="U198" i="11"/>
  <c r="V198" i="11" s="1"/>
  <c r="W198" i="11" s="1"/>
  <c r="S201" i="11" l="1"/>
  <c r="R200" i="11"/>
  <c r="Q199" i="11"/>
  <c r="T199" i="11" l="1"/>
  <c r="U199" i="11"/>
  <c r="V199" i="11" s="1"/>
  <c r="W199" i="11" s="1"/>
  <c r="S202" i="11" l="1"/>
  <c r="Q200" i="11"/>
  <c r="R201" i="11"/>
  <c r="U200" i="11" l="1"/>
  <c r="V200" i="11" s="1"/>
  <c r="W200" i="11" s="1"/>
  <c r="T200" i="11"/>
  <c r="S203" i="11" l="1"/>
  <c r="R202" i="11"/>
  <c r="Q201" i="11"/>
  <c r="T201" i="11" l="1"/>
  <c r="U201" i="11"/>
  <c r="V201" i="11" s="1"/>
  <c r="W201" i="11" s="1"/>
  <c r="S204" i="11" l="1"/>
  <c r="Q202" i="11"/>
  <c r="R203" i="11"/>
  <c r="U202" i="11" l="1"/>
  <c r="V202" i="11" s="1"/>
  <c r="W202" i="11" s="1"/>
  <c r="T202" i="11"/>
  <c r="S205" i="11" l="1"/>
  <c r="R204" i="11"/>
  <c r="Q203" i="11"/>
  <c r="T203" i="11" l="1"/>
  <c r="U203" i="11"/>
  <c r="V203" i="11" s="1"/>
  <c r="W203" i="11" s="1"/>
  <c r="S206" i="11" l="1"/>
  <c r="Q204" i="11"/>
  <c r="R205" i="11"/>
  <c r="T204" i="11" l="1"/>
  <c r="U204" i="11"/>
  <c r="V204" i="11" s="1"/>
  <c r="W204" i="11" s="1"/>
  <c r="S207" i="11" l="1"/>
  <c r="R206" i="11"/>
  <c r="Q205" i="11"/>
  <c r="U205" i="11" l="1"/>
  <c r="V205" i="11" s="1"/>
  <c r="W205" i="11" s="1"/>
  <c r="T205" i="11"/>
  <c r="S208" i="11" l="1"/>
  <c r="Q206" i="11"/>
  <c r="R207" i="11"/>
  <c r="U206" i="11" l="1"/>
  <c r="V206" i="11" s="1"/>
  <c r="W206" i="11" s="1"/>
  <c r="T206" i="11"/>
  <c r="S209" i="11" l="1"/>
  <c r="R208" i="11"/>
  <c r="Q207" i="11"/>
  <c r="T207" i="11" l="1"/>
  <c r="U207" i="11"/>
  <c r="V207" i="11" s="1"/>
  <c r="W207" i="11" s="1"/>
  <c r="S210" i="11" l="1"/>
  <c r="Q208" i="11"/>
  <c r="R209" i="11"/>
  <c r="T208" i="11" l="1"/>
  <c r="U208" i="11"/>
  <c r="V208" i="11" s="1"/>
  <c r="W208" i="11" s="1"/>
  <c r="S211" i="11" l="1"/>
  <c r="R210" i="11"/>
  <c r="Q209" i="11"/>
  <c r="T209" i="11" l="1"/>
  <c r="U209" i="11"/>
  <c r="V209" i="11" s="1"/>
  <c r="W209" i="11" s="1"/>
  <c r="S212" i="11" l="1"/>
  <c r="Q210" i="11"/>
  <c r="R211" i="11"/>
  <c r="T210" i="11" l="1"/>
  <c r="U210" i="11"/>
  <c r="V210" i="11" s="1"/>
  <c r="W210" i="11" s="1"/>
  <c r="S213" i="11" l="1"/>
  <c r="R212" i="11"/>
  <c r="Q211" i="11"/>
  <c r="T211" i="11" l="1"/>
  <c r="U211" i="11"/>
  <c r="V211" i="11" s="1"/>
  <c r="W211" i="11" s="1"/>
  <c r="Q212" i="11" l="1"/>
  <c r="R213" i="11"/>
  <c r="T212" i="11" l="1"/>
  <c r="Q213" i="11" s="1"/>
  <c r="U212" i="11"/>
  <c r="V212" i="11" s="1"/>
  <c r="W212" i="11" s="1"/>
  <c r="U213" i="11" l="1"/>
  <c r="V213" i="11" s="1"/>
  <c r="W213" i="11" s="1"/>
  <c r="T213" i="11"/>
</calcChain>
</file>

<file path=xl/sharedStrings.xml><?xml version="1.0" encoding="utf-8"?>
<sst xmlns="http://schemas.openxmlformats.org/spreadsheetml/2006/main" count="195" uniqueCount="67">
  <si>
    <t>DATE</t>
  </si>
  <si>
    <t>New Hire</t>
  </si>
  <si>
    <t>Interest rate</t>
  </si>
  <si>
    <t>CPI</t>
  </si>
  <si>
    <t>DPI</t>
  </si>
  <si>
    <t>GDP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</si>
  <si>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</si>
  <si>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</si>
  <si>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</si>
  <si>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</si>
  <si>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</si>
  <si>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</si>
  <si>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</si>
  <si>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</si>
  <si>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</si>
  <si>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</si>
  <si>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</si>
  <si>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</si>
  <si>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</si>
  <si>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</si>
  <si>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</si>
  <si>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</si>
  <si>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</si>
  <si>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</si>
  <si>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</si>
  <si>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</si>
  <si>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</si>
  <si>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</si>
  <si>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</si>
  <si>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</si>
  <si>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</si>
  <si>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</si>
  <si>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New Hire</t>
  </si>
  <si>
    <t>Residuals</t>
  </si>
  <si>
    <t>Month</t>
  </si>
  <si>
    <t>Row Labels</t>
  </si>
  <si>
    <t>(blank)</t>
  </si>
  <si>
    <t>Grand Total</t>
  </si>
  <si>
    <t>Average of New Hire</t>
  </si>
  <si>
    <t>Prediction</t>
  </si>
  <si>
    <t>|re|/original</t>
  </si>
  <si>
    <t xml:space="preserve">Training </t>
  </si>
  <si>
    <t>MAPE</t>
  </si>
  <si>
    <t>RMSE</t>
  </si>
  <si>
    <t>Trend</t>
  </si>
  <si>
    <t>M1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</si>
  <si>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</si>
  <si>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</si>
  <si>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</si>
  <si>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</si>
  <si>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</si>
  <si>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</si>
  <si>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</si>
  <si>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</si>
  <si>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</si>
  <si>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</si>
  <si>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Lag 1</t>
  </si>
  <si>
    <t>Lag 2</t>
  </si>
  <si>
    <t>Lag 3</t>
  </si>
  <si>
    <t>New Hire_Train</t>
  </si>
  <si>
    <t>New Hire_Test</t>
  </si>
  <si>
    <t>Predicted New Hire_Train</t>
  </si>
  <si>
    <t>Prediction.train</t>
  </si>
  <si>
    <t>Prediction.test</t>
  </si>
  <si>
    <t>2000.12-2007.12</t>
  </si>
  <si>
    <t>Next Year (2008)</t>
  </si>
  <si>
    <t>2008 Q1 - 2018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</si>
</sst>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4" applyNumberFormat="0" applyAlignment="0" applyProtection="0"/>
    <xf numFmtId="0" fontId="24" fillId="6" borderId="5" applyNumberFormat="0" applyAlignment="0" applyProtection="0"/>
    <xf numFmtId="0" fontId="25" fillId="6" borderId="4" applyNumberFormat="0" applyAlignment="0" applyProtection="0"/>
    <xf numFmtId="0" fontId="26" fillId="0" borderId="6" applyNumberFormat="0" applyFill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31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3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3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3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NumberFormat="1"/>
    <xf numFmtId="0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3" xfId="0" applyBorder="1"/>
    <xf numFmtId="0" fontId="0" fillId="34" borderId="0" xfId="0" applyFill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ill="1" applyProtection="1"/>
    <xf numFmtId="0" fontId="0" fillId="0" borderId="13" xfId="0" applyFill="1" applyBorder="1" applyProtection="1"/>
    <xf numFmtId="0" fontId="0" fillId="34" borderId="0" xfId="0" applyNumberFormat="1" applyFill="1"/>
    <xf numFmtId="0" fontId="0" fillId="33" borderId="0" xfId="0" applyFill="1" applyProtection="1"/>
    <xf numFmtId="0" fontId="0" fillId="35" borderId="13" xfId="0" applyFill="1" applyBorder="1"/>
    <xf numFmtId="14" fontId="0" fillId="33" borderId="0" xfId="0" applyNumberFormat="1" applyFill="1" applyBorder="1"/>
    <xf numFmtId="0" fontId="18" fillId="33" borderId="11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10" xfId="0" applyFill="1" applyBorder="1" applyAlignment="1"/>
    <xf numFmtId="0" fontId="0" fillId="0" borderId="0" xfId="0" applyFill="1"/>
    <xf numFmtId="0" fontId="0" fillId="0" borderId="0" xfId="0" applyBorder="1"/>
    <xf numFmtId="0" fontId="0" fillId="34" borderId="0" xfId="0" applyFill="1" applyBorder="1"/>
    <xf numFmtId="14" fontId="0" fillId="0" borderId="0" xfId="0" applyNumberFormat="1" applyBorder="1"/>
    <xf numFmtId="0" fontId="0" fillId="0" borderId="0" xfId="0" applyFill="1" applyBorder="1"/>
    <xf numFmtId="0" fontId="32" fillId="33" borderId="0" xfId="0" applyFont="1" applyFill="1"/>
    <xf numFmtId="0" fontId="0" fillId="0" borderId="0" xfId="0" applyNumberFormat="1" applyFill="1"/>
    <xf numFmtId="14" fontId="0" fillId="0" borderId="0" xfId="0" applyNumberFormat="1" applyFill="1"/>
    <xf numFmtId="0" fontId="28" fillId="0" borderId="0" xfId="0" applyFont="1"/>
    <xf numFmtId="14" fontId="0" fillId="0" borderId="12" xfId="0" applyNumberFormat="1" applyFill="1" applyBorder="1"/>
    <xf numFmtId="0" fontId="0" fillId="0" borderId="13" xfId="0" applyNumberFormat="1" applyFill="1" applyBorder="1"/>
    <xf numFmtId="0" fontId="0" fillId="0" borderId="13" xfId="0" applyFill="1" applyBorder="1"/>
    <xf numFmtId="0" fontId="0" fillId="35" borderId="0" xfId="0" applyFill="1"/>
    <xf numFmtId="0" fontId="0" fillId="36" borderId="0" xfId="0" applyFill="1"/>
    <xf numFmtId="0" fontId="0" fillId="36" borderId="0" xfId="0" applyFill="1" applyBorder="1"/>
    <xf numFmtId="0" fontId="0" fillId="34" borderId="18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</cellXfs>
  <cellStyles count="79">
    <cellStyle name="20% - Accent1" xfId="19" builtinId="30" customBuiltin="1"/>
    <cellStyle name="20% - Accent1 2" xfId="56"/>
    <cellStyle name="20% - Accent2" xfId="23" builtinId="34" customBuiltin="1"/>
    <cellStyle name="20% - Accent2 2" xfId="60"/>
    <cellStyle name="20% - Accent3" xfId="27" builtinId="38" customBuiltin="1"/>
    <cellStyle name="20% - Accent3 2" xfId="64"/>
    <cellStyle name="20% - Accent4" xfId="31" builtinId="42" customBuiltin="1"/>
    <cellStyle name="20% - Accent4 2" xfId="68"/>
    <cellStyle name="20% - Accent5" xfId="35" builtinId="46" customBuiltin="1"/>
    <cellStyle name="20% - Accent5 2" xfId="72"/>
    <cellStyle name="20% - Accent6" xfId="39" builtinId="50" customBuiltin="1"/>
    <cellStyle name="20% - Accent6 2" xfId="76"/>
    <cellStyle name="40% - Accent1" xfId="20" builtinId="31" customBuiltin="1"/>
    <cellStyle name="40% - Accent1 2" xfId="57"/>
    <cellStyle name="40% - Accent2" xfId="24" builtinId="35" customBuiltin="1"/>
    <cellStyle name="40% - Accent2 2" xfId="61"/>
    <cellStyle name="40% - Accent3" xfId="28" builtinId="39" customBuiltin="1"/>
    <cellStyle name="40% - Accent3 2" xfId="65"/>
    <cellStyle name="40% - Accent4" xfId="32" builtinId="43" customBuiltin="1"/>
    <cellStyle name="40% - Accent4 2" xfId="69"/>
    <cellStyle name="40% - Accent5" xfId="36" builtinId="47" customBuiltin="1"/>
    <cellStyle name="40% - Accent5 2" xfId="73"/>
    <cellStyle name="40% - Accent6" xfId="40" builtinId="51" customBuiltin="1"/>
    <cellStyle name="40% - Accent6 2" xfId="77"/>
    <cellStyle name="60% - Accent1" xfId="21" builtinId="32" customBuiltin="1"/>
    <cellStyle name="60% - Accent1 2" xfId="58"/>
    <cellStyle name="60% - Accent2" xfId="25" builtinId="36" customBuiltin="1"/>
    <cellStyle name="60% - Accent2 2" xfId="62"/>
    <cellStyle name="60% - Accent3" xfId="29" builtinId="40" customBuiltin="1"/>
    <cellStyle name="60% - Accent3 2" xfId="66"/>
    <cellStyle name="60% - Accent4" xfId="33" builtinId="44" customBuiltin="1"/>
    <cellStyle name="60% - Accent4 2" xfId="70"/>
    <cellStyle name="60% - Accent5" xfId="37" builtinId="48" customBuiltin="1"/>
    <cellStyle name="60% - Accent5 2" xfId="74"/>
    <cellStyle name="60% - Accent6" xfId="41" builtinId="52" customBuiltin="1"/>
    <cellStyle name="60% - Accent6 2" xfId="78"/>
    <cellStyle name="Accent1" xfId="18" builtinId="29" customBuiltin="1"/>
    <cellStyle name="Accent1 2" xfId="55"/>
    <cellStyle name="Accent2" xfId="22" builtinId="33" customBuiltin="1"/>
    <cellStyle name="Accent2 2" xfId="59"/>
    <cellStyle name="Accent3" xfId="26" builtinId="37" customBuiltin="1"/>
    <cellStyle name="Accent3 2" xfId="63"/>
    <cellStyle name="Accent4" xfId="30" builtinId="41" customBuiltin="1"/>
    <cellStyle name="Accent4 2" xfId="67"/>
    <cellStyle name="Accent5" xfId="34" builtinId="45" customBuiltin="1"/>
    <cellStyle name="Accent5 2" xfId="71"/>
    <cellStyle name="Accent6" xfId="38" builtinId="49" customBuiltin="1"/>
    <cellStyle name="Accent6 2" xfId="75"/>
    <cellStyle name="Bad" xfId="7" builtinId="27" customBuiltin="1"/>
    <cellStyle name="Bad 2" xfId="44"/>
    <cellStyle name="Calculation" xfId="11" builtinId="22" customBuiltin="1"/>
    <cellStyle name="Calculation 2" xfId="48"/>
    <cellStyle name="Check Cell" xfId="13" builtinId="23" customBuiltin="1"/>
    <cellStyle name="Check Cell 2" xfId="50"/>
    <cellStyle name="Explanatory Text" xfId="16" builtinId="53" customBuiltin="1"/>
    <cellStyle name="Explanatory Text 2" xfId="53"/>
    <cellStyle name="Good" xfId="6" builtinId="26" customBuiltin="1"/>
    <cellStyle name="Good 2" xfId="43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6"/>
    <cellStyle name="Linked Cell" xfId="12" builtinId="24" customBuiltin="1"/>
    <cellStyle name="Linked Cell 2" xfId="49"/>
    <cellStyle name="Neutral" xfId="8" builtinId="28" customBuiltin="1"/>
    <cellStyle name="Neutral 2" xfId="45"/>
    <cellStyle name="Normal" xfId="0" builtinId="0"/>
    <cellStyle name="Normal 2" xfId="42"/>
    <cellStyle name="Note" xfId="15" builtinId="10" customBuiltin="1"/>
    <cellStyle name="Note 2" xfId="52"/>
    <cellStyle name="Output" xfId="10" builtinId="21" customBuiltin="1"/>
    <cellStyle name="Output 2" xfId="47"/>
    <cellStyle name="Title" xfId="1" builtinId="15" customBuiltin="1"/>
    <cellStyle name="Total" xfId="17" builtinId="25" customBuiltin="1"/>
    <cellStyle name="Total 2" xfId="54"/>
    <cellStyle name="Warning Text" xfId="14" builtinId="11" customBuiltin="1"/>
    <cellStyle name="Warning Text 2" xfId="51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1.1 Regression'!$C$27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'Model 1.1 Regression'!$C$28:$C$112</c:f>
              <c:numCache>
                <c:formatCode>General</c:formatCode>
                <c:ptCount val="85"/>
                <c:pt idx="0">
                  <c:v>-544.24922411159605</c:v>
                </c:pt>
                <c:pt idx="1">
                  <c:v>1749.306425446729</c:v>
                </c:pt>
                <c:pt idx="2">
                  <c:v>-1042.5658602334825</c:v>
                </c:pt>
                <c:pt idx="3">
                  <c:v>-568.10562389758979</c:v>
                </c:pt>
                <c:pt idx="4">
                  <c:v>264.5826143209988</c:v>
                </c:pt>
                <c:pt idx="5">
                  <c:v>-386.68556649068341</c:v>
                </c:pt>
                <c:pt idx="6">
                  <c:v>-169.27435577546385</c:v>
                </c:pt>
                <c:pt idx="7">
                  <c:v>777.49610871057212</c:v>
                </c:pt>
                <c:pt idx="8">
                  <c:v>1115.1969278837714</c:v>
                </c:pt>
                <c:pt idx="9">
                  <c:v>561.83936574972086</c:v>
                </c:pt>
                <c:pt idx="10">
                  <c:v>868.59259601649319</c:v>
                </c:pt>
                <c:pt idx="11">
                  <c:v>-542.03478972384255</c:v>
                </c:pt>
                <c:pt idx="12">
                  <c:v>-750.57060850571088</c:v>
                </c:pt>
                <c:pt idx="13">
                  <c:v>1021.3279626333588</c:v>
                </c:pt>
                <c:pt idx="14">
                  <c:v>-1033.4323793094645</c:v>
                </c:pt>
                <c:pt idx="15">
                  <c:v>-1213.7428133259018</c:v>
                </c:pt>
                <c:pt idx="16">
                  <c:v>-110.19621440257288</c:v>
                </c:pt>
                <c:pt idx="17">
                  <c:v>-461.13060991873681</c:v>
                </c:pt>
                <c:pt idx="18">
                  <c:v>-220.57300791543003</c:v>
                </c:pt>
                <c:pt idx="19">
                  <c:v>741.69323524919128</c:v>
                </c:pt>
                <c:pt idx="20">
                  <c:v>783.30562833955628</c:v>
                </c:pt>
                <c:pt idx="21">
                  <c:v>418.38905306257584</c:v>
                </c:pt>
                <c:pt idx="22">
                  <c:v>381.23944726104128</c:v>
                </c:pt>
                <c:pt idx="23">
                  <c:v>-488.44509872866729</c:v>
                </c:pt>
                <c:pt idx="24">
                  <c:v>-83.523328993182076</c:v>
                </c:pt>
                <c:pt idx="25">
                  <c:v>1066.2856726393757</c:v>
                </c:pt>
                <c:pt idx="26">
                  <c:v>-893.41040797540427</c:v>
                </c:pt>
                <c:pt idx="27">
                  <c:v>-802.48559672061492</c:v>
                </c:pt>
                <c:pt idx="28">
                  <c:v>-90.215004001533089</c:v>
                </c:pt>
                <c:pt idx="29">
                  <c:v>-330.07409047745568</c:v>
                </c:pt>
                <c:pt idx="30">
                  <c:v>216.4677647724402</c:v>
                </c:pt>
                <c:pt idx="31">
                  <c:v>554.67646370089642</c:v>
                </c:pt>
                <c:pt idx="32">
                  <c:v>776.21005980843893</c:v>
                </c:pt>
                <c:pt idx="33">
                  <c:v>238.34030164402429</c:v>
                </c:pt>
                <c:pt idx="34">
                  <c:v>169.1768766553414</c:v>
                </c:pt>
                <c:pt idx="35">
                  <c:v>-751.01648769470285</c:v>
                </c:pt>
                <c:pt idx="36">
                  <c:v>-330.51263261638087</c:v>
                </c:pt>
                <c:pt idx="37">
                  <c:v>635.94109311382272</c:v>
                </c:pt>
                <c:pt idx="38">
                  <c:v>-1121.4514357500311</c:v>
                </c:pt>
                <c:pt idx="39">
                  <c:v>-557.95423996867612</c:v>
                </c:pt>
                <c:pt idx="40">
                  <c:v>-113.98726646906471</c:v>
                </c:pt>
                <c:pt idx="41">
                  <c:v>-635.94006222290773</c:v>
                </c:pt>
                <c:pt idx="42">
                  <c:v>-30.65759370406704</c:v>
                </c:pt>
                <c:pt idx="43">
                  <c:v>437.85269785621858</c:v>
                </c:pt>
                <c:pt idx="44">
                  <c:v>983.05048355987674</c:v>
                </c:pt>
                <c:pt idx="45">
                  <c:v>309.30981237347169</c:v>
                </c:pt>
                <c:pt idx="46">
                  <c:v>159.88135790084016</c:v>
                </c:pt>
                <c:pt idx="47">
                  <c:v>-481.86112476802191</c:v>
                </c:pt>
                <c:pt idx="48">
                  <c:v>295.15610794851727</c:v>
                </c:pt>
                <c:pt idx="49">
                  <c:v>705.62103216551986</c:v>
                </c:pt>
                <c:pt idx="50">
                  <c:v>-1109.3754175066188</c:v>
                </c:pt>
                <c:pt idx="51">
                  <c:v>-805.0156239485641</c:v>
                </c:pt>
                <c:pt idx="52">
                  <c:v>-304.54333094910726</c:v>
                </c:pt>
                <c:pt idx="53">
                  <c:v>-286.47859609944862</c:v>
                </c:pt>
                <c:pt idx="54">
                  <c:v>101.21856722598932</c:v>
                </c:pt>
                <c:pt idx="55">
                  <c:v>260.17067624642277</c:v>
                </c:pt>
                <c:pt idx="56">
                  <c:v>1030.2923684580646</c:v>
                </c:pt>
                <c:pt idx="57">
                  <c:v>535.04053743690565</c:v>
                </c:pt>
                <c:pt idx="58">
                  <c:v>38.259246633871044</c:v>
                </c:pt>
                <c:pt idx="59">
                  <c:v>-768.57521532825922</c:v>
                </c:pt>
                <c:pt idx="60">
                  <c:v>-402.27012731514242</c:v>
                </c:pt>
                <c:pt idx="61">
                  <c:v>542.67178889893876</c:v>
                </c:pt>
                <c:pt idx="62">
                  <c:v>-1025.2876025054411</c:v>
                </c:pt>
                <c:pt idx="63">
                  <c:v>-704.9402574841879</c:v>
                </c:pt>
                <c:pt idx="64">
                  <c:v>-360.1726363282105</c:v>
                </c:pt>
                <c:pt idx="65">
                  <c:v>-112.45019465496352</c:v>
                </c:pt>
                <c:pt idx="66">
                  <c:v>49.738633419637154</c:v>
                </c:pt>
                <c:pt idx="67">
                  <c:v>503.00451547657394</c:v>
                </c:pt>
                <c:pt idx="68">
                  <c:v>815.16715665318407</c:v>
                </c:pt>
                <c:pt idx="69">
                  <c:v>235.65693372811074</c:v>
                </c:pt>
                <c:pt idx="70">
                  <c:v>309.79586864979683</c:v>
                </c:pt>
                <c:pt idx="71">
                  <c:v>-355.86239392034076</c:v>
                </c:pt>
                <c:pt idx="72">
                  <c:v>-213.23875469765517</c:v>
                </c:pt>
                <c:pt idx="73">
                  <c:v>602.83642022529602</c:v>
                </c:pt>
                <c:pt idx="74">
                  <c:v>-866.54580251360312</c:v>
                </c:pt>
                <c:pt idx="75">
                  <c:v>-401.11426002839653</c:v>
                </c:pt>
                <c:pt idx="76">
                  <c:v>-41.060308811662253</c:v>
                </c:pt>
                <c:pt idx="77">
                  <c:v>-182.88119618755627</c:v>
                </c:pt>
                <c:pt idx="78">
                  <c:v>11.335342742559078</c:v>
                </c:pt>
                <c:pt idx="79">
                  <c:v>498.4392395976065</c:v>
                </c:pt>
                <c:pt idx="80">
                  <c:v>1001.127443590427</c:v>
                </c:pt>
                <c:pt idx="81">
                  <c:v>294.89067948677621</c:v>
                </c:pt>
                <c:pt idx="82">
                  <c:v>327.73014806553329</c:v>
                </c:pt>
                <c:pt idx="83">
                  <c:v>-470.0005626673792</c:v>
                </c:pt>
                <c:pt idx="84">
                  <c:v>-224.40695070001675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5-4459-BBCB-1AD550BF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237056"/>
        <c:axId val="411235088"/>
      </c:lineChart>
      <c:catAx>
        <c:axId val="41123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35088"/>
        <c:crosses val="autoZero"/>
        <c:auto val="1"/>
        <c:lblAlgn val="ctr"/>
        <c:lblOffset val="100"/>
        <c:noMultiLvlLbl val="0"/>
      </c:catAx>
      <c:valAx>
        <c:axId val="4112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1.2_Regression'!$C$35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'Model 1.2_Regression'!$C$36:$C$120</c:f>
              <c:numCache>
                <c:formatCode>General</c:formatCode>
                <c:ptCount val="85"/>
                <c:pt idx="0">
                  <c:v>125.4399999999996</c:v>
                </c:pt>
                <c:pt idx="1">
                  <c:v>1163.7699999999995</c:v>
                </c:pt>
                <c:pt idx="2">
                  <c:v>297.77</c:v>
                </c:pt>
                <c:pt idx="3">
                  <c:v>445.62714285714264</c:v>
                </c:pt>
                <c:pt idx="4">
                  <c:v>577.48428571428485</c:v>
                </c:pt>
                <c:pt idx="5">
                  <c:v>277.62714285714355</c:v>
                </c:pt>
                <c:pt idx="6">
                  <c:v>163.198571428572</c:v>
                </c:pt>
                <c:pt idx="7">
                  <c:v>299.34142857142888</c:v>
                </c:pt>
                <c:pt idx="8">
                  <c:v>75.91285714285732</c:v>
                </c:pt>
                <c:pt idx="9">
                  <c:v>203.48428571428576</c:v>
                </c:pt>
                <c:pt idx="10">
                  <c:v>590.19857142857109</c:v>
                </c:pt>
                <c:pt idx="11">
                  <c:v>112.91285714285732</c:v>
                </c:pt>
                <c:pt idx="12">
                  <c:v>-200.00714285714275</c:v>
                </c:pt>
                <c:pt idx="13">
                  <c:v>103.32285714285717</c:v>
                </c:pt>
                <c:pt idx="14">
                  <c:v>-38.677142857142826</c:v>
                </c:pt>
                <c:pt idx="15">
                  <c:v>-384.82000000000062</c:v>
                </c:pt>
                <c:pt idx="16">
                  <c:v>-5.9628571428575015</c:v>
                </c:pt>
                <c:pt idx="17">
                  <c:v>-138.81999999999971</c:v>
                </c:pt>
                <c:pt idx="18">
                  <c:v>-286.24857142857036</c:v>
                </c:pt>
                <c:pt idx="19">
                  <c:v>89.894285714285616</c:v>
                </c:pt>
                <c:pt idx="20">
                  <c:v>-268.53428571428594</c:v>
                </c:pt>
                <c:pt idx="21">
                  <c:v>-150.9628571428575</c:v>
                </c:pt>
                <c:pt idx="22">
                  <c:v>-221.24857142857218</c:v>
                </c:pt>
                <c:pt idx="23">
                  <c:v>-174.53428571428503</c:v>
                </c:pt>
                <c:pt idx="24">
                  <c:v>-31.454285714286016</c:v>
                </c:pt>
                <c:pt idx="25">
                  <c:v>-133.12428571428609</c:v>
                </c:pt>
                <c:pt idx="26">
                  <c:v>-164.12428571428563</c:v>
                </c:pt>
                <c:pt idx="27">
                  <c:v>-391.26714285714297</c:v>
                </c:pt>
                <c:pt idx="28">
                  <c:v>-284.40999999999985</c:v>
                </c:pt>
                <c:pt idx="29">
                  <c:v>-432.26714285714206</c:v>
                </c:pt>
                <c:pt idx="30">
                  <c:v>-282.69571428571362</c:v>
                </c:pt>
                <c:pt idx="31">
                  <c:v>-335.55285714285674</c:v>
                </c:pt>
                <c:pt idx="32">
                  <c:v>-393.98142857142921</c:v>
                </c:pt>
                <c:pt idx="33">
                  <c:v>-244.40999999999985</c:v>
                </c:pt>
                <c:pt idx="34">
                  <c:v>-240.69571428571453</c:v>
                </c:pt>
                <c:pt idx="35">
                  <c:v>-322.9814285714283</c:v>
                </c:pt>
                <c:pt idx="36">
                  <c:v>-160.90142857142928</c:v>
                </c:pt>
                <c:pt idx="37">
                  <c:v>-453.57142857142935</c:v>
                </c:pt>
                <c:pt idx="38">
                  <c:v>-305.57142857142844</c:v>
                </c:pt>
                <c:pt idx="39">
                  <c:v>-116.71428571428623</c:v>
                </c:pt>
                <c:pt idx="40">
                  <c:v>-149.85714285714312</c:v>
                </c:pt>
                <c:pt idx="41">
                  <c:v>-402.71428571428532</c:v>
                </c:pt>
                <c:pt idx="42">
                  <c:v>-123.14285714285688</c:v>
                </c:pt>
                <c:pt idx="43">
                  <c:v>-193</c:v>
                </c:pt>
                <c:pt idx="44">
                  <c:v>-39.428571428571558</c:v>
                </c:pt>
                <c:pt idx="45">
                  <c:v>-170.85714285714312</c:v>
                </c:pt>
                <c:pt idx="46">
                  <c:v>-248.14285714285688</c:v>
                </c:pt>
                <c:pt idx="47">
                  <c:v>60.571428571428442</c:v>
                </c:pt>
                <c:pt idx="48">
                  <c:v>121.65142857142746</c:v>
                </c:pt>
                <c:pt idx="49">
                  <c:v>-86.018571428571704</c:v>
                </c:pt>
                <c:pt idx="50">
                  <c:v>24.981428571428296</c:v>
                </c:pt>
                <c:pt idx="51">
                  <c:v>98.838571428571413</c:v>
                </c:pt>
                <c:pt idx="52">
                  <c:v>-94.30428571428638</c:v>
                </c:pt>
                <c:pt idx="53">
                  <c:v>76.838571428571413</c:v>
                </c:pt>
                <c:pt idx="54">
                  <c:v>103.41000000000076</c:v>
                </c:pt>
                <c:pt idx="55">
                  <c:v>-140.44714285714326</c:v>
                </c:pt>
                <c:pt idx="56">
                  <c:v>303.12428571428609</c:v>
                </c:pt>
                <c:pt idx="57">
                  <c:v>345.69571428571362</c:v>
                </c:pt>
                <c:pt idx="58">
                  <c:v>-98.590000000000146</c:v>
                </c:pt>
                <c:pt idx="59">
                  <c:v>-52.875714285713912</c:v>
                </c:pt>
                <c:pt idx="60">
                  <c:v>10.204285714285106</c:v>
                </c:pt>
                <c:pt idx="61">
                  <c:v>-341.46571428571497</c:v>
                </c:pt>
                <c:pt idx="62">
                  <c:v>44.534285714285488</c:v>
                </c:pt>
                <c:pt idx="63">
                  <c:v>118.39142857142815</c:v>
                </c:pt>
                <c:pt idx="64">
                  <c:v>-89.751428571429642</c:v>
                </c:pt>
                <c:pt idx="65">
                  <c:v>444.39142857142906</c:v>
                </c:pt>
                <c:pt idx="66">
                  <c:v>252.9628571428575</c:v>
                </c:pt>
                <c:pt idx="67">
                  <c:v>160.10571428571438</c:v>
                </c:pt>
                <c:pt idx="68">
                  <c:v>96.677142857142826</c:v>
                </c:pt>
                <c:pt idx="69">
                  <c:v>15.248571428571267</c:v>
                </c:pt>
                <c:pt idx="70">
                  <c:v>127.96285714285659</c:v>
                </c:pt>
                <c:pt idx="71">
                  <c:v>296.67714285714283</c:v>
                </c:pt>
                <c:pt idx="72">
                  <c:v>118.75714285714275</c:v>
                </c:pt>
                <c:pt idx="73">
                  <c:v>-252.91285714285823</c:v>
                </c:pt>
                <c:pt idx="74">
                  <c:v>141.08714285714268</c:v>
                </c:pt>
                <c:pt idx="75">
                  <c:v>229.94428571428489</c:v>
                </c:pt>
                <c:pt idx="76">
                  <c:v>46.801428571428005</c:v>
                </c:pt>
                <c:pt idx="77">
                  <c:v>174.9442857142858</c:v>
                </c:pt>
                <c:pt idx="78">
                  <c:v>172.51571428571424</c:v>
                </c:pt>
                <c:pt idx="79">
                  <c:v>119.65857142857112</c:v>
                </c:pt>
                <c:pt idx="80">
                  <c:v>226.22999999999956</c:v>
                </c:pt>
                <c:pt idx="81">
                  <c:v>1.8014285714280049</c:v>
                </c:pt>
                <c:pt idx="82">
                  <c:v>90.515714285713329</c:v>
                </c:pt>
                <c:pt idx="83">
                  <c:v>80.229999999999563</c:v>
                </c:pt>
                <c:pt idx="84">
                  <c:v>16.309999999999491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B-4269-9A2F-D60FA10D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78352"/>
        <c:axId val="682774416"/>
      </c:lineChart>
      <c:catAx>
        <c:axId val="68277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74416"/>
        <c:crosses val="autoZero"/>
        <c:auto val="1"/>
        <c:lblAlgn val="ctr"/>
        <c:lblOffset val="100"/>
        <c:noMultiLvlLbl val="0"/>
      </c:catAx>
      <c:valAx>
        <c:axId val="6827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7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1.3_Regression'!$C$38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'Model 1.3_Regression'!$C$39:$C$120</c:f>
              <c:numCache>
                <c:formatCode>General</c:formatCode>
                <c:ptCount val="82"/>
                <c:pt idx="0">
                  <c:v>252.81505369559272</c:v>
                </c:pt>
                <c:pt idx="1">
                  <c:v>-15.623906842913129</c:v>
                </c:pt>
                <c:pt idx="2">
                  <c:v>14.747650564658215</c:v>
                </c:pt>
                <c:pt idx="3">
                  <c:v>-105.78779993734497</c:v>
                </c:pt>
                <c:pt idx="4">
                  <c:v>29.329656522519144</c:v>
                </c:pt>
                <c:pt idx="5">
                  <c:v>-85.041911935528333</c:v>
                </c:pt>
                <c:pt idx="6">
                  <c:v>131.75081300548391</c:v>
                </c:pt>
                <c:pt idx="7">
                  <c:v>450.95966839253742</c:v>
                </c:pt>
                <c:pt idx="8">
                  <c:v>-33.170936026519485</c:v>
                </c:pt>
                <c:pt idx="9">
                  <c:v>-308.31540971976028</c:v>
                </c:pt>
                <c:pt idx="10">
                  <c:v>102.48738284146202</c:v>
                </c:pt>
                <c:pt idx="11">
                  <c:v>-58.528741997507495</c:v>
                </c:pt>
                <c:pt idx="12">
                  <c:v>-269.20584001981297</c:v>
                </c:pt>
                <c:pt idx="13">
                  <c:v>74.65173646963467</c:v>
                </c:pt>
                <c:pt idx="14">
                  <c:v>-52.482115153286941</c:v>
                </c:pt>
                <c:pt idx="15">
                  <c:v>-55.143211826465631</c:v>
                </c:pt>
                <c:pt idx="16">
                  <c:v>204.36670725223485</c:v>
                </c:pt>
                <c:pt idx="17">
                  <c:v>-170.97865399879083</c:v>
                </c:pt>
                <c:pt idx="18">
                  <c:v>58.710200592637193</c:v>
                </c:pt>
                <c:pt idx="19">
                  <c:v>-167.7332627231508</c:v>
                </c:pt>
                <c:pt idx="20">
                  <c:v>39.688002810541548</c:v>
                </c:pt>
                <c:pt idx="21">
                  <c:v>145.46474804074023</c:v>
                </c:pt>
                <c:pt idx="22">
                  <c:v>190.8645464415049</c:v>
                </c:pt>
                <c:pt idx="23">
                  <c:v>-35.126020161164888</c:v>
                </c:pt>
                <c:pt idx="24">
                  <c:v>-311.53165722320591</c:v>
                </c:pt>
                <c:pt idx="25">
                  <c:v>-102.85466019927298</c:v>
                </c:pt>
                <c:pt idx="26">
                  <c:v>-240.43669093519475</c:v>
                </c:pt>
                <c:pt idx="27">
                  <c:v>32.250026025626539</c:v>
                </c:pt>
                <c:pt idx="28">
                  <c:v>-87.949895104796269</c:v>
                </c:pt>
                <c:pt idx="29">
                  <c:v>-84.268675619963687</c:v>
                </c:pt>
                <c:pt idx="30">
                  <c:v>19.348926570962249</c:v>
                </c:pt>
                <c:pt idx="31">
                  <c:v>16.329080149602305</c:v>
                </c:pt>
                <c:pt idx="32">
                  <c:v>-56.019863052695655</c:v>
                </c:pt>
                <c:pt idx="33">
                  <c:v>78.165896183168115</c:v>
                </c:pt>
                <c:pt idx="34">
                  <c:v>-91.495139667851618</c:v>
                </c:pt>
                <c:pt idx="35">
                  <c:v>-39.219707670056778</c:v>
                </c:pt>
                <c:pt idx="36">
                  <c:v>68.392034815766237</c:v>
                </c:pt>
                <c:pt idx="37">
                  <c:v>104.23343621101048</c:v>
                </c:pt>
                <c:pt idx="38">
                  <c:v>-223.36533420848173</c:v>
                </c:pt>
                <c:pt idx="39">
                  <c:v>37.239100410833089</c:v>
                </c:pt>
                <c:pt idx="40">
                  <c:v>-59.731319684357004</c:v>
                </c:pt>
                <c:pt idx="41">
                  <c:v>192.89193261403125</c:v>
                </c:pt>
                <c:pt idx="42">
                  <c:v>-89.347688743506296</c:v>
                </c:pt>
                <c:pt idx="43">
                  <c:v>-120.18821891524021</c:v>
                </c:pt>
                <c:pt idx="44">
                  <c:v>152.93002622062158</c:v>
                </c:pt>
                <c:pt idx="45">
                  <c:v>223.51108432472302</c:v>
                </c:pt>
                <c:pt idx="46">
                  <c:v>159.86166990084894</c:v>
                </c:pt>
                <c:pt idx="47">
                  <c:v>-4.7908999580486125</c:v>
                </c:pt>
                <c:pt idx="48">
                  <c:v>32.127712952986258</c:v>
                </c:pt>
                <c:pt idx="49">
                  <c:v>-98.138596283666629</c:v>
                </c:pt>
                <c:pt idx="50">
                  <c:v>63.307534398779353</c:v>
                </c:pt>
                <c:pt idx="51">
                  <c:v>36.15870997888851</c:v>
                </c:pt>
                <c:pt idx="52">
                  <c:v>-146.80695989551896</c:v>
                </c:pt>
                <c:pt idx="53">
                  <c:v>277.55277903498973</c:v>
                </c:pt>
                <c:pt idx="54">
                  <c:v>227.46774114689651</c:v>
                </c:pt>
                <c:pt idx="55">
                  <c:v>-164.1818125254249</c:v>
                </c:pt>
                <c:pt idx="56">
                  <c:v>-210.07524026248848</c:v>
                </c:pt>
                <c:pt idx="57">
                  <c:v>-115.16764242949102</c:v>
                </c:pt>
                <c:pt idx="58">
                  <c:v>-138.4837906171997</c:v>
                </c:pt>
                <c:pt idx="59">
                  <c:v>119.81775492455927</c:v>
                </c:pt>
                <c:pt idx="60">
                  <c:v>104.87421506807914</c:v>
                </c:pt>
                <c:pt idx="61">
                  <c:v>-4.6389262501506892</c:v>
                </c:pt>
                <c:pt idx="62">
                  <c:v>404.02827567997883</c:v>
                </c:pt>
                <c:pt idx="63">
                  <c:v>74.549682323402521</c:v>
                </c:pt>
                <c:pt idx="64">
                  <c:v>65.330005674075437</c:v>
                </c:pt>
                <c:pt idx="65">
                  <c:v>-189.31464545361541</c:v>
                </c:pt>
                <c:pt idx="66">
                  <c:v>-163.66591124387378</c:v>
                </c:pt>
                <c:pt idx="67">
                  <c:v>14.748614250549508</c:v>
                </c:pt>
                <c:pt idx="68">
                  <c:v>192.26173444618144</c:v>
                </c:pt>
                <c:pt idx="69">
                  <c:v>16.766301906103763</c:v>
                </c:pt>
                <c:pt idx="70">
                  <c:v>-223.23466889876727</c:v>
                </c:pt>
                <c:pt idx="71">
                  <c:v>17.847614862215778</c:v>
                </c:pt>
                <c:pt idx="72">
                  <c:v>122.52848071058816</c:v>
                </c:pt>
                <c:pt idx="73">
                  <c:v>42.370916895355549</c:v>
                </c:pt>
                <c:pt idx="74">
                  <c:v>34.200679653544285</c:v>
                </c:pt>
                <c:pt idx="75">
                  <c:v>-19.266506974946424</c:v>
                </c:pt>
                <c:pt idx="76">
                  <c:v>-4.5381947641644729</c:v>
                </c:pt>
                <c:pt idx="77">
                  <c:v>59.159175358879111</c:v>
                </c:pt>
                <c:pt idx="78">
                  <c:v>-184.26408132860342</c:v>
                </c:pt>
                <c:pt idx="79">
                  <c:v>-29.934068628877867</c:v>
                </c:pt>
                <c:pt idx="80">
                  <c:v>-85.613724135642769</c:v>
                </c:pt>
                <c:pt idx="81">
                  <c:v>-40.424978305485638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7-438C-9A2B-AF5B01A95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062528"/>
        <c:axId val="740064496"/>
      </c:lineChart>
      <c:catAx>
        <c:axId val="74006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64496"/>
        <c:crosses val="autoZero"/>
        <c:auto val="1"/>
        <c:lblAlgn val="ctr"/>
        <c:lblOffset val="100"/>
        <c:noMultiLvlLbl val="0"/>
      </c:catAx>
      <c:valAx>
        <c:axId val="7400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6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'Model 1.3_with 3 lags Results'!$C$2</c:f>
              <c:strCache>
                <c:ptCount val="1"/>
                <c:pt idx="0">
                  <c:v>New Hire_Train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'Model 1.3_with 3 lags Results'!$C$3:$C$213</c:f>
              <c:numCache>
                <c:formatCode>General</c:formatCode>
                <c:ptCount val="211"/>
                <c:pt idx="0">
                  <c:v>4733</c:v>
                </c:pt>
                <c:pt idx="1">
                  <c:v>5586</c:v>
                </c:pt>
                <c:pt idx="2">
                  <c:v>5008</c:v>
                </c:pt>
                <c:pt idx="3">
                  <c:v>5180</c:v>
                </c:pt>
                <c:pt idx="4">
                  <c:v>5943</c:v>
                </c:pt>
                <c:pt idx="5">
                  <c:v>6007</c:v>
                </c:pt>
                <c:pt idx="6">
                  <c:v>5526</c:v>
                </c:pt>
                <c:pt idx="7">
                  <c:v>5989</c:v>
                </c:pt>
                <c:pt idx="8">
                  <c:v>4579</c:v>
                </c:pt>
                <c:pt idx="9">
                  <c:v>4474</c:v>
                </c:pt>
                <c:pt idx="10">
                  <c:v>6118</c:v>
                </c:pt>
                <c:pt idx="11">
                  <c:v>4003</c:v>
                </c:pt>
                <c:pt idx="12">
                  <c:v>3894</c:v>
                </c:pt>
                <c:pt idx="13">
                  <c:v>4994</c:v>
                </c:pt>
                <c:pt idx="14">
                  <c:v>4583</c:v>
                </c:pt>
                <c:pt idx="15">
                  <c:v>4722</c:v>
                </c:pt>
                <c:pt idx="16">
                  <c:v>5725</c:v>
                </c:pt>
                <c:pt idx="17">
                  <c:v>5654</c:v>
                </c:pt>
                <c:pt idx="18">
                  <c:v>5163</c:v>
                </c:pt>
                <c:pt idx="19">
                  <c:v>5169</c:v>
                </c:pt>
                <c:pt idx="20">
                  <c:v>4283</c:v>
                </c:pt>
                <c:pt idx="21">
                  <c:v>4634</c:v>
                </c:pt>
                <c:pt idx="22">
                  <c:v>5873</c:v>
                </c:pt>
                <c:pt idx="23">
                  <c:v>3869</c:v>
                </c:pt>
                <c:pt idx="24">
                  <c:v>3879</c:v>
                </c:pt>
                <c:pt idx="25">
                  <c:v>4707</c:v>
                </c:pt>
                <c:pt idx="26">
                  <c:v>4281</c:v>
                </c:pt>
                <c:pt idx="27">
                  <c:v>4717</c:v>
                </c:pt>
                <c:pt idx="28">
                  <c:v>5291</c:v>
                </c:pt>
                <c:pt idx="29">
                  <c:v>5520</c:v>
                </c:pt>
                <c:pt idx="30">
                  <c:v>5061</c:v>
                </c:pt>
                <c:pt idx="31">
                  <c:v>5141</c:v>
                </c:pt>
                <c:pt idx="32">
                  <c:v>4126</c:v>
                </c:pt>
                <c:pt idx="33">
                  <c:v>4496</c:v>
                </c:pt>
                <c:pt idx="34">
                  <c:v>5544</c:v>
                </c:pt>
                <c:pt idx="35">
                  <c:v>3719</c:v>
                </c:pt>
                <c:pt idx="36">
                  <c:v>4145</c:v>
                </c:pt>
                <c:pt idx="37">
                  <c:v>4833</c:v>
                </c:pt>
                <c:pt idx="38">
                  <c:v>4302</c:v>
                </c:pt>
                <c:pt idx="39">
                  <c:v>4868</c:v>
                </c:pt>
                <c:pt idx="40">
                  <c:v>5425</c:v>
                </c:pt>
                <c:pt idx="41">
                  <c:v>5866</c:v>
                </c:pt>
                <c:pt idx="42">
                  <c:v>5126</c:v>
                </c:pt>
                <c:pt idx="43">
                  <c:v>5125</c:v>
                </c:pt>
                <c:pt idx="44">
                  <c:v>4501</c:v>
                </c:pt>
                <c:pt idx="45">
                  <c:v>4770</c:v>
                </c:pt>
                <c:pt idx="46">
                  <c:v>5903</c:v>
                </c:pt>
                <c:pt idx="47">
                  <c:v>4041</c:v>
                </c:pt>
                <c:pt idx="48">
                  <c:v>4352</c:v>
                </c:pt>
                <c:pt idx="49">
                  <c:v>4880</c:v>
                </c:pt>
                <c:pt idx="50">
                  <c:v>4773</c:v>
                </c:pt>
                <c:pt idx="51">
                  <c:v>5086</c:v>
                </c:pt>
                <c:pt idx="52">
                  <c:v>5469</c:v>
                </c:pt>
                <c:pt idx="53">
                  <c:v>6200</c:v>
                </c:pt>
                <c:pt idx="54">
                  <c:v>5634</c:v>
                </c:pt>
                <c:pt idx="55">
                  <c:v>5266</c:v>
                </c:pt>
                <c:pt idx="56">
                  <c:v>4379</c:v>
                </c:pt>
                <c:pt idx="57">
                  <c:v>4650</c:v>
                </c:pt>
                <c:pt idx="58">
                  <c:v>5639</c:v>
                </c:pt>
                <c:pt idx="59">
                  <c:v>4052</c:v>
                </c:pt>
                <c:pt idx="60">
                  <c:v>4363</c:v>
                </c:pt>
                <c:pt idx="61">
                  <c:v>4876</c:v>
                </c:pt>
                <c:pt idx="62">
                  <c:v>5132</c:v>
                </c:pt>
                <c:pt idx="63">
                  <c:v>5227</c:v>
                </c:pt>
                <c:pt idx="64">
                  <c:v>5761</c:v>
                </c:pt>
                <c:pt idx="65">
                  <c:v>5985</c:v>
                </c:pt>
                <c:pt idx="66">
                  <c:v>5295</c:v>
                </c:pt>
                <c:pt idx="67">
                  <c:v>5484</c:v>
                </c:pt>
                <c:pt idx="68">
                  <c:v>4720</c:v>
                </c:pt>
                <c:pt idx="69">
                  <c:v>4750</c:v>
                </c:pt>
                <c:pt idx="70">
                  <c:v>5719</c:v>
                </c:pt>
                <c:pt idx="71">
                  <c:v>4140</c:v>
                </c:pt>
                <c:pt idx="72">
                  <c:v>4466</c:v>
                </c:pt>
                <c:pt idx="73">
                  <c:v>5004</c:v>
                </c:pt>
                <c:pt idx="74">
                  <c:v>4854</c:v>
                </c:pt>
                <c:pt idx="75">
                  <c:v>5138</c:v>
                </c:pt>
                <c:pt idx="76">
                  <c:v>5712</c:v>
                </c:pt>
                <c:pt idx="77">
                  <c:v>6106</c:v>
                </c:pt>
                <c:pt idx="78">
                  <c:v>5273</c:v>
                </c:pt>
                <c:pt idx="79">
                  <c:v>5438</c:v>
                </c:pt>
                <c:pt idx="80">
                  <c:v>4495</c:v>
                </c:pt>
                <c:pt idx="81">
                  <c:v>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0-43AA-AE6E-C73EA644162A}"/>
            </c:ext>
          </c:extLst>
        </c:ser>
        <c:ser>
          <c:idx val="1"/>
          <c:order val="1"/>
          <c:tx>
            <c:strRef>
              <c:f>'Model 1.3_with 3 lags Results'!$D$2</c:f>
              <c:strCache>
                <c:ptCount val="1"/>
                <c:pt idx="0">
                  <c:v>New Hire_Test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'Model 1.3_with 3 lags Results'!$D$3:$D$213</c:f>
              <c:numCache>
                <c:formatCode>General</c:formatCode>
                <c:ptCount val="211"/>
                <c:pt idx="82">
                  <c:v>5555</c:v>
                </c:pt>
                <c:pt idx="83">
                  <c:v>4085</c:v>
                </c:pt>
                <c:pt idx="84">
                  <c:v>4138</c:v>
                </c:pt>
                <c:pt idx="85">
                  <c:v>4993</c:v>
                </c:pt>
                <c:pt idx="86">
                  <c:v>4523</c:v>
                </c:pt>
                <c:pt idx="87">
                  <c:v>4930</c:v>
                </c:pt>
                <c:pt idx="88">
                  <c:v>5188</c:v>
                </c:pt>
                <c:pt idx="89">
                  <c:v>5682</c:v>
                </c:pt>
                <c:pt idx="90">
                  <c:v>4974</c:v>
                </c:pt>
                <c:pt idx="91">
                  <c:v>5159</c:v>
                </c:pt>
                <c:pt idx="92">
                  <c:v>4224</c:v>
                </c:pt>
                <c:pt idx="93">
                  <c:v>4758</c:v>
                </c:pt>
                <c:pt idx="94">
                  <c:v>5690</c:v>
                </c:pt>
                <c:pt idx="95">
                  <c:v>3830</c:v>
                </c:pt>
                <c:pt idx="96">
                  <c:v>3896</c:v>
                </c:pt>
                <c:pt idx="97">
                  <c:v>4437</c:v>
                </c:pt>
                <c:pt idx="98">
                  <c:v>3947</c:v>
                </c:pt>
                <c:pt idx="99">
                  <c:v>4217</c:v>
                </c:pt>
                <c:pt idx="100">
                  <c:v>4662</c:v>
                </c:pt>
                <c:pt idx="101">
                  <c:v>4749</c:v>
                </c:pt>
                <c:pt idx="102">
                  <c:v>4221</c:v>
                </c:pt>
                <c:pt idx="103">
                  <c:v>4180</c:v>
                </c:pt>
                <c:pt idx="104">
                  <c:v>3550</c:v>
                </c:pt>
                <c:pt idx="105">
                  <c:v>3979</c:v>
                </c:pt>
                <c:pt idx="106">
                  <c:v>4402</c:v>
                </c:pt>
                <c:pt idx="107">
                  <c:v>3096</c:v>
                </c:pt>
                <c:pt idx="108">
                  <c:v>3387</c:v>
                </c:pt>
                <c:pt idx="109">
                  <c:v>3738</c:v>
                </c:pt>
                <c:pt idx="110">
                  <c:v>3707</c:v>
                </c:pt>
                <c:pt idx="111">
                  <c:v>4363</c:v>
                </c:pt>
                <c:pt idx="112">
                  <c:v>4602</c:v>
                </c:pt>
                <c:pt idx="113">
                  <c:v>4740</c:v>
                </c:pt>
                <c:pt idx="114">
                  <c:v>4217</c:v>
                </c:pt>
                <c:pt idx="115">
                  <c:v>3965</c:v>
                </c:pt>
                <c:pt idx="116">
                  <c:v>3490</c:v>
                </c:pt>
                <c:pt idx="117">
                  <c:v>3942</c:v>
                </c:pt>
                <c:pt idx="118">
                  <c:v>4399</c:v>
                </c:pt>
                <c:pt idx="119">
                  <c:v>3091</c:v>
                </c:pt>
                <c:pt idx="120">
                  <c:v>3423</c:v>
                </c:pt>
                <c:pt idx="121">
                  <c:v>3767</c:v>
                </c:pt>
                <c:pt idx="122">
                  <c:v>3967</c:v>
                </c:pt>
                <c:pt idx="123">
                  <c:v>4188</c:v>
                </c:pt>
                <c:pt idx="124">
                  <c:v>4450</c:v>
                </c:pt>
                <c:pt idx="125">
                  <c:v>4888</c:v>
                </c:pt>
                <c:pt idx="126">
                  <c:v>4374</c:v>
                </c:pt>
                <c:pt idx="127">
                  <c:v>4171</c:v>
                </c:pt>
                <c:pt idx="128">
                  <c:v>3604</c:v>
                </c:pt>
                <c:pt idx="129">
                  <c:v>3876</c:v>
                </c:pt>
                <c:pt idx="130">
                  <c:v>4412</c:v>
                </c:pt>
                <c:pt idx="131">
                  <c:v>3346</c:v>
                </c:pt>
                <c:pt idx="132">
                  <c:v>3576</c:v>
                </c:pt>
                <c:pt idx="133">
                  <c:v>4116</c:v>
                </c:pt>
                <c:pt idx="134">
                  <c:v>4285</c:v>
                </c:pt>
                <c:pt idx="135">
                  <c:v>4538</c:v>
                </c:pt>
                <c:pt idx="136">
                  <c:v>4451</c:v>
                </c:pt>
                <c:pt idx="137">
                  <c:v>5151</c:v>
                </c:pt>
                <c:pt idx="138">
                  <c:v>4312</c:v>
                </c:pt>
                <c:pt idx="139">
                  <c:v>4297</c:v>
                </c:pt>
                <c:pt idx="140">
                  <c:v>3746</c:v>
                </c:pt>
                <c:pt idx="141">
                  <c:v>3896</c:v>
                </c:pt>
                <c:pt idx="142">
                  <c:v>4715</c:v>
                </c:pt>
                <c:pt idx="143">
                  <c:v>3345</c:v>
                </c:pt>
                <c:pt idx="144">
                  <c:v>3524</c:v>
                </c:pt>
                <c:pt idx="145">
                  <c:v>4254</c:v>
                </c:pt>
                <c:pt idx="146">
                  <c:v>4293</c:v>
                </c:pt>
                <c:pt idx="147">
                  <c:v>4523</c:v>
                </c:pt>
                <c:pt idx="148">
                  <c:v>4718</c:v>
                </c:pt>
                <c:pt idx="149">
                  <c:v>5379</c:v>
                </c:pt>
                <c:pt idx="150">
                  <c:v>4834</c:v>
                </c:pt>
                <c:pt idx="151">
                  <c:v>4380</c:v>
                </c:pt>
                <c:pt idx="152">
                  <c:v>3776</c:v>
                </c:pt>
                <c:pt idx="153">
                  <c:v>4166</c:v>
                </c:pt>
                <c:pt idx="154">
                  <c:v>4915</c:v>
                </c:pt>
                <c:pt idx="155">
                  <c:v>3570</c:v>
                </c:pt>
                <c:pt idx="156">
                  <c:v>3868</c:v>
                </c:pt>
                <c:pt idx="157">
                  <c:v>4420</c:v>
                </c:pt>
                <c:pt idx="158">
                  <c:v>4512</c:v>
                </c:pt>
                <c:pt idx="159">
                  <c:v>4732</c:v>
                </c:pt>
                <c:pt idx="160">
                  <c:v>5113</c:v>
                </c:pt>
                <c:pt idx="161">
                  <c:v>5519</c:v>
                </c:pt>
                <c:pt idx="162">
                  <c:v>5197</c:v>
                </c:pt>
                <c:pt idx="163">
                  <c:v>5013</c:v>
                </c:pt>
                <c:pt idx="164">
                  <c:v>4102</c:v>
                </c:pt>
                <c:pt idx="165">
                  <c:v>4608</c:v>
                </c:pt>
                <c:pt idx="166">
                  <c:v>5319</c:v>
                </c:pt>
                <c:pt idx="167">
                  <c:v>3817</c:v>
                </c:pt>
                <c:pt idx="168">
                  <c:v>4349</c:v>
                </c:pt>
                <c:pt idx="169">
                  <c:v>4753</c:v>
                </c:pt>
                <c:pt idx="170">
                  <c:v>4770</c:v>
                </c:pt>
                <c:pt idx="171">
                  <c:v>5215</c:v>
                </c:pt>
                <c:pt idx="172">
                  <c:v>5232</c:v>
                </c:pt>
                <c:pt idx="173">
                  <c:v>5971</c:v>
                </c:pt>
                <c:pt idx="174">
                  <c:v>5406</c:v>
                </c:pt>
                <c:pt idx="175">
                  <c:v>5097</c:v>
                </c:pt>
                <c:pt idx="176">
                  <c:v>4365</c:v>
                </c:pt>
                <c:pt idx="177">
                  <c:v>4966</c:v>
                </c:pt>
                <c:pt idx="178">
                  <c:v>5507</c:v>
                </c:pt>
                <c:pt idx="179">
                  <c:v>4217</c:v>
                </c:pt>
                <c:pt idx="180">
                  <c:v>4408</c:v>
                </c:pt>
                <c:pt idx="181">
                  <c:v>4947</c:v>
                </c:pt>
                <c:pt idx="182">
                  <c:v>5114</c:v>
                </c:pt>
                <c:pt idx="183">
                  <c:v>5291</c:v>
                </c:pt>
                <c:pt idx="184">
                  <c:v>5414</c:v>
                </c:pt>
                <c:pt idx="185">
                  <c:v>6196</c:v>
                </c:pt>
                <c:pt idx="186">
                  <c:v>5330</c:v>
                </c:pt>
                <c:pt idx="187">
                  <c:v>5185</c:v>
                </c:pt>
                <c:pt idx="188">
                  <c:v>4423</c:v>
                </c:pt>
                <c:pt idx="189">
                  <c:v>4826</c:v>
                </c:pt>
                <c:pt idx="190">
                  <c:v>5701</c:v>
                </c:pt>
                <c:pt idx="191">
                  <c:v>4088</c:v>
                </c:pt>
                <c:pt idx="192">
                  <c:v>4544</c:v>
                </c:pt>
                <c:pt idx="193">
                  <c:v>4910</c:v>
                </c:pt>
                <c:pt idx="194">
                  <c:v>5256</c:v>
                </c:pt>
                <c:pt idx="195">
                  <c:v>5502</c:v>
                </c:pt>
                <c:pt idx="196">
                  <c:v>5782</c:v>
                </c:pt>
                <c:pt idx="197">
                  <c:v>6365</c:v>
                </c:pt>
                <c:pt idx="198">
                  <c:v>5767</c:v>
                </c:pt>
                <c:pt idx="199">
                  <c:v>5394</c:v>
                </c:pt>
                <c:pt idx="200">
                  <c:v>4627</c:v>
                </c:pt>
                <c:pt idx="201">
                  <c:v>5061</c:v>
                </c:pt>
                <c:pt idx="202">
                  <c:v>5842</c:v>
                </c:pt>
                <c:pt idx="203">
                  <c:v>4174</c:v>
                </c:pt>
                <c:pt idx="204">
                  <c:v>4715</c:v>
                </c:pt>
                <c:pt idx="205">
                  <c:v>5227</c:v>
                </c:pt>
                <c:pt idx="206">
                  <c:v>5462</c:v>
                </c:pt>
                <c:pt idx="207">
                  <c:v>5774</c:v>
                </c:pt>
                <c:pt idx="208">
                  <c:v>6057</c:v>
                </c:pt>
                <c:pt idx="209">
                  <c:v>6870</c:v>
                </c:pt>
                <c:pt idx="210">
                  <c:v>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0-43AA-AE6E-C73EA644162A}"/>
            </c:ext>
          </c:extLst>
        </c:ser>
        <c:ser>
          <c:idx val="17"/>
          <c:order val="2"/>
          <c:tx>
            <c:strRef>
              <c:f>'Model 1.3_with 3 lags Results'!$T$2</c:f>
              <c:strCache>
                <c:ptCount val="1"/>
                <c:pt idx="0">
                  <c:v>Prediction.train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'Model 1.3_with 3 lags Results'!$T$3:$T$213</c:f>
              <c:numCache>
                <c:formatCode>General</c:formatCode>
                <c:ptCount val="211"/>
                <c:pt idx="0">
                  <c:v>4480.1849463044073</c:v>
                </c:pt>
                <c:pt idx="1">
                  <c:v>5601.6239068429122</c:v>
                </c:pt>
                <c:pt idx="2">
                  <c:v>4993.2523494353418</c:v>
                </c:pt>
                <c:pt idx="3">
                  <c:v>5285.7877999373441</c:v>
                </c:pt>
                <c:pt idx="4">
                  <c:v>5913.6703434774799</c:v>
                </c:pt>
                <c:pt idx="5">
                  <c:v>6092.0419119355292</c:v>
                </c:pt>
                <c:pt idx="6">
                  <c:v>5394.2491869945161</c:v>
                </c:pt>
                <c:pt idx="7">
                  <c:v>5538.0403316074626</c:v>
                </c:pt>
                <c:pt idx="8">
                  <c:v>4612.1709360265195</c:v>
                </c:pt>
                <c:pt idx="9">
                  <c:v>4782.3154097197594</c:v>
                </c:pt>
                <c:pt idx="10">
                  <c:v>6015.5126171585389</c:v>
                </c:pt>
                <c:pt idx="11">
                  <c:v>4061.5287419975075</c:v>
                </c:pt>
                <c:pt idx="12">
                  <c:v>4163.205840019813</c:v>
                </c:pt>
                <c:pt idx="13">
                  <c:v>4919.3482635303653</c:v>
                </c:pt>
                <c:pt idx="14">
                  <c:v>4635.4821151532869</c:v>
                </c:pt>
                <c:pt idx="15">
                  <c:v>4777.1432118264656</c:v>
                </c:pt>
                <c:pt idx="16">
                  <c:v>5520.6332927477642</c:v>
                </c:pt>
                <c:pt idx="17">
                  <c:v>5824.9786539987908</c:v>
                </c:pt>
                <c:pt idx="18">
                  <c:v>5104.2897994073619</c:v>
                </c:pt>
                <c:pt idx="19">
                  <c:v>5336.7332627231508</c:v>
                </c:pt>
                <c:pt idx="20">
                  <c:v>4243.3119971894585</c:v>
                </c:pt>
                <c:pt idx="21">
                  <c:v>4488.5352519592598</c:v>
                </c:pt>
                <c:pt idx="22">
                  <c:v>5682.1354535584951</c:v>
                </c:pt>
                <c:pt idx="23">
                  <c:v>3904.1260201611649</c:v>
                </c:pt>
                <c:pt idx="24">
                  <c:v>4190.5316572232059</c:v>
                </c:pt>
                <c:pt idx="25">
                  <c:v>4809.8546601992721</c:v>
                </c:pt>
                <c:pt idx="26">
                  <c:v>4521.4366909351947</c:v>
                </c:pt>
                <c:pt idx="27">
                  <c:v>4684.7499739743735</c:v>
                </c:pt>
                <c:pt idx="28">
                  <c:v>5378.9498951047963</c:v>
                </c:pt>
                <c:pt idx="29">
                  <c:v>5604.2686756199637</c:v>
                </c:pt>
                <c:pt idx="30">
                  <c:v>5041.6510734290378</c:v>
                </c:pt>
                <c:pt idx="31">
                  <c:v>5124.6709198503977</c:v>
                </c:pt>
                <c:pt idx="32">
                  <c:v>4182.0198630526957</c:v>
                </c:pt>
                <c:pt idx="33">
                  <c:v>4417.8341038168319</c:v>
                </c:pt>
                <c:pt idx="34">
                  <c:v>5635.4951396678516</c:v>
                </c:pt>
                <c:pt idx="35">
                  <c:v>3758.2197076700563</c:v>
                </c:pt>
                <c:pt idx="36">
                  <c:v>4076.6079651842338</c:v>
                </c:pt>
                <c:pt idx="37">
                  <c:v>4728.7665637889886</c:v>
                </c:pt>
                <c:pt idx="38">
                  <c:v>4525.3653342084817</c:v>
                </c:pt>
                <c:pt idx="39">
                  <c:v>4830.7608995891669</c:v>
                </c:pt>
                <c:pt idx="40">
                  <c:v>5484.731319684357</c:v>
                </c:pt>
                <c:pt idx="41">
                  <c:v>5673.1080673859688</c:v>
                </c:pt>
                <c:pt idx="42">
                  <c:v>5215.3476887435054</c:v>
                </c:pt>
                <c:pt idx="43">
                  <c:v>5245.1882189152402</c:v>
                </c:pt>
                <c:pt idx="44">
                  <c:v>4348.0699737793784</c:v>
                </c:pt>
                <c:pt idx="45">
                  <c:v>4546.488915675277</c:v>
                </c:pt>
                <c:pt idx="46">
                  <c:v>5743.1383300991511</c:v>
                </c:pt>
                <c:pt idx="47">
                  <c:v>4045.7908999580486</c:v>
                </c:pt>
                <c:pt idx="48">
                  <c:v>4319.8722870470128</c:v>
                </c:pt>
                <c:pt idx="49">
                  <c:v>4978.1385962836657</c:v>
                </c:pt>
                <c:pt idx="50">
                  <c:v>4709.6924656012206</c:v>
                </c:pt>
                <c:pt idx="51">
                  <c:v>5049.8412900211115</c:v>
                </c:pt>
                <c:pt idx="52">
                  <c:v>5615.8069598955199</c:v>
                </c:pt>
                <c:pt idx="53">
                  <c:v>5922.4472209650103</c:v>
                </c:pt>
                <c:pt idx="54">
                  <c:v>5406.5322588531044</c:v>
                </c:pt>
                <c:pt idx="55">
                  <c:v>5430.1818125254249</c:v>
                </c:pt>
                <c:pt idx="56">
                  <c:v>4589.0752402624885</c:v>
                </c:pt>
                <c:pt idx="57">
                  <c:v>4765.167642429491</c:v>
                </c:pt>
                <c:pt idx="58">
                  <c:v>5777.4837906172006</c:v>
                </c:pt>
                <c:pt idx="59">
                  <c:v>3932.1822450754407</c:v>
                </c:pt>
                <c:pt idx="60">
                  <c:v>4258.1257849319209</c:v>
                </c:pt>
                <c:pt idx="61">
                  <c:v>4880.6389262501507</c:v>
                </c:pt>
                <c:pt idx="62">
                  <c:v>4727.9717243200212</c:v>
                </c:pt>
                <c:pt idx="63">
                  <c:v>5152.4503176765975</c:v>
                </c:pt>
                <c:pt idx="64">
                  <c:v>5695.6699943259237</c:v>
                </c:pt>
                <c:pt idx="65">
                  <c:v>6174.3146454536154</c:v>
                </c:pt>
                <c:pt idx="66">
                  <c:v>5458.6659112438729</c:v>
                </c:pt>
                <c:pt idx="67">
                  <c:v>5469.2513857494505</c:v>
                </c:pt>
                <c:pt idx="68">
                  <c:v>4527.7382655538186</c:v>
                </c:pt>
                <c:pt idx="69">
                  <c:v>4733.2336980938971</c:v>
                </c:pt>
                <c:pt idx="70">
                  <c:v>5942.2346688987664</c:v>
                </c:pt>
                <c:pt idx="71">
                  <c:v>4122.1523851377833</c:v>
                </c:pt>
                <c:pt idx="72">
                  <c:v>4343.4715192894118</c:v>
                </c:pt>
                <c:pt idx="73">
                  <c:v>4961.6290831046445</c:v>
                </c:pt>
                <c:pt idx="74">
                  <c:v>4819.7993203464557</c:v>
                </c:pt>
                <c:pt idx="75">
                  <c:v>5157.2665069749464</c:v>
                </c:pt>
                <c:pt idx="76">
                  <c:v>5716.5381947641645</c:v>
                </c:pt>
                <c:pt idx="77">
                  <c:v>6046.8408246411209</c:v>
                </c:pt>
                <c:pt idx="78">
                  <c:v>5457.2640813286025</c:v>
                </c:pt>
                <c:pt idx="79">
                  <c:v>5467.9340686288779</c:v>
                </c:pt>
                <c:pt idx="80">
                  <c:v>4580.6137241356428</c:v>
                </c:pt>
                <c:pt idx="81">
                  <c:v>4679.4249783054865</c:v>
                </c:pt>
                <c:pt idx="82">
                  <c:v>5887.5555794810462</c:v>
                </c:pt>
                <c:pt idx="83">
                  <c:v>4066.9520670780348</c:v>
                </c:pt>
                <c:pt idx="84">
                  <c:v>4307.8101992080692</c:v>
                </c:pt>
                <c:pt idx="85">
                  <c:v>5003.6636489672319</c:v>
                </c:pt>
                <c:pt idx="86">
                  <c:v>4786.0308626345823</c:v>
                </c:pt>
                <c:pt idx="87">
                  <c:v>5085.9137918193674</c:v>
                </c:pt>
                <c:pt idx="88">
                  <c:v>5710.8587925725669</c:v>
                </c:pt>
                <c:pt idx="89">
                  <c:v>6025.3988124153557</c:v>
                </c:pt>
                <c:pt idx="90">
                  <c:v>5428.8866862517871</c:v>
                </c:pt>
                <c:pt idx="91">
                  <c:v>5509.8278344560995</c:v>
                </c:pt>
                <c:pt idx="92">
                  <c:v>4591.1496867302903</c:v>
                </c:pt>
                <c:pt idx="93">
                  <c:v>4790.1519301044918</c:v>
                </c:pt>
                <c:pt idx="94">
                  <c:v>5977.1716539695017</c:v>
                </c:pt>
                <c:pt idx="95">
                  <c:v>4157.9248061791877</c:v>
                </c:pt>
                <c:pt idx="96">
                  <c:v>4416.9882116675299</c:v>
                </c:pt>
                <c:pt idx="97">
                  <c:v>5090.5752582761825</c:v>
                </c:pt>
                <c:pt idx="98">
                  <c:v>4870.0384170489151</c:v>
                </c:pt>
                <c:pt idx="99">
                  <c:v>5174.9701649070776</c:v>
                </c:pt>
                <c:pt idx="100">
                  <c:v>5791.164583116848</c:v>
                </c:pt>
                <c:pt idx="101">
                  <c:v>6102.8672250770151</c:v>
                </c:pt>
                <c:pt idx="102">
                  <c:v>5507.0247199503001</c:v>
                </c:pt>
                <c:pt idx="103">
                  <c:v>5584.0514136338579</c:v>
                </c:pt>
                <c:pt idx="104">
                  <c:v>4663.2820962379064</c:v>
                </c:pt>
                <c:pt idx="105">
                  <c:v>4861.7002128728755</c:v>
                </c:pt>
                <c:pt idx="106">
                  <c:v>6046.680133523193</c:v>
                </c:pt>
                <c:pt idx="107">
                  <c:v>4225.9870751150611</c:v>
                </c:pt>
                <c:pt idx="108">
                  <c:v>4484.2569798144768</c:v>
                </c:pt>
                <c:pt idx="109">
                  <c:v>5156.6308504921162</c:v>
                </c:pt>
                <c:pt idx="110">
                  <c:v>4935.1026557671912</c:v>
                </c:pt>
                <c:pt idx="111">
                  <c:v>5239.3378963122786</c:v>
                </c:pt>
                <c:pt idx="112">
                  <c:v>5854.7449494660932</c:v>
                </c:pt>
                <c:pt idx="113">
                  <c:v>6165.7636619810764</c:v>
                </c:pt>
                <c:pt idx="114">
                  <c:v>5569.3807764700314</c:v>
                </c:pt>
                <c:pt idx="115">
                  <c:v>5645.871644685586</c:v>
                </c:pt>
                <c:pt idx="116">
                  <c:v>4724.6264120395917</c:v>
                </c:pt>
                <c:pt idx="117">
                  <c:v>4922.6455013748118</c:v>
                </c:pt>
                <c:pt idx="118">
                  <c:v>6107.2523651299798</c:v>
                </c:pt>
                <c:pt idx="119">
                  <c:v>4286.2258560227774</c:v>
                </c:pt>
                <c:pt idx="120">
                  <c:v>4544.2075564577453</c:v>
                </c:pt>
                <c:pt idx="121">
                  <c:v>5216.3190342411554</c:v>
                </c:pt>
                <c:pt idx="122">
                  <c:v>4994.5561297590084</c:v>
                </c:pt>
                <c:pt idx="123">
                  <c:v>5298.5853443375372</c:v>
                </c:pt>
                <c:pt idx="124">
                  <c:v>5913.807040758019</c:v>
                </c:pt>
                <c:pt idx="125">
                  <c:v>6224.6600811234521</c:v>
                </c:pt>
                <c:pt idx="126">
                  <c:v>5628.1306305429598</c:v>
                </c:pt>
                <c:pt idx="127">
                  <c:v>5704.490331026368</c:v>
                </c:pt>
                <c:pt idx="128">
                  <c:v>4783.1279678868004</c:v>
                </c:pt>
                <c:pt idx="129">
                  <c:v>4981.0430313778379</c:v>
                </c:pt>
                <c:pt idx="130">
                  <c:v>6165.557011666212</c:v>
                </c:pt>
                <c:pt idx="131">
                  <c:v>4344.4476169277905</c:v>
                </c:pt>
                <c:pt idx="132">
                  <c:v>4602.3555636958545</c:v>
                </c:pt>
                <c:pt idx="133">
                  <c:v>5274.4012524599066</c:v>
                </c:pt>
                <c:pt idx="134">
                  <c:v>5052.5796669517513</c:v>
                </c:pt>
                <c:pt idx="135">
                  <c:v>5356.5566168792275</c:v>
                </c:pt>
                <c:pt idx="136">
                  <c:v>5971.731711804834</c:v>
                </c:pt>
                <c:pt idx="137">
                  <c:v>6282.5431968937937</c:v>
                </c:pt>
                <c:pt idx="138">
                  <c:v>5685.9767181472153</c:v>
                </c:pt>
                <c:pt idx="139">
                  <c:v>5762.303408104377</c:v>
                </c:pt>
                <c:pt idx="140">
                  <c:v>4840.9116135272343</c:v>
                </c:pt>
                <c:pt idx="141">
                  <c:v>5038.8004462641175</c:v>
                </c:pt>
                <c:pt idx="142">
                  <c:v>6223.2910433656771</c:v>
                </c:pt>
                <c:pt idx="143">
                  <c:v>4402.1608024865518</c:v>
                </c:pt>
                <c:pt idx="144">
                  <c:v>4660.0501682608701</c:v>
                </c:pt>
                <c:pt idx="145">
                  <c:v>5332.0792935197169</c:v>
                </c:pt>
                <c:pt idx="146">
                  <c:v>5110.2429423013564</c:v>
                </c:pt>
                <c:pt idx="147">
                  <c:v>5414.2067303434542</c:v>
                </c:pt>
                <c:pt idx="148">
                  <c:v>6029.3700925538133</c:v>
                </c:pt>
                <c:pt idx="149">
                  <c:v>6340.1711186421135</c:v>
                </c:pt>
                <c:pt idx="150">
                  <c:v>5743.5953167301586</c:v>
                </c:pt>
                <c:pt idx="151">
                  <c:v>5819.9136958788886</c:v>
                </c:pt>
                <c:pt idx="152">
                  <c:v>4898.5144928142663</c:v>
                </c:pt>
                <c:pt idx="153">
                  <c:v>5096.3967215516022</c:v>
                </c:pt>
                <c:pt idx="154">
                  <c:v>6280.8814317476581</c:v>
                </c:pt>
                <c:pt idx="155">
                  <c:v>4459.7459431490524</c:v>
                </c:pt>
                <c:pt idx="156">
                  <c:v>4717.6306310332784</c:v>
                </c:pt>
                <c:pt idx="157">
                  <c:v>5389.6555863473104</c:v>
                </c:pt>
                <c:pt idx="158">
                  <c:v>5167.8155179584228</c:v>
                </c:pt>
                <c:pt idx="159">
                  <c:v>5471.7759924565962</c:v>
                </c:pt>
                <c:pt idx="160">
                  <c:v>6086.9364009202927</c:v>
                </c:pt>
                <c:pt idx="161">
                  <c:v>6397.7347939850424</c:v>
                </c:pt>
                <c:pt idx="162">
                  <c:v>5801.1566449527581</c:v>
                </c:pt>
                <c:pt idx="163">
                  <c:v>5877.4729318397449</c:v>
                </c:pt>
                <c:pt idx="164">
                  <c:v>4956.0718636963356</c:v>
                </c:pt>
                <c:pt idx="165">
                  <c:v>5153.9524298712977</c:v>
                </c:pt>
                <c:pt idx="166">
                  <c:v>6338.4356580315462</c:v>
                </c:pt>
                <c:pt idx="167">
                  <c:v>4517.2988483207364</c:v>
                </c:pt>
                <c:pt idx="168">
                  <c:v>4775.1823585433131</c:v>
                </c:pt>
                <c:pt idx="169">
                  <c:v>5447.2062640699978</c:v>
                </c:pt>
                <c:pt idx="170">
                  <c:v>5225.3652598827821</c:v>
                </c:pt>
                <c:pt idx="171">
                  <c:v>5529.3249001945323</c:v>
                </c:pt>
                <c:pt idx="172">
                  <c:v>6144.4845650504103</c:v>
                </c:pt>
                <c:pt idx="173">
                  <c:v>6455.2822952505358</c:v>
                </c:pt>
                <c:pt idx="174">
                  <c:v>5858.7035553295254</c:v>
                </c:pt>
                <c:pt idx="175">
                  <c:v>5935.0193154883373</c:v>
                </c:pt>
                <c:pt idx="176">
                  <c:v>5013.6177778105166</c:v>
                </c:pt>
                <c:pt idx="177">
                  <c:v>5211.4979254345681</c:v>
                </c:pt>
                <c:pt idx="178">
                  <c:v>6395.9807804914681</c:v>
                </c:pt>
                <c:pt idx="179">
                  <c:v>4574.8436381900246</c:v>
                </c:pt>
                <c:pt idx="180">
                  <c:v>4832.7268519356885</c:v>
                </c:pt>
                <c:pt idx="181">
                  <c:v>5504.7504931778449</c:v>
                </c:pt>
                <c:pt idx="182">
                  <c:v>5282.9092534029332</c:v>
                </c:pt>
                <c:pt idx="183">
                  <c:v>5586.8686837078294</c:v>
                </c:pt>
                <c:pt idx="184">
                  <c:v>6202.0281613600482</c:v>
                </c:pt>
                <c:pt idx="185">
                  <c:v>6512.8257246836683</c:v>
                </c:pt>
                <c:pt idx="186">
                  <c:v>5916.2468360061221</c:v>
                </c:pt>
                <c:pt idx="187">
                  <c:v>5992.5624635608419</c:v>
                </c:pt>
                <c:pt idx="188">
                  <c:v>5071.1608076774928</c:v>
                </c:pt>
                <c:pt idx="189">
                  <c:v>5269.0408499311397</c:v>
                </c:pt>
                <c:pt idx="190">
                  <c:v>6453.5236110590795</c:v>
                </c:pt>
                <c:pt idx="191">
                  <c:v>4632.386385027773</c:v>
                </c:pt>
                <c:pt idx="192">
                  <c:v>4890.2695241352221</c:v>
                </c:pt>
                <c:pt idx="193">
                  <c:v>5562.2930988436137</c:v>
                </c:pt>
                <c:pt idx="194">
                  <c:v>5340.4517997593794</c:v>
                </c:pt>
                <c:pt idx="195">
                  <c:v>5644.411177194942</c:v>
                </c:pt>
                <c:pt idx="196">
                  <c:v>6259.570607718545</c:v>
                </c:pt>
                <c:pt idx="197">
                  <c:v>6570.3681290309205</c:v>
                </c:pt>
                <c:pt idx="198">
                  <c:v>5973.7892029038385</c:v>
                </c:pt>
                <c:pt idx="199">
                  <c:v>6050.1047970754107</c:v>
                </c:pt>
                <c:pt idx="200">
                  <c:v>5128.7031114337597</c:v>
                </c:pt>
                <c:pt idx="201">
                  <c:v>5326.5831271603538</c:v>
                </c:pt>
                <c:pt idx="202">
                  <c:v>6511.0658646416296</c:v>
                </c:pt>
                <c:pt idx="203">
                  <c:v>4689.9286175312873</c:v>
                </c:pt>
                <c:pt idx="204">
                  <c:v>4947.8117378485285</c:v>
                </c:pt>
                <c:pt idx="205">
                  <c:v>5619.83529580701</c:v>
                </c:pt>
                <c:pt idx="206">
                  <c:v>5397.9939817916229</c:v>
                </c:pt>
                <c:pt idx="207">
                  <c:v>5701.9533459173044</c:v>
                </c:pt>
                <c:pt idx="208">
                  <c:v>6317.1127645762526</c:v>
                </c:pt>
                <c:pt idx="209">
                  <c:v>6627.9102753122761</c:v>
                </c:pt>
                <c:pt idx="210">
                  <c:v>6031.3313397572538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BF0-43AA-AE6E-C73EA644162A}"/>
            </c:ext>
          </c:extLst>
        </c:ser>
        <c:ser>
          <c:idx val="18"/>
          <c:order val="3"/>
          <c:tx>
            <c:strRef>
              <c:f>'Model 1.3_with 3 lags Results'!$U$2</c:f>
              <c:strCache>
                <c:ptCount val="1"/>
                <c:pt idx="0">
                  <c:v>Prediction.test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'Model 1.3_with 3 lags Results'!$U$3:$U$213</c:f>
              <c:numCache>
                <c:formatCode>General</c:formatCode>
                <c:ptCount val="211"/>
                <c:pt idx="82">
                  <c:v>5887.5555794810462</c:v>
                </c:pt>
                <c:pt idx="83">
                  <c:v>4066.9520670780348</c:v>
                </c:pt>
                <c:pt idx="84">
                  <c:v>4307.8101992080692</c:v>
                </c:pt>
                <c:pt idx="85">
                  <c:v>5003.6636489672319</c:v>
                </c:pt>
                <c:pt idx="86">
                  <c:v>4786.0308626345823</c:v>
                </c:pt>
                <c:pt idx="87">
                  <c:v>5085.9137918193674</c:v>
                </c:pt>
                <c:pt idx="88">
                  <c:v>5710.8587925725669</c:v>
                </c:pt>
                <c:pt idx="89">
                  <c:v>6025.3988124153557</c:v>
                </c:pt>
                <c:pt idx="90">
                  <c:v>5428.8866862517871</c:v>
                </c:pt>
                <c:pt idx="91">
                  <c:v>5509.8278344560995</c:v>
                </c:pt>
                <c:pt idx="92">
                  <c:v>4591.1496867302903</c:v>
                </c:pt>
                <c:pt idx="93">
                  <c:v>4790.1519301044918</c:v>
                </c:pt>
                <c:pt idx="94">
                  <c:v>5977.1716539695017</c:v>
                </c:pt>
                <c:pt idx="95">
                  <c:v>4157.9248061791877</c:v>
                </c:pt>
                <c:pt idx="96">
                  <c:v>4416.9882116675299</c:v>
                </c:pt>
                <c:pt idx="97">
                  <c:v>5090.5752582761825</c:v>
                </c:pt>
                <c:pt idx="98">
                  <c:v>4870.0384170489151</c:v>
                </c:pt>
                <c:pt idx="99">
                  <c:v>5174.9701649070776</c:v>
                </c:pt>
                <c:pt idx="100">
                  <c:v>5791.164583116848</c:v>
                </c:pt>
                <c:pt idx="101">
                  <c:v>6102.8672250770151</c:v>
                </c:pt>
                <c:pt idx="102">
                  <c:v>5507.0247199503001</c:v>
                </c:pt>
                <c:pt idx="103">
                  <c:v>5584.0514136338579</c:v>
                </c:pt>
                <c:pt idx="104">
                  <c:v>4663.2820962379064</c:v>
                </c:pt>
                <c:pt idx="105">
                  <c:v>4861.7002128728755</c:v>
                </c:pt>
                <c:pt idx="106">
                  <c:v>6046.680133523193</c:v>
                </c:pt>
                <c:pt idx="107">
                  <c:v>4225.9870751150611</c:v>
                </c:pt>
                <c:pt idx="108">
                  <c:v>4484.2569798144768</c:v>
                </c:pt>
                <c:pt idx="109">
                  <c:v>5156.6308504921162</c:v>
                </c:pt>
                <c:pt idx="110">
                  <c:v>4935.1026557671912</c:v>
                </c:pt>
                <c:pt idx="111">
                  <c:v>5239.3378963122786</c:v>
                </c:pt>
                <c:pt idx="112">
                  <c:v>5854.7449494660932</c:v>
                </c:pt>
                <c:pt idx="113">
                  <c:v>6165.7636619810764</c:v>
                </c:pt>
                <c:pt idx="114">
                  <c:v>5569.3807764700314</c:v>
                </c:pt>
                <c:pt idx="115">
                  <c:v>5645.871644685586</c:v>
                </c:pt>
                <c:pt idx="116">
                  <c:v>4724.6264120395917</c:v>
                </c:pt>
                <c:pt idx="117">
                  <c:v>4922.6455013748118</c:v>
                </c:pt>
                <c:pt idx="118">
                  <c:v>6107.2523651299798</c:v>
                </c:pt>
                <c:pt idx="119">
                  <c:v>4286.2258560227774</c:v>
                </c:pt>
                <c:pt idx="120">
                  <c:v>4544.2075564577453</c:v>
                </c:pt>
                <c:pt idx="121">
                  <c:v>5216.3190342411554</c:v>
                </c:pt>
                <c:pt idx="122">
                  <c:v>4994.5561297590084</c:v>
                </c:pt>
                <c:pt idx="123">
                  <c:v>5298.5853443375372</c:v>
                </c:pt>
                <c:pt idx="124">
                  <c:v>5913.807040758019</c:v>
                </c:pt>
                <c:pt idx="125">
                  <c:v>6224.6600811234521</c:v>
                </c:pt>
                <c:pt idx="126">
                  <c:v>5628.1306305429598</c:v>
                </c:pt>
                <c:pt idx="127">
                  <c:v>5704.490331026368</c:v>
                </c:pt>
                <c:pt idx="128">
                  <c:v>4783.1279678868004</c:v>
                </c:pt>
                <c:pt idx="129">
                  <c:v>4981.0430313778379</c:v>
                </c:pt>
                <c:pt idx="130">
                  <c:v>6165.557011666212</c:v>
                </c:pt>
                <c:pt idx="131">
                  <c:v>4344.4476169277905</c:v>
                </c:pt>
                <c:pt idx="132">
                  <c:v>4602.3555636958545</c:v>
                </c:pt>
                <c:pt idx="133">
                  <c:v>5274.4012524599066</c:v>
                </c:pt>
                <c:pt idx="134">
                  <c:v>5052.5796669517513</c:v>
                </c:pt>
                <c:pt idx="135">
                  <c:v>5356.5566168792275</c:v>
                </c:pt>
                <c:pt idx="136">
                  <c:v>5971.731711804834</c:v>
                </c:pt>
                <c:pt idx="137">
                  <c:v>6282.5431968937937</c:v>
                </c:pt>
                <c:pt idx="138">
                  <c:v>5685.9767181472153</c:v>
                </c:pt>
                <c:pt idx="139">
                  <c:v>5762.303408104377</c:v>
                </c:pt>
                <c:pt idx="140">
                  <c:v>4840.9116135272343</c:v>
                </c:pt>
                <c:pt idx="141">
                  <c:v>5038.8004462641175</c:v>
                </c:pt>
                <c:pt idx="142">
                  <c:v>6223.2910433656771</c:v>
                </c:pt>
                <c:pt idx="143">
                  <c:v>4402.1608024865518</c:v>
                </c:pt>
                <c:pt idx="144">
                  <c:v>4660.0501682608701</c:v>
                </c:pt>
                <c:pt idx="145">
                  <c:v>5332.0792935197169</c:v>
                </c:pt>
                <c:pt idx="146">
                  <c:v>5110.2429423013564</c:v>
                </c:pt>
                <c:pt idx="147">
                  <c:v>5414.2067303434542</c:v>
                </c:pt>
                <c:pt idx="148">
                  <c:v>6029.3700925538133</c:v>
                </c:pt>
                <c:pt idx="149">
                  <c:v>6340.1711186421135</c:v>
                </c:pt>
                <c:pt idx="150">
                  <c:v>5743.5953167301586</c:v>
                </c:pt>
                <c:pt idx="151">
                  <c:v>5819.9136958788886</c:v>
                </c:pt>
                <c:pt idx="152">
                  <c:v>4898.5144928142663</c:v>
                </c:pt>
                <c:pt idx="153">
                  <c:v>5096.3967215516022</c:v>
                </c:pt>
                <c:pt idx="154">
                  <c:v>6280.8814317476581</c:v>
                </c:pt>
                <c:pt idx="155">
                  <c:v>4459.7459431490524</c:v>
                </c:pt>
                <c:pt idx="156">
                  <c:v>4717.6306310332784</c:v>
                </c:pt>
                <c:pt idx="157">
                  <c:v>5389.6555863473104</c:v>
                </c:pt>
                <c:pt idx="158">
                  <c:v>5167.8155179584228</c:v>
                </c:pt>
                <c:pt idx="159">
                  <c:v>5471.7759924565962</c:v>
                </c:pt>
                <c:pt idx="160">
                  <c:v>6086.9364009202927</c:v>
                </c:pt>
                <c:pt idx="161">
                  <c:v>6397.7347939850424</c:v>
                </c:pt>
                <c:pt idx="162">
                  <c:v>5801.1566449527581</c:v>
                </c:pt>
                <c:pt idx="163">
                  <c:v>5877.4729318397449</c:v>
                </c:pt>
                <c:pt idx="164">
                  <c:v>4956.0718636963356</c:v>
                </c:pt>
                <c:pt idx="165">
                  <c:v>5153.9524298712977</c:v>
                </c:pt>
                <c:pt idx="166">
                  <c:v>6338.4356580315462</c:v>
                </c:pt>
                <c:pt idx="167">
                  <c:v>4517.2988483207364</c:v>
                </c:pt>
                <c:pt idx="168">
                  <c:v>4775.1823585433131</c:v>
                </c:pt>
                <c:pt idx="169">
                  <c:v>5447.2062640699978</c:v>
                </c:pt>
                <c:pt idx="170">
                  <c:v>5225.3652598827821</c:v>
                </c:pt>
                <c:pt idx="171">
                  <c:v>5529.3249001945323</c:v>
                </c:pt>
                <c:pt idx="172">
                  <c:v>6144.4845650504103</c:v>
                </c:pt>
                <c:pt idx="173">
                  <c:v>6455.2822952505358</c:v>
                </c:pt>
                <c:pt idx="174">
                  <c:v>5858.7035553295254</c:v>
                </c:pt>
                <c:pt idx="175">
                  <c:v>5935.0193154883373</c:v>
                </c:pt>
                <c:pt idx="176">
                  <c:v>5013.6177778105166</c:v>
                </c:pt>
                <c:pt idx="177">
                  <c:v>5211.4979254345681</c:v>
                </c:pt>
                <c:pt idx="178">
                  <c:v>6395.9807804914681</c:v>
                </c:pt>
                <c:pt idx="179">
                  <c:v>4574.8436381900246</c:v>
                </c:pt>
                <c:pt idx="180">
                  <c:v>4832.7268519356885</c:v>
                </c:pt>
                <c:pt idx="181">
                  <c:v>5504.7504931778449</c:v>
                </c:pt>
                <c:pt idx="182">
                  <c:v>5282.9092534029332</c:v>
                </c:pt>
                <c:pt idx="183">
                  <c:v>5586.8686837078294</c:v>
                </c:pt>
                <c:pt idx="184">
                  <c:v>6202.0281613600482</c:v>
                </c:pt>
                <c:pt idx="185">
                  <c:v>6512.8257246836683</c:v>
                </c:pt>
                <c:pt idx="186">
                  <c:v>5916.2468360061221</c:v>
                </c:pt>
                <c:pt idx="187">
                  <c:v>5992.5624635608419</c:v>
                </c:pt>
                <c:pt idx="188">
                  <c:v>5071.1608076774928</c:v>
                </c:pt>
                <c:pt idx="189">
                  <c:v>5269.0408499311397</c:v>
                </c:pt>
                <c:pt idx="190">
                  <c:v>6453.5236110590795</c:v>
                </c:pt>
                <c:pt idx="191">
                  <c:v>4632.386385027773</c:v>
                </c:pt>
                <c:pt idx="192">
                  <c:v>4890.2695241352221</c:v>
                </c:pt>
                <c:pt idx="193">
                  <c:v>5562.2930988436137</c:v>
                </c:pt>
                <c:pt idx="194">
                  <c:v>5340.4517997593794</c:v>
                </c:pt>
                <c:pt idx="195">
                  <c:v>5644.411177194942</c:v>
                </c:pt>
                <c:pt idx="196">
                  <c:v>6259.570607718545</c:v>
                </c:pt>
                <c:pt idx="197">
                  <c:v>6570.3681290309205</c:v>
                </c:pt>
                <c:pt idx="198">
                  <c:v>5973.7892029038385</c:v>
                </c:pt>
                <c:pt idx="199">
                  <c:v>6050.1047970754107</c:v>
                </c:pt>
                <c:pt idx="200">
                  <c:v>5128.7031114337597</c:v>
                </c:pt>
                <c:pt idx="201">
                  <c:v>5326.5831271603538</c:v>
                </c:pt>
                <c:pt idx="202">
                  <c:v>6511.0658646416296</c:v>
                </c:pt>
                <c:pt idx="203">
                  <c:v>4689.9286175312873</c:v>
                </c:pt>
                <c:pt idx="204">
                  <c:v>4947.8117378485285</c:v>
                </c:pt>
                <c:pt idx="205">
                  <c:v>5619.83529580701</c:v>
                </c:pt>
                <c:pt idx="206">
                  <c:v>5397.9939817916229</c:v>
                </c:pt>
                <c:pt idx="207">
                  <c:v>5701.9533459173044</c:v>
                </c:pt>
                <c:pt idx="208">
                  <c:v>6317.1127645762526</c:v>
                </c:pt>
                <c:pt idx="209">
                  <c:v>6627.9102753122761</c:v>
                </c:pt>
                <c:pt idx="210">
                  <c:v>6031.3313397572538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BF0-43AA-AE6E-C73EA644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736680"/>
        <c:axId val="751728152"/>
      </c:lineChart>
      <c:catAx>
        <c:axId val="75173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28152"/>
        <c:crosses val="autoZero"/>
        <c:auto val="1"/>
        <c:lblAlgn val="ctr"/>
        <c:lblOffset val="100"/>
        <c:noMultiLvlLbl val="0"/>
      </c:catAx>
      <c:valAx>
        <c:axId val="75172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3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24</xdr:row>
      <xdr:rowOff>76200</xdr:rowOff>
    </xdr:from>
    <xdr:to>
      <xdr:col>14</xdr:col>
      <xdr:colOff>361949</xdr:colOff>
      <xdr:row>42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15</xdr:row>
      <xdr:rowOff>0</xdr:rowOff>
    </xdr:from>
    <xdr:to>
      <xdr:col>15</xdr:col>
      <xdr:colOff>276225</xdr:colOff>
      <xdr:row>17</xdr:row>
      <xdr:rowOff>9525</xdr:rowOff>
    </xdr:to>
    <xdr:sp macro="" textlink="">
      <xdr:nvSpPr>
        <xdr:cNvPr id="3" name="TextBox 2"/>
        <xdr:cNvSpPr txBox="1"/>
      </xdr:nvSpPr>
      <xdr:spPr>
        <a:xfrm>
          <a:off x="6010275" y="2905125"/>
          <a:ext cx="3409950" cy="3905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</a:t>
          </a:r>
          <a:r>
            <a:rPr lang="en-US" sz="1100" baseline="0"/>
            <a:t> Significant.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33</xdr:row>
      <xdr:rowOff>9525</xdr:rowOff>
    </xdr:from>
    <xdr:to>
      <xdr:col>14</xdr:col>
      <xdr:colOff>228599</xdr:colOff>
      <xdr:row>53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30</xdr:row>
      <xdr:rowOff>152400</xdr:rowOff>
    </xdr:from>
    <xdr:to>
      <xdr:col>9</xdr:col>
      <xdr:colOff>438150</xdr:colOff>
      <xdr:row>32</xdr:row>
      <xdr:rowOff>161925</xdr:rowOff>
    </xdr:to>
    <xdr:sp macro="" textlink="">
      <xdr:nvSpPr>
        <xdr:cNvPr id="4" name="TextBox 3"/>
        <xdr:cNvSpPr txBox="1"/>
      </xdr:nvSpPr>
      <xdr:spPr>
        <a:xfrm>
          <a:off x="2514600" y="5924550"/>
          <a:ext cx="3409950" cy="3905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Residuals</a:t>
          </a:r>
          <a:r>
            <a:rPr lang="en-US" sz="1100" baseline="0"/>
            <a:t> are not random. We should consider lags.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41</xdr:row>
      <xdr:rowOff>66674</xdr:rowOff>
    </xdr:from>
    <xdr:to>
      <xdr:col>11</xdr:col>
      <xdr:colOff>438151</xdr:colOff>
      <xdr:row>52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38</xdr:row>
      <xdr:rowOff>19050</xdr:rowOff>
    </xdr:from>
    <xdr:to>
      <xdr:col>9</xdr:col>
      <xdr:colOff>371475</xdr:colOff>
      <xdr:row>40</xdr:row>
      <xdr:rowOff>28575</xdr:rowOff>
    </xdr:to>
    <xdr:sp macro="" textlink="">
      <xdr:nvSpPr>
        <xdr:cNvPr id="3" name="TextBox 2"/>
        <xdr:cNvSpPr txBox="1"/>
      </xdr:nvSpPr>
      <xdr:spPr>
        <a:xfrm>
          <a:off x="2447925" y="7324725"/>
          <a:ext cx="3409950" cy="3905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Residuals</a:t>
          </a:r>
          <a:r>
            <a:rPr lang="en-US" sz="1100" baseline="0"/>
            <a:t> look like white noise. 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247404</xdr:colOff>
      <xdr:row>13</xdr:row>
      <xdr:rowOff>148450</xdr:rowOff>
    </xdr:from>
    <xdr:to>
      <xdr:col>33</xdr:col>
      <xdr:colOff>346364</xdr:colOff>
      <xdr:row>32</xdr:row>
      <xdr:rowOff>160812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landa Gui" refreshedDate="43438.422157175926" createdVersion="6" refreshedVersion="6" minRefreshableVersion="3" recordCount="215">
  <cacheSource type="worksheet">
    <worksheetSource ref="A1:G1048576" sheet="Model 1 Data"/>
  </cacheSource>
  <cacheFields count="7">
    <cacheField name="DATE" numFmtId="0">
      <sharedItems containsNonDate="0" containsDate="1" containsString="0" containsBlank="1" minDate="2000-12-01T00:00:00" maxDate="2018-09-02T00:00:00"/>
    </cacheField>
    <cacheField name="Month" numFmtId="0">
      <sharedItems containsString="0" containsBlank="1" containsNumber="1" containsInteger="1" minValue="1" maxValue="12" count="13">
        <n v="12"/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New Hire" numFmtId="0">
      <sharedItems containsString="0" containsBlank="1" containsNumber="1" containsInteger="1" minValue="3091" maxValue="7187"/>
    </cacheField>
    <cacheField name="Interest rate" numFmtId="0">
      <sharedItems containsString="0" containsBlank="1" containsNumber="1" minValue="1.5" maxValue="5.39"/>
    </cacheField>
    <cacheField name="CPI" numFmtId="0">
      <sharedItems containsString="0" containsBlank="1" containsNumber="1" minValue="174.6" maxValue="251.994"/>
    </cacheField>
    <cacheField name="DPI" numFmtId="0">
      <sharedItems containsString="0" containsBlank="1" containsNumber="1" minValue="7579.2" maxValue="15618.8"/>
    </cacheField>
    <cacheField name="GDP" numFmtId="0">
      <sharedItems containsString="0" containsBlank="1" containsNumber="1" minValue="3479.68" maxValue="6886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">
  <r>
    <d v="2000-12-01T00:00:00"/>
    <x v="0"/>
    <n v="4808"/>
    <n v="5.24"/>
    <n v="174.6"/>
    <n v="7579.2"/>
    <n v="3479.68"/>
  </r>
  <r>
    <d v="2001-01-01T00:00:00"/>
    <x v="1"/>
    <n v="7187"/>
    <n v="5.16"/>
    <n v="175.6"/>
    <n v="7658.4"/>
    <n v="3553.43"/>
  </r>
  <r>
    <d v="2001-02-01T00:00:00"/>
    <x v="2"/>
    <n v="4348"/>
    <n v="5.0999999999999996"/>
    <n v="176"/>
    <n v="7682.3"/>
    <n v="3553.43"/>
  </r>
  <r>
    <d v="2001-03-01T00:00:00"/>
    <x v="3"/>
    <n v="4733"/>
    <n v="4.8899999999999997"/>
    <n v="176.1"/>
    <n v="7705.5"/>
    <n v="3553.43"/>
  </r>
  <r>
    <d v="2001-04-01T00:00:00"/>
    <x v="4"/>
    <n v="5586"/>
    <n v="5.14"/>
    <n v="176.4"/>
    <n v="7698.3"/>
    <n v="3532.61"/>
  </r>
  <r>
    <d v="2001-05-01T00:00:00"/>
    <x v="5"/>
    <n v="5008"/>
    <n v="5.39"/>
    <n v="177.3"/>
    <n v="7700.9"/>
    <n v="3532.61"/>
  </r>
  <r>
    <d v="2001-06-01T00:00:00"/>
    <x v="6"/>
    <n v="5180"/>
    <n v="5.28"/>
    <n v="177.7"/>
    <n v="7714.9"/>
    <n v="3532.61"/>
  </r>
  <r>
    <d v="2001-07-01T00:00:00"/>
    <x v="7"/>
    <n v="5943"/>
    <n v="5.24"/>
    <n v="177.4"/>
    <n v="7826.1"/>
    <n v="3532.1"/>
  </r>
  <r>
    <d v="2001-08-01T00:00:00"/>
    <x v="8"/>
    <n v="6007"/>
    <n v="4.97"/>
    <n v="177.4"/>
    <n v="7959.9"/>
    <n v="3532.1"/>
  </r>
  <r>
    <d v="2001-09-01T00:00:00"/>
    <x v="9"/>
    <n v="5526"/>
    <n v="4.7300000000000004"/>
    <n v="178.1"/>
    <n v="7875.6"/>
    <n v="3532.1"/>
  </r>
  <r>
    <d v="2001-10-01T00:00:00"/>
    <x v="10"/>
    <n v="5989"/>
    <n v="4.57"/>
    <n v="177.6"/>
    <n v="7781.1"/>
    <n v="3553.43"/>
  </r>
  <r>
    <d v="2001-11-01T00:00:00"/>
    <x v="11"/>
    <n v="4579"/>
    <n v="4.6500000000000004"/>
    <n v="177.5"/>
    <n v="7793.9"/>
    <n v="3553.43"/>
  </r>
  <r>
    <d v="2001-12-01T00:00:00"/>
    <x v="0"/>
    <n v="4474"/>
    <n v="5.09"/>
    <n v="177.4"/>
    <n v="7801.7"/>
    <n v="3553.43"/>
  </r>
  <r>
    <d v="2002-01-01T00:00:00"/>
    <x v="1"/>
    <n v="6118"/>
    <n v="5.04"/>
    <n v="177.7"/>
    <n v="7962.4"/>
    <n v="3596.32"/>
  </r>
  <r>
    <d v="2002-02-01T00:00:00"/>
    <x v="2"/>
    <n v="4003"/>
    <n v="4.91"/>
    <n v="178"/>
    <n v="7981.9"/>
    <n v="3596.32"/>
  </r>
  <r>
    <d v="2002-03-01T00:00:00"/>
    <x v="3"/>
    <n v="3894"/>
    <n v="5.28"/>
    <n v="178.5"/>
    <n v="8003.6"/>
    <n v="3596.32"/>
  </r>
  <r>
    <d v="2002-04-01T00:00:00"/>
    <x v="4"/>
    <n v="4994"/>
    <n v="5.21"/>
    <n v="179.3"/>
    <n v="8066.9"/>
    <n v="3631.07"/>
  </r>
  <r>
    <d v="2002-05-01T00:00:00"/>
    <x v="5"/>
    <n v="4583"/>
    <n v="5.16"/>
    <n v="179.5"/>
    <n v="8099.5"/>
    <n v="3631.07"/>
  </r>
  <r>
    <d v="2002-06-01T00:00:00"/>
    <x v="6"/>
    <n v="4722"/>
    <n v="4.93"/>
    <n v="179.6"/>
    <n v="8127.2"/>
    <n v="3631.07"/>
  </r>
  <r>
    <d v="2002-07-01T00:00:00"/>
    <x v="7"/>
    <n v="5725"/>
    <n v="4.6500000000000004"/>
    <n v="180"/>
    <n v="8117.7"/>
    <n v="3664.02"/>
  </r>
  <r>
    <d v="2002-08-01T00:00:00"/>
    <x v="8"/>
    <n v="5654"/>
    <n v="4.26"/>
    <n v="180.5"/>
    <n v="8127.9"/>
    <n v="3664.02"/>
  </r>
  <r>
    <d v="2002-09-01T00:00:00"/>
    <x v="9"/>
    <n v="5163"/>
    <n v="3.87"/>
    <n v="180.8"/>
    <n v="8145.4"/>
    <n v="3664.02"/>
  </r>
  <r>
    <d v="2002-10-01T00:00:00"/>
    <x v="10"/>
    <n v="5169"/>
    <n v="3.94"/>
    <n v="181.2"/>
    <n v="8183.2"/>
    <n v="3690.49"/>
  </r>
  <r>
    <d v="2002-11-01T00:00:00"/>
    <x v="11"/>
    <n v="4283"/>
    <n v="4.05"/>
    <n v="181.5"/>
    <n v="8215.7000000000007"/>
    <n v="3690.49"/>
  </r>
  <r>
    <d v="2002-12-01T00:00:00"/>
    <x v="0"/>
    <n v="4634"/>
    <n v="4.03"/>
    <n v="181.8"/>
    <n v="8250.2999999999993"/>
    <n v="3690.49"/>
  </r>
  <r>
    <d v="2003-01-01T00:00:00"/>
    <x v="1"/>
    <n v="5873"/>
    <n v="4.05"/>
    <n v="182.6"/>
    <n v="8273"/>
    <n v="3727.84"/>
  </r>
  <r>
    <d v="2003-02-01T00:00:00"/>
    <x v="2"/>
    <n v="3869"/>
    <n v="3.9"/>
    <n v="183.6"/>
    <n v="8284.1"/>
    <n v="3727.84"/>
  </r>
  <r>
    <d v="2003-03-01T00:00:00"/>
    <x v="3"/>
    <n v="3879"/>
    <n v="3.81"/>
    <n v="183.9"/>
    <n v="8324.2999999999993"/>
    <n v="3727.84"/>
  </r>
  <r>
    <d v="2003-04-01T00:00:00"/>
    <x v="4"/>
    <n v="4707"/>
    <n v="3.96"/>
    <n v="183.2"/>
    <n v="8351.2000000000007"/>
    <n v="3770.96"/>
  </r>
  <r>
    <d v="2003-05-01T00:00:00"/>
    <x v="5"/>
    <n v="4281"/>
    <n v="3.57"/>
    <n v="182.9"/>
    <n v="8403.6"/>
    <n v="3770.96"/>
  </r>
  <r>
    <d v="2003-06-01T00:00:00"/>
    <x v="6"/>
    <n v="4717"/>
    <n v="3.33"/>
    <n v="183.1"/>
    <n v="8436.2999999999993"/>
    <n v="3770.96"/>
  </r>
  <r>
    <d v="2003-07-01T00:00:00"/>
    <x v="7"/>
    <n v="5291"/>
    <n v="3.98"/>
    <n v="183.7"/>
    <n v="8562"/>
    <n v="3855.78"/>
  </r>
  <r>
    <d v="2003-08-01T00:00:00"/>
    <x v="8"/>
    <n v="5520"/>
    <n v="4.45"/>
    <n v="184.5"/>
    <n v="8645.9"/>
    <n v="3855.78"/>
  </r>
  <r>
    <d v="2003-09-01T00:00:00"/>
    <x v="9"/>
    <n v="5061"/>
    <n v="4.2699999999999996"/>
    <n v="185.1"/>
    <n v="8567"/>
    <n v="3855.78"/>
  </r>
  <r>
    <d v="2003-10-01T00:00:00"/>
    <x v="10"/>
    <n v="5141"/>
    <n v="4.29"/>
    <n v="184.9"/>
    <n v="8599.5"/>
    <n v="3923.09"/>
  </r>
  <r>
    <d v="2003-11-01T00:00:00"/>
    <x v="11"/>
    <n v="4126"/>
    <n v="4.3"/>
    <n v="185"/>
    <n v="8664.7999999999993"/>
    <n v="3923.09"/>
  </r>
  <r>
    <d v="2003-12-01T00:00:00"/>
    <x v="0"/>
    <n v="4496"/>
    <n v="4.2699999999999996"/>
    <n v="185.5"/>
    <n v="8697"/>
    <n v="3923.09"/>
  </r>
  <r>
    <d v="2004-01-01T00:00:00"/>
    <x v="1"/>
    <n v="5544"/>
    <n v="4.1500000000000004"/>
    <n v="186.3"/>
    <n v="8725.1"/>
    <n v="3973.39"/>
  </r>
  <r>
    <d v="2004-02-01T00:00:00"/>
    <x v="2"/>
    <n v="3719"/>
    <n v="4.08"/>
    <n v="186.7"/>
    <n v="8760.7999999999993"/>
    <n v="3973.39"/>
  </r>
  <r>
    <d v="2004-03-01T00:00:00"/>
    <x v="3"/>
    <n v="4145"/>
    <n v="3.83"/>
    <n v="187.1"/>
    <n v="8811.2000000000007"/>
    <n v="3973.39"/>
  </r>
  <r>
    <d v="2004-04-01T00:00:00"/>
    <x v="4"/>
    <n v="4833"/>
    <n v="4.3499999999999996"/>
    <n v="187.4"/>
    <n v="8864.2000000000007"/>
    <n v="4036.33"/>
  </r>
  <r>
    <d v="2004-05-01T00:00:00"/>
    <x v="5"/>
    <n v="4302"/>
    <n v="4.72"/>
    <n v="188.2"/>
    <n v="8941.5"/>
    <n v="4036.33"/>
  </r>
  <r>
    <d v="2004-06-01T00:00:00"/>
    <x v="6"/>
    <n v="4868"/>
    <n v="4.7300000000000004"/>
    <n v="188.9"/>
    <n v="8974.9"/>
    <n v="4036.33"/>
  </r>
  <r>
    <d v="2004-07-01T00:00:00"/>
    <x v="7"/>
    <n v="5425"/>
    <n v="4.5"/>
    <n v="189.1"/>
    <n v="9002.1"/>
    <n v="4101.1099999999997"/>
  </r>
  <r>
    <d v="2004-08-01T00:00:00"/>
    <x v="8"/>
    <n v="5866"/>
    <n v="4.28"/>
    <n v="189.2"/>
    <n v="9033.2999999999993"/>
    <n v="4101.1099999999997"/>
  </r>
  <r>
    <d v="2004-09-01T00:00:00"/>
    <x v="9"/>
    <n v="5126"/>
    <n v="4.13"/>
    <n v="189.8"/>
    <n v="9055.7000000000007"/>
    <n v="4101.1099999999997"/>
  </r>
  <r>
    <d v="2004-10-01T00:00:00"/>
    <x v="10"/>
    <n v="5125"/>
    <n v="4.0999999999999996"/>
    <n v="190.8"/>
    <n v="9100.6"/>
    <n v="4174.1400000000003"/>
  </r>
  <r>
    <d v="2004-11-01T00:00:00"/>
    <x v="11"/>
    <n v="4501"/>
    <n v="4.1900000000000004"/>
    <n v="191.7"/>
    <n v="9111.9"/>
    <n v="4174.1400000000003"/>
  </r>
  <r>
    <d v="2004-12-01T00:00:00"/>
    <x v="0"/>
    <n v="4770"/>
    <n v="4.2300000000000004"/>
    <n v="191.7"/>
    <n v="9455.1"/>
    <n v="4174.1400000000003"/>
  </r>
  <r>
    <d v="2005-01-01T00:00:00"/>
    <x v="1"/>
    <n v="5903"/>
    <n v="4.22"/>
    <n v="191.6"/>
    <n v="9127.4"/>
    <n v="4253.78"/>
  </r>
  <r>
    <d v="2005-02-01T00:00:00"/>
    <x v="2"/>
    <n v="4041"/>
    <n v="4.17"/>
    <n v="192.4"/>
    <n v="9156.2000000000007"/>
    <n v="4253.78"/>
  </r>
  <r>
    <d v="2005-03-01T00:00:00"/>
    <x v="3"/>
    <n v="4352"/>
    <n v="4.5"/>
    <n v="193.1"/>
    <n v="9215.2999999999993"/>
    <n v="4253.78"/>
  </r>
  <r>
    <d v="2005-04-01T00:00:00"/>
    <x v="4"/>
    <n v="4880"/>
    <n v="4.34"/>
    <n v="193.7"/>
    <n v="9269.1"/>
    <n v="4303.34"/>
  </r>
  <r>
    <d v="2005-05-01T00:00:00"/>
    <x v="5"/>
    <n v="4773"/>
    <n v="4.1399999999999997"/>
    <n v="193.6"/>
    <n v="9316"/>
    <n v="4303.34"/>
  </r>
  <r>
    <d v="2005-06-01T00:00:00"/>
    <x v="6"/>
    <n v="5086"/>
    <n v="4"/>
    <n v="193.7"/>
    <n v="9341.7000000000007"/>
    <n v="4303.34"/>
  </r>
  <r>
    <d v="2005-07-01T00:00:00"/>
    <x v="7"/>
    <n v="5469"/>
    <n v="4.18"/>
    <n v="194.9"/>
    <n v="9383.7999999999993"/>
    <n v="4380.96"/>
  </r>
  <r>
    <d v="2005-08-01T00:00:00"/>
    <x v="8"/>
    <n v="6200"/>
    <n v="4.26"/>
    <n v="196.1"/>
    <n v="9433.4"/>
    <n v="4380.96"/>
  </r>
  <r>
    <d v="2005-09-01T00:00:00"/>
    <x v="9"/>
    <n v="5634"/>
    <n v="4.2"/>
    <n v="198.8"/>
    <n v="9491.5"/>
    <n v="4380.96"/>
  </r>
  <r>
    <d v="2005-10-01T00:00:00"/>
    <x v="10"/>
    <n v="5266"/>
    <n v="4.46"/>
    <n v="199.1"/>
    <n v="9575.6"/>
    <n v="4444.1099999999997"/>
  </r>
  <r>
    <d v="2005-11-01T00:00:00"/>
    <x v="11"/>
    <n v="4379"/>
    <n v="4.54"/>
    <n v="198.1"/>
    <n v="9634.6"/>
    <n v="4444.1099999999997"/>
  </r>
  <r>
    <d v="2005-12-01T00:00:00"/>
    <x v="0"/>
    <n v="4650"/>
    <n v="4.47"/>
    <n v="198.1"/>
    <n v="9685.4"/>
    <n v="4444.1099999999997"/>
  </r>
  <r>
    <d v="2006-01-01T00:00:00"/>
    <x v="1"/>
    <n v="5639"/>
    <n v="4.42"/>
    <n v="199.3"/>
    <n v="9831.1"/>
    <n v="4534.6400000000003"/>
  </r>
  <r>
    <d v="2006-02-01T00:00:00"/>
    <x v="2"/>
    <n v="4052"/>
    <n v="4.57"/>
    <n v="199.4"/>
    <n v="9870.7999999999993"/>
    <n v="4534.6400000000003"/>
  </r>
  <r>
    <d v="2006-03-01T00:00:00"/>
    <x v="3"/>
    <n v="4363"/>
    <n v="4.72"/>
    <n v="199.7"/>
    <n v="9905.7000000000007"/>
    <n v="4534.6400000000003"/>
  </r>
  <r>
    <d v="2006-04-01T00:00:00"/>
    <x v="4"/>
    <n v="4876"/>
    <n v="4.99"/>
    <n v="200.7"/>
    <n v="9943.2000000000007"/>
    <n v="4583.2700000000004"/>
  </r>
  <r>
    <d v="2006-05-01T00:00:00"/>
    <x v="5"/>
    <n v="5132"/>
    <n v="5.1100000000000003"/>
    <n v="201.3"/>
    <n v="9963.6"/>
    <n v="4583.2700000000004"/>
  </r>
  <r>
    <d v="2006-06-01T00:00:00"/>
    <x v="6"/>
    <n v="5227"/>
    <n v="5.1100000000000003"/>
    <n v="201.8"/>
    <n v="10012.1"/>
    <n v="4583.2700000000004"/>
  </r>
  <r>
    <d v="2006-07-01T00:00:00"/>
    <x v="7"/>
    <n v="5761"/>
    <n v="5.09"/>
    <n v="202.9"/>
    <n v="10039.4"/>
    <n v="4622.49"/>
  </r>
  <r>
    <d v="2006-08-01T00:00:00"/>
    <x v="8"/>
    <n v="5985"/>
    <n v="4.88"/>
    <n v="203.8"/>
    <n v="10068.200000000001"/>
    <n v="4622.49"/>
  </r>
  <r>
    <d v="2006-09-01T00:00:00"/>
    <x v="9"/>
    <n v="5295"/>
    <n v="4.72"/>
    <n v="202.8"/>
    <n v="10105.200000000001"/>
    <n v="4622.49"/>
  </r>
  <r>
    <d v="2006-10-01T00:00:00"/>
    <x v="10"/>
    <n v="5484"/>
    <n v="4.7300000000000004"/>
    <n v="201.9"/>
    <n v="10132.4"/>
    <n v="4679.08"/>
  </r>
  <r>
    <d v="2006-11-01T00:00:00"/>
    <x v="11"/>
    <n v="4720"/>
    <n v="4.5999999999999996"/>
    <n v="202"/>
    <n v="10175.5"/>
    <n v="4679.08"/>
  </r>
  <r>
    <d v="2006-12-01T00:00:00"/>
    <x v="0"/>
    <n v="4750"/>
    <n v="4.5599999999999996"/>
    <n v="203.1"/>
    <n v="10251.9"/>
    <n v="4679.08"/>
  </r>
  <r>
    <d v="2007-01-01T00:00:00"/>
    <x v="1"/>
    <n v="5719"/>
    <n v="4.76"/>
    <n v="203.43700000000001"/>
    <n v="10298.200000000001"/>
    <n v="4736.1899999999996"/>
  </r>
  <r>
    <d v="2007-02-01T00:00:00"/>
    <x v="2"/>
    <n v="4140"/>
    <n v="4.72"/>
    <n v="204.226"/>
    <n v="10370.1"/>
    <n v="4736.1899999999996"/>
  </r>
  <r>
    <d v="2007-03-01T00:00:00"/>
    <x v="3"/>
    <n v="4466"/>
    <n v="4.5599999999999996"/>
    <n v="205.28800000000001"/>
    <n v="10442.9"/>
    <n v="4736.1899999999996"/>
  </r>
  <r>
    <d v="2007-04-01T00:00:00"/>
    <x v="4"/>
    <n v="5004"/>
    <n v="4.6900000000000004"/>
    <n v="205.904"/>
    <n v="10464.200000000001"/>
    <n v="4794.12"/>
  </r>
  <r>
    <d v="2007-05-01T00:00:00"/>
    <x v="5"/>
    <n v="4854"/>
    <n v="4.75"/>
    <n v="206.755"/>
    <n v="10487"/>
    <n v="4794.12"/>
  </r>
  <r>
    <d v="2007-06-01T00:00:00"/>
    <x v="6"/>
    <n v="5138"/>
    <n v="5.0999999999999996"/>
    <n v="207.23400000000001"/>
    <n v="10492.8"/>
    <n v="4794.12"/>
  </r>
  <r>
    <d v="2007-07-01T00:00:00"/>
    <x v="7"/>
    <n v="5712"/>
    <n v="5"/>
    <n v="207.60300000000001"/>
    <n v="10518.5"/>
    <n v="4845"/>
  </r>
  <r>
    <d v="2007-08-01T00:00:00"/>
    <x v="8"/>
    <n v="6106"/>
    <n v="4.67"/>
    <n v="207.667"/>
    <n v="10533.1"/>
    <n v="4845"/>
  </r>
  <r>
    <d v="2007-09-01T00:00:00"/>
    <x v="9"/>
    <n v="5273"/>
    <n v="4.5199999999999996"/>
    <n v="208.547"/>
    <n v="10597.8"/>
    <n v="4845"/>
  </r>
  <r>
    <d v="2007-10-01T00:00:00"/>
    <x v="10"/>
    <n v="5438"/>
    <n v="4.53"/>
    <n v="209.19"/>
    <n v="10611.1"/>
    <n v="4893.83"/>
  </r>
  <r>
    <d v="2007-11-01T00:00:00"/>
    <x v="11"/>
    <n v="4495"/>
    <n v="4.1500000000000004"/>
    <n v="210.834"/>
    <n v="10653.9"/>
    <n v="4893.83"/>
  </r>
  <r>
    <d v="2007-12-01T00:00:00"/>
    <x v="0"/>
    <n v="4639"/>
    <n v="4.0999999999999996"/>
    <n v="211.44499999999999"/>
    <n v="10717.3"/>
    <n v="4893.83"/>
  </r>
  <r>
    <d v="2008-01-01T00:00:00"/>
    <x v="1"/>
    <n v="5555"/>
    <n v="3.74"/>
    <n v="212.17400000000001"/>
    <n v="10756.7"/>
    <n v="4883.68"/>
  </r>
  <r>
    <d v="2008-02-01T00:00:00"/>
    <x v="2"/>
    <n v="4085"/>
    <n v="3.74"/>
    <n v="212.68700000000001"/>
    <n v="10777.4"/>
    <n v="4883.68"/>
  </r>
  <r>
    <d v="2008-03-01T00:00:00"/>
    <x v="3"/>
    <n v="4138"/>
    <n v="3.51"/>
    <n v="213.44800000000001"/>
    <n v="10806.4"/>
    <n v="4883.68"/>
  </r>
  <r>
    <d v="2008-04-01T00:00:00"/>
    <x v="4"/>
    <n v="4993"/>
    <n v="3.68"/>
    <n v="213.94200000000001"/>
    <n v="10786"/>
    <n v="4935.2"/>
  </r>
  <r>
    <d v="2008-05-01T00:00:00"/>
    <x v="5"/>
    <n v="4523"/>
    <n v="3.88"/>
    <n v="215.208"/>
    <n v="11353.6"/>
    <n v="4935.2"/>
  </r>
  <r>
    <d v="2008-06-01T00:00:00"/>
    <x v="6"/>
    <n v="4930"/>
    <n v="4.0999999999999996"/>
    <n v="217.46299999999999"/>
    <n v="11131.9"/>
    <n v="4935.2"/>
  </r>
  <r>
    <d v="2008-07-01T00:00:00"/>
    <x v="7"/>
    <n v="5188"/>
    <n v="4.01"/>
    <n v="219.01599999999999"/>
    <n v="11004"/>
    <n v="4945.0600000000004"/>
  </r>
  <r>
    <d v="2008-08-01T00:00:00"/>
    <x v="8"/>
    <n v="5682"/>
    <n v="3.89"/>
    <n v="218.69"/>
    <n v="10931.8"/>
    <n v="4945.0600000000004"/>
  </r>
  <r>
    <d v="2008-09-01T00:00:00"/>
    <x v="9"/>
    <n v="4974"/>
    <n v="3.69"/>
    <n v="218.87700000000001"/>
    <n v="10974"/>
    <n v="4945.0600000000004"/>
  </r>
  <r>
    <d v="2008-10-01T00:00:00"/>
    <x v="10"/>
    <n v="5159"/>
    <n v="3.81"/>
    <n v="216.995"/>
    <n v="10966.3"/>
    <n v="4853.18"/>
  </r>
  <r>
    <d v="2008-11-01T00:00:00"/>
    <x v="11"/>
    <n v="4224"/>
    <n v="3.53"/>
    <n v="213.15299999999999"/>
    <n v="10922.7"/>
    <n v="4853.18"/>
  </r>
  <r>
    <d v="2008-12-01T00:00:00"/>
    <x v="0"/>
    <n v="4758"/>
    <n v="2.42"/>
    <n v="211.398"/>
    <n v="10809.4"/>
    <n v="4853.18"/>
  </r>
  <r>
    <d v="2009-01-01T00:00:00"/>
    <x v="1"/>
    <n v="5690"/>
    <n v="2.52"/>
    <n v="211.93299999999999"/>
    <n v="10851.7"/>
    <n v="4798.18"/>
  </r>
  <r>
    <d v="2009-02-01T00:00:00"/>
    <x v="2"/>
    <n v="3830"/>
    <n v="2.87"/>
    <n v="212.70500000000001"/>
    <n v="10761.6"/>
    <n v="4798.18"/>
  </r>
  <r>
    <d v="2009-03-01T00:00:00"/>
    <x v="3"/>
    <n v="3896"/>
    <n v="2.82"/>
    <n v="212.495"/>
    <n v="10749.3"/>
    <n v="4798.18"/>
  </r>
  <r>
    <d v="2009-04-01T00:00:00"/>
    <x v="4"/>
    <n v="4437"/>
    <n v="2.93"/>
    <n v="212.709"/>
    <n v="10863"/>
    <n v="4784.28"/>
  </r>
  <r>
    <d v="2009-05-01T00:00:00"/>
    <x v="5"/>
    <n v="3947"/>
    <n v="3.29"/>
    <n v="213.02199999999999"/>
    <n v="11056.3"/>
    <n v="4784.28"/>
  </r>
  <r>
    <d v="2009-06-01T00:00:00"/>
    <x v="6"/>
    <n v="4217"/>
    <n v="3.72"/>
    <n v="214.79"/>
    <n v="10938.1"/>
    <n v="4784.28"/>
  </r>
  <r>
    <d v="2009-07-01T00:00:00"/>
    <x v="7"/>
    <n v="4662"/>
    <n v="3.56"/>
    <n v="214.726"/>
    <n v="10888"/>
    <n v="4806.7700000000004"/>
  </r>
  <r>
    <d v="2009-08-01T00:00:00"/>
    <x v="8"/>
    <n v="4749"/>
    <n v="3.59"/>
    <n v="215.44499999999999"/>
    <n v="10891.7"/>
    <n v="4806.7700000000004"/>
  </r>
  <r>
    <d v="2009-09-01T00:00:00"/>
    <x v="9"/>
    <n v="4221"/>
    <n v="3.4"/>
    <n v="215.86099999999999"/>
    <n v="10930.3"/>
    <n v="4806.7700000000004"/>
  </r>
  <r>
    <d v="2009-10-01T00:00:00"/>
    <x v="10"/>
    <n v="4180"/>
    <n v="3.39"/>
    <n v="216.50899999999999"/>
    <n v="10925.1"/>
    <n v="4876.01"/>
  </r>
  <r>
    <d v="2009-11-01T00:00:00"/>
    <x v="11"/>
    <n v="3550"/>
    <n v="3.4"/>
    <n v="217.23400000000001"/>
    <n v="10982.4"/>
    <n v="4876.01"/>
  </r>
  <r>
    <d v="2009-12-01T00:00:00"/>
    <x v="0"/>
    <n v="3979"/>
    <n v="3.59"/>
    <n v="217.34700000000001"/>
    <n v="11047.3"/>
    <n v="4876.01"/>
  </r>
  <r>
    <d v="2010-01-01T00:00:00"/>
    <x v="1"/>
    <n v="4402"/>
    <n v="3.73"/>
    <n v="217.488"/>
    <n v="11070.4"/>
    <n v="4907.12"/>
  </r>
  <r>
    <d v="2010-02-01T00:00:00"/>
    <x v="2"/>
    <n v="3096"/>
    <n v="3.69"/>
    <n v="217.28100000000001"/>
    <n v="11066.5"/>
    <n v="4907.12"/>
  </r>
  <r>
    <d v="2010-03-01T00:00:00"/>
    <x v="3"/>
    <n v="3387"/>
    <n v="3.73"/>
    <n v="217.35300000000001"/>
    <n v="11116.3"/>
    <n v="4907.12"/>
  </r>
  <r>
    <d v="2010-04-01T00:00:00"/>
    <x v="4"/>
    <n v="3738"/>
    <n v="3.85"/>
    <n v="217.40299999999999"/>
    <n v="11213.5"/>
    <n v="4975.37"/>
  </r>
  <r>
    <d v="2010-05-01T00:00:00"/>
    <x v="5"/>
    <n v="3707"/>
    <n v="3.42"/>
    <n v="217.29"/>
    <n v="11306"/>
    <n v="4975.37"/>
  </r>
  <r>
    <d v="2010-06-01T00:00:00"/>
    <x v="6"/>
    <n v="4363"/>
    <n v="3.2"/>
    <n v="217.19900000000001"/>
    <n v="11319.7"/>
    <n v="4975.37"/>
  </r>
  <r>
    <d v="2010-07-01T00:00:00"/>
    <x v="7"/>
    <n v="4602"/>
    <n v="3.01"/>
    <n v="217.60499999999999"/>
    <n v="11348.2"/>
    <n v="5026.6400000000003"/>
  </r>
  <r>
    <d v="2010-08-01T00:00:00"/>
    <x v="8"/>
    <n v="4740"/>
    <n v="2.7"/>
    <n v="217.923"/>
    <n v="11396.3"/>
    <n v="5026.6400000000003"/>
  </r>
  <r>
    <d v="2010-09-01T00:00:00"/>
    <x v="9"/>
    <n v="4217"/>
    <n v="2.65"/>
    <n v="218.27500000000001"/>
    <n v="11395.7"/>
    <n v="5026.6400000000003"/>
  </r>
  <r>
    <d v="2010-10-01T00:00:00"/>
    <x v="10"/>
    <n v="3965"/>
    <n v="2.54"/>
    <n v="219.035"/>
    <n v="11446.1"/>
    <n v="5080.28"/>
  </r>
  <r>
    <d v="2010-11-01T00:00:00"/>
    <x v="11"/>
    <n v="3490"/>
    <n v="2.76"/>
    <n v="219.59"/>
    <n v="11493"/>
    <n v="5080.28"/>
  </r>
  <r>
    <d v="2010-12-01T00:00:00"/>
    <x v="0"/>
    <n v="3942"/>
    <n v="3.29"/>
    <n v="220.47200000000001"/>
    <n v="11600.4"/>
    <n v="5080.28"/>
  </r>
  <r>
    <d v="2011-01-01T00:00:00"/>
    <x v="1"/>
    <n v="4399"/>
    <n v="3.39"/>
    <n v="221.18700000000001"/>
    <n v="11686.4"/>
    <n v="5095.28"/>
  </r>
  <r>
    <d v="2011-02-01T00:00:00"/>
    <x v="2"/>
    <n v="3091"/>
    <n v="3.58"/>
    <n v="221.898"/>
    <n v="11749.2"/>
    <n v="5095.28"/>
  </r>
  <r>
    <d v="2011-03-01T00:00:00"/>
    <x v="3"/>
    <n v="3423"/>
    <n v="3.41"/>
    <n v="223.04599999999999"/>
    <n v="11760.7"/>
    <n v="5095.28"/>
  </r>
  <r>
    <d v="2011-04-01T00:00:00"/>
    <x v="4"/>
    <n v="3767"/>
    <n v="3.46"/>
    <n v="224.09299999999999"/>
    <n v="11788.3"/>
    <n v="5165.3999999999996"/>
  </r>
  <r>
    <d v="2011-05-01T00:00:00"/>
    <x v="5"/>
    <n v="3967"/>
    <n v="3.17"/>
    <n v="224.80600000000001"/>
    <n v="11812.1"/>
    <n v="5165.3999999999996"/>
  </r>
  <r>
    <d v="2011-06-01T00:00:00"/>
    <x v="6"/>
    <n v="4188"/>
    <n v="3"/>
    <n v="224.80600000000001"/>
    <n v="11865.4"/>
    <n v="5165.3999999999996"/>
  </r>
  <r>
    <d v="2011-07-01T00:00:00"/>
    <x v="7"/>
    <n v="4450"/>
    <n v="3"/>
    <n v="225.39500000000001"/>
    <n v="11922"/>
    <n v="5197.28"/>
  </r>
  <r>
    <d v="2011-08-01T00:00:00"/>
    <x v="8"/>
    <n v="4888"/>
    <n v="2.2999999999999998"/>
    <n v="226.10599999999999"/>
    <n v="11937.8"/>
    <n v="5197.28"/>
  </r>
  <r>
    <d v="2011-09-01T00:00:00"/>
    <x v="9"/>
    <n v="4374"/>
    <n v="1.98"/>
    <n v="226.59700000000001"/>
    <n v="11933.7"/>
    <n v="5197.28"/>
  </r>
  <r>
    <d v="2011-10-01T00:00:00"/>
    <x v="10"/>
    <n v="4171"/>
    <n v="2.15"/>
    <n v="226.75"/>
    <n v="11955.8"/>
    <n v="5265.49"/>
  </r>
  <r>
    <d v="2011-11-01T00:00:00"/>
    <x v="11"/>
    <n v="3604"/>
    <n v="2.0099999999999998"/>
    <n v="227.16900000000001"/>
    <n v="11978.1"/>
    <n v="5265.49"/>
  </r>
  <r>
    <d v="2011-12-01T00:00:00"/>
    <x v="0"/>
    <n v="3876"/>
    <n v="1.98"/>
    <n v="227.22300000000001"/>
    <n v="12093.6"/>
    <n v="5265.49"/>
  </r>
  <r>
    <d v="2012-01-01T00:00:00"/>
    <x v="1"/>
    <n v="4412"/>
    <n v="1.97"/>
    <n v="227.84200000000001"/>
    <n v="12227"/>
    <n v="5339.92"/>
  </r>
  <r>
    <d v="2012-02-01T00:00:00"/>
    <x v="2"/>
    <n v="3346"/>
    <n v="1.97"/>
    <n v="228.32900000000001"/>
    <n v="12330.3"/>
    <n v="5339.92"/>
  </r>
  <r>
    <d v="2012-03-01T00:00:00"/>
    <x v="3"/>
    <n v="3576"/>
    <n v="2.17"/>
    <n v="228.80699999999999"/>
    <n v="12396.4"/>
    <n v="5339.92"/>
  </r>
  <r>
    <d v="2012-04-01T00:00:00"/>
    <x v="4"/>
    <n v="4116"/>
    <n v="2.0499999999999998"/>
    <n v="229.18700000000001"/>
    <n v="12461.1"/>
    <n v="5384.09"/>
  </r>
  <r>
    <d v="2012-05-01T00:00:00"/>
    <x v="5"/>
    <n v="4285"/>
    <n v="1.8"/>
    <n v="228.71299999999999"/>
    <n v="12456.8"/>
    <n v="5384.09"/>
  </r>
  <r>
    <d v="2012-06-01T00:00:00"/>
    <x v="6"/>
    <n v="4538"/>
    <n v="1.62"/>
    <n v="228.524"/>
    <n v="12461.2"/>
    <n v="5384.09"/>
  </r>
  <r>
    <d v="2012-07-01T00:00:00"/>
    <x v="7"/>
    <n v="4451"/>
    <n v="1.53"/>
    <n v="228.59"/>
    <n v="12377.4"/>
    <n v="5419.05"/>
  </r>
  <r>
    <d v="2012-08-01T00:00:00"/>
    <x v="8"/>
    <n v="5151"/>
    <n v="1.68"/>
    <n v="229.91800000000001"/>
    <n v="12371.2"/>
    <n v="5419.05"/>
  </r>
  <r>
    <d v="2012-09-01T00:00:00"/>
    <x v="9"/>
    <n v="4312"/>
    <n v="1.72"/>
    <n v="231.01499999999999"/>
    <n v="12469.3"/>
    <n v="5419.05"/>
  </r>
  <r>
    <d v="2012-10-01T00:00:00"/>
    <x v="10"/>
    <n v="4297"/>
    <n v="1.75"/>
    <n v="231.63800000000001"/>
    <n v="12600.4"/>
    <n v="5452.95"/>
  </r>
  <r>
    <d v="2012-11-01T00:00:00"/>
    <x v="11"/>
    <n v="3746"/>
    <n v="1.65"/>
    <n v="231.249"/>
    <n v="12769.7"/>
    <n v="5452.95"/>
  </r>
  <r>
    <d v="2012-12-01T00:00:00"/>
    <x v="0"/>
    <n v="3896"/>
    <n v="1.72"/>
    <n v="231.221"/>
    <n v="13093.6"/>
    <n v="5452.95"/>
  </r>
  <r>
    <d v="2013-01-01T00:00:00"/>
    <x v="1"/>
    <n v="4715"/>
    <n v="1.91"/>
    <n v="231.679"/>
    <n v="12362.5"/>
    <n v="5523.2"/>
  </r>
  <r>
    <d v="2013-02-01T00:00:00"/>
    <x v="2"/>
    <n v="3345"/>
    <n v="1.98"/>
    <n v="232.93700000000001"/>
    <n v="12345.3"/>
    <n v="5523.2"/>
  </r>
  <r>
    <d v="2013-03-01T00:00:00"/>
    <x v="3"/>
    <n v="3524"/>
    <n v="1.96"/>
    <n v="232.28200000000001"/>
    <n v="12347.8"/>
    <n v="5523.2"/>
  </r>
  <r>
    <d v="2013-04-01T00:00:00"/>
    <x v="4"/>
    <n v="4254"/>
    <n v="1.76"/>
    <n v="231.797"/>
    <n v="12387.1"/>
    <n v="5545.98"/>
  </r>
  <r>
    <d v="2013-05-01T00:00:00"/>
    <x v="5"/>
    <n v="4293"/>
    <n v="1.93"/>
    <n v="231.893"/>
    <n v="12466.1"/>
    <n v="5545.98"/>
  </r>
  <r>
    <d v="2013-06-01T00:00:00"/>
    <x v="6"/>
    <n v="4523"/>
    <n v="2.2999999999999998"/>
    <n v="232.44499999999999"/>
    <n v="12506.2"/>
    <n v="5545.98"/>
  </r>
  <r>
    <d v="2013-07-01T00:00:00"/>
    <x v="7"/>
    <n v="4718"/>
    <n v="2.58"/>
    <n v="232.9"/>
    <n v="12507.9"/>
    <n v="5616.25"/>
  </r>
  <r>
    <d v="2013-08-01T00:00:00"/>
    <x v="8"/>
    <n v="5379"/>
    <n v="2.74"/>
    <n v="233.45599999999999"/>
    <n v="12554.4"/>
    <n v="5616.25"/>
  </r>
  <r>
    <d v="2013-09-01T00:00:00"/>
    <x v="9"/>
    <n v="4834"/>
    <n v="2.81"/>
    <n v="233.54400000000001"/>
    <n v="12610.3"/>
    <n v="5616.25"/>
  </r>
  <r>
    <d v="2013-10-01T00:00:00"/>
    <x v="10"/>
    <n v="4380"/>
    <n v="2.62"/>
    <n v="233.66900000000001"/>
    <n v="12597.6"/>
    <n v="5694.38"/>
  </r>
  <r>
    <d v="2013-11-01T00:00:00"/>
    <x v="11"/>
    <n v="3776"/>
    <n v="2.72"/>
    <n v="234.1"/>
    <n v="12656.7"/>
    <n v="5694.38"/>
  </r>
  <r>
    <d v="2013-12-01T00:00:00"/>
    <x v="0"/>
    <n v="4166"/>
    <n v="2.9"/>
    <n v="234.71899999999999"/>
    <n v="12721.3"/>
    <n v="5694.38"/>
  </r>
  <r>
    <d v="2014-01-01T00:00:00"/>
    <x v="1"/>
    <n v="4915"/>
    <n v="2.86"/>
    <n v="235.34700000000001"/>
    <n v="12815.7"/>
    <n v="5700.98"/>
  </r>
  <r>
    <d v="2014-02-01T00:00:00"/>
    <x v="2"/>
    <n v="3570"/>
    <n v="2.71"/>
    <n v="235.52199999999999"/>
    <n v="12908.1"/>
    <n v="5700.98"/>
  </r>
  <r>
    <d v="2014-03-01T00:00:00"/>
    <x v="3"/>
    <n v="3868"/>
    <n v="2.72"/>
    <n v="235.95599999999999"/>
    <n v="13011.8"/>
    <n v="5700.98"/>
  </r>
  <r>
    <d v="2014-04-01T00:00:00"/>
    <x v="4"/>
    <n v="4420"/>
    <n v="2.71"/>
    <n v="236.46299999999999"/>
    <n v="13071.8"/>
    <n v="5808.59"/>
  </r>
  <r>
    <d v="2014-05-01T00:00:00"/>
    <x v="5"/>
    <n v="4512"/>
    <n v="2.56"/>
    <n v="236.86699999999999"/>
    <n v="13126.8"/>
    <n v="5808.59"/>
  </r>
  <r>
    <d v="2014-06-01T00:00:00"/>
    <x v="6"/>
    <n v="4732"/>
    <n v="2.6"/>
    <n v="237.18799999999999"/>
    <n v="13196"/>
    <n v="5808.59"/>
  </r>
  <r>
    <d v="2014-07-01T00:00:00"/>
    <x v="7"/>
    <n v="5113"/>
    <n v="2.54"/>
    <n v="237.48500000000001"/>
    <n v="13262"/>
    <n v="5906.61"/>
  </r>
  <r>
    <d v="2014-08-01T00:00:00"/>
    <x v="8"/>
    <n v="5519"/>
    <n v="2.42"/>
    <n v="237.43899999999999"/>
    <n v="13323.3"/>
    <n v="5906.61"/>
  </r>
  <r>
    <d v="2014-09-01T00:00:00"/>
    <x v="9"/>
    <n v="5197"/>
    <n v="2.5299999999999998"/>
    <n v="237.452"/>
    <n v="13363.7"/>
    <n v="5906.61"/>
  </r>
  <r>
    <d v="2014-10-01T00:00:00"/>
    <x v="10"/>
    <n v="5013"/>
    <n v="2.2999999999999998"/>
    <n v="237.447"/>
    <n v="13412.9"/>
    <n v="5946.15"/>
  </r>
  <r>
    <d v="2014-11-01T00:00:00"/>
    <x v="11"/>
    <n v="4102"/>
    <n v="2.33"/>
    <n v="237.042"/>
    <n v="13461.9"/>
    <n v="5946.15"/>
  </r>
  <r>
    <d v="2014-12-01T00:00:00"/>
    <x v="0"/>
    <n v="4608"/>
    <n v="2.21"/>
    <n v="236.27"/>
    <n v="13522.6"/>
    <n v="5946.15"/>
  </r>
  <r>
    <d v="2015-01-01T00:00:00"/>
    <x v="1"/>
    <n v="5319"/>
    <n v="1.88"/>
    <n v="234.83600000000001"/>
    <n v="13527.7"/>
    <n v="5990.14"/>
  </r>
  <r>
    <d v="2015-02-01T00:00:00"/>
    <x v="2"/>
    <n v="3817"/>
    <n v="1.98"/>
    <n v="235.274"/>
    <n v="13592.7"/>
    <n v="5990.14"/>
  </r>
  <r>
    <d v="2015-03-01T00:00:00"/>
    <x v="3"/>
    <n v="4349"/>
    <n v="2.04"/>
    <n v="235.95599999999999"/>
    <n v="13593.3"/>
    <n v="5990.14"/>
  </r>
  <r>
    <d v="2015-04-01T00:00:00"/>
    <x v="4"/>
    <n v="4753"/>
    <n v="1.94"/>
    <n v="236.16499999999999"/>
    <n v="13667.2"/>
    <n v="6073.77"/>
  </r>
  <r>
    <d v="2015-05-01T00:00:00"/>
    <x v="5"/>
    <n v="4770"/>
    <n v="2.2000000000000002"/>
    <n v="236.952"/>
    <n v="13747.3"/>
    <n v="6073.77"/>
  </r>
  <r>
    <d v="2015-06-01T00:00:00"/>
    <x v="6"/>
    <n v="5215"/>
    <n v="2.36"/>
    <n v="237.61799999999999"/>
    <n v="13810.8"/>
    <n v="6073.77"/>
  </r>
  <r>
    <d v="2015-07-01T00:00:00"/>
    <x v="7"/>
    <n v="5232"/>
    <n v="2.3199999999999998"/>
    <n v="237.99299999999999"/>
    <n v="13866.5"/>
    <n v="6110.36"/>
  </r>
  <r>
    <d v="2015-08-01T00:00:00"/>
    <x v="8"/>
    <n v="5971"/>
    <n v="2.17"/>
    <n v="237.989"/>
    <n v="13913"/>
    <n v="6110.36"/>
  </r>
  <r>
    <d v="2015-09-01T00:00:00"/>
    <x v="9"/>
    <n v="5406"/>
    <n v="2.17"/>
    <n v="237.46700000000001"/>
    <n v="13918.4"/>
    <n v="6110.36"/>
  </r>
  <r>
    <d v="2015-10-01T00:00:00"/>
    <x v="10"/>
    <n v="5097"/>
    <n v="2.0699999999999998"/>
    <n v="237.76400000000001"/>
    <n v="13924.1"/>
    <n v="6118.12"/>
  </r>
  <r>
    <d v="2015-11-01T00:00:00"/>
    <x v="11"/>
    <n v="4365"/>
    <n v="2.2599999999999998"/>
    <n v="238.072"/>
    <n v="13908.8"/>
    <n v="6118.12"/>
  </r>
  <r>
    <d v="2015-12-01T00:00:00"/>
    <x v="0"/>
    <n v="4966"/>
    <n v="2.2400000000000002"/>
    <n v="237.827"/>
    <n v="13942.3"/>
    <n v="6118.12"/>
  </r>
  <r>
    <d v="2016-01-01T00:00:00"/>
    <x v="1"/>
    <n v="5507"/>
    <n v="2.09"/>
    <n v="237.99"/>
    <n v="14011.9"/>
    <n v="6136.38"/>
  </r>
  <r>
    <d v="2016-02-01T00:00:00"/>
    <x v="2"/>
    <n v="4217"/>
    <n v="1.78"/>
    <n v="237.53200000000001"/>
    <n v="14015.3"/>
    <n v="6136.38"/>
  </r>
  <r>
    <d v="2016-03-01T00:00:00"/>
    <x v="3"/>
    <n v="4408"/>
    <n v="1.89"/>
    <n v="238.02199999999999"/>
    <n v="14052.9"/>
    <n v="6136.38"/>
  </r>
  <r>
    <d v="2016-04-01T00:00:00"/>
    <x v="4"/>
    <n v="4947"/>
    <n v="1.81"/>
    <n v="238.84299999999999"/>
    <n v="14072.9"/>
    <n v="6213.58"/>
  </r>
  <r>
    <d v="2016-05-01T00:00:00"/>
    <x v="5"/>
    <n v="5114"/>
    <n v="1.81"/>
    <n v="239.43899999999999"/>
    <n v="14083.5"/>
    <n v="6213.58"/>
  </r>
  <r>
    <d v="2016-06-01T00:00:00"/>
    <x v="6"/>
    <n v="5291"/>
    <n v="1.64"/>
    <n v="240.07400000000001"/>
    <n v="14105.7"/>
    <n v="6213.58"/>
  </r>
  <r>
    <d v="2016-07-01T00:00:00"/>
    <x v="7"/>
    <n v="5414"/>
    <n v="1.5"/>
    <n v="240.05799999999999"/>
    <n v="14158.4"/>
    <n v="6266.55"/>
  </r>
  <r>
    <d v="2016-08-01T00:00:00"/>
    <x v="8"/>
    <n v="6196"/>
    <n v="1.56"/>
    <n v="240.56899999999999"/>
    <n v="14194.5"/>
    <n v="6266.55"/>
  </r>
  <r>
    <d v="2016-09-01T00:00:00"/>
    <x v="9"/>
    <n v="5330"/>
    <n v="1.63"/>
    <n v="241.017"/>
    <n v="14253"/>
    <n v="6266.55"/>
  </r>
  <r>
    <d v="2016-10-01T00:00:00"/>
    <x v="10"/>
    <n v="5185"/>
    <n v="1.76"/>
    <n v="241.667"/>
    <n v="14319.1"/>
    <n v="6326.42"/>
  </r>
  <r>
    <d v="2016-11-01T00:00:00"/>
    <x v="11"/>
    <n v="4423"/>
    <n v="2.14"/>
    <n v="242.08099999999999"/>
    <n v="14364.2"/>
    <n v="6326.42"/>
  </r>
  <r>
    <d v="2016-12-01T00:00:00"/>
    <x v="0"/>
    <n v="4826"/>
    <n v="2.4900000000000002"/>
    <n v="242.78399999999999"/>
    <n v="14419.1"/>
    <n v="6326.42"/>
  </r>
  <r>
    <d v="2017-01-01T00:00:00"/>
    <x v="1"/>
    <n v="5701"/>
    <n v="2.4300000000000002"/>
    <n v="244.02799999999999"/>
    <n v="14537.6"/>
    <n v="6387.52"/>
  </r>
  <r>
    <d v="2017-02-01T00:00:00"/>
    <x v="2"/>
    <n v="4088"/>
    <n v="2.42"/>
    <n v="244.102"/>
    <n v="14607"/>
    <n v="6387.52"/>
  </r>
  <r>
    <d v="2017-03-01T00:00:00"/>
    <x v="3"/>
    <n v="4544"/>
    <n v="2.48"/>
    <n v="243.71700000000001"/>
    <n v="14654.1"/>
    <n v="6387.52"/>
  </r>
  <r>
    <d v="2017-04-01T00:00:00"/>
    <x v="4"/>
    <n v="4910"/>
    <n v="2.2999999999999998"/>
    <n v="244.08699999999999"/>
    <n v="14665.7"/>
    <n v="6453.04"/>
  </r>
  <r>
    <d v="2017-05-01T00:00:00"/>
    <x v="5"/>
    <n v="5256"/>
    <n v="2.2999999999999998"/>
    <n v="243.911"/>
    <n v="14726.8"/>
    <n v="6453.04"/>
  </r>
  <r>
    <d v="2017-06-01T00:00:00"/>
    <x v="6"/>
    <n v="5502"/>
    <n v="2.19"/>
    <n v="244.03200000000001"/>
    <n v="14728.5"/>
    <n v="6453.04"/>
  </r>
  <r>
    <d v="2017-07-01T00:00:00"/>
    <x v="7"/>
    <n v="5782"/>
    <n v="2.3199999999999998"/>
    <n v="244.23599999999999"/>
    <n v="14780.7"/>
    <n v="6529.36"/>
  </r>
  <r>
    <d v="2017-08-01T00:00:00"/>
    <x v="8"/>
    <n v="6365"/>
    <n v="2.21"/>
    <n v="245.262"/>
    <n v="14842.9"/>
    <n v="6529.36"/>
  </r>
  <r>
    <d v="2017-09-01T00:00:00"/>
    <x v="9"/>
    <n v="5767"/>
    <n v="2.2000000000000002"/>
    <n v="246.392"/>
    <n v="14916.3"/>
    <n v="6529.36"/>
  </r>
  <r>
    <d v="2017-10-01T00:00:00"/>
    <x v="10"/>
    <n v="5394"/>
    <n v="2.36"/>
    <n v="246.583"/>
    <n v="14982.3"/>
    <n v="6610.61"/>
  </r>
  <r>
    <d v="2017-11-01T00:00:00"/>
    <x v="11"/>
    <n v="4627"/>
    <n v="2.35"/>
    <n v="247.411"/>
    <n v="15030.5"/>
    <n v="6610.61"/>
  </r>
  <r>
    <d v="2017-12-01T00:00:00"/>
    <x v="0"/>
    <n v="5061"/>
    <n v="2.4"/>
    <n v="247.91"/>
    <n v="15083.7"/>
    <n v="6610.61"/>
  </r>
  <r>
    <d v="2018-01-01T00:00:00"/>
    <x v="1"/>
    <n v="5842"/>
    <n v="2.58"/>
    <n v="249.245"/>
    <n v="15235.8"/>
    <n v="6680.35"/>
  </r>
  <r>
    <d v="2018-02-01T00:00:00"/>
    <x v="2"/>
    <n v="4174"/>
    <n v="2.86"/>
    <n v="249.619"/>
    <n v="15285.8"/>
    <n v="6680.35"/>
  </r>
  <r>
    <d v="2018-03-01T00:00:00"/>
    <x v="3"/>
    <n v="4715"/>
    <n v="2.84"/>
    <n v="249.46199999999999"/>
    <n v="15346"/>
    <n v="6680.35"/>
  </r>
  <r>
    <d v="2018-04-01T00:00:00"/>
    <x v="4"/>
    <n v="5227"/>
    <n v="2.87"/>
    <n v="250.01300000000001"/>
    <n v="15380.5"/>
    <n v="6803.97"/>
  </r>
  <r>
    <d v="2018-05-01T00:00:00"/>
    <x v="5"/>
    <n v="5462"/>
    <n v="2.98"/>
    <n v="250.535"/>
    <n v="15427.8"/>
    <n v="6803.97"/>
  </r>
  <r>
    <d v="2018-06-01T00:00:00"/>
    <x v="6"/>
    <n v="5774"/>
    <n v="2.91"/>
    <n v="250.857"/>
    <n v="15486"/>
    <n v="6803.97"/>
  </r>
  <r>
    <d v="2018-07-01T00:00:00"/>
    <x v="7"/>
    <n v="6057"/>
    <n v="2.89"/>
    <n v="251.286"/>
    <n v="15532"/>
    <n v="6886.78"/>
  </r>
  <r>
    <d v="2018-08-01T00:00:00"/>
    <x v="8"/>
    <n v="6870"/>
    <n v="2.89"/>
    <n v="251.846"/>
    <n v="15586.7"/>
    <n v="6886.78"/>
  </r>
  <r>
    <d v="2018-09-01T00:00:00"/>
    <x v="9"/>
    <n v="6023"/>
    <n v="3"/>
    <n v="251.994"/>
    <n v="15618.8"/>
    <n v="6886.78"/>
  </r>
  <r>
    <m/>
    <x v="1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7">
    <pivotField showAll="0"/>
    <pivotField axis="axisRow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New Hire" fld="2" subtotal="average" baseField="1" baseItem="0"/>
  </dataFields>
  <formats count="1">
    <format dxfId="0">
      <pivotArea collapsedLevelsAreSubtotals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workbookViewId="0">
      <pane ySplit="1" topLeftCell="A150" activePane="bottomLeft" state="frozen"/>
      <selection pane="bottomLeft" activeCell="C2" sqref="C2:G215"/>
    </sheetView>
  </sheetViews>
  <sheetFormatPr defaultRowHeight="15" x14ac:dyDescent="0.25"/>
  <cols>
    <col min="1" max="1" width="14.5703125" customWidth="1"/>
    <col min="2" max="2" width="14.5703125" style="8" customWidth="1"/>
  </cols>
  <sheetData>
    <row r="1" spans="1:7" x14ac:dyDescent="0.25">
      <c r="A1" t="s">
        <v>0</v>
      </c>
      <c r="B1" s="8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36861</v>
      </c>
      <c r="B2" s="8">
        <v>12</v>
      </c>
      <c r="C2">
        <v>4808</v>
      </c>
      <c r="D2">
        <v>5.24</v>
      </c>
      <c r="E2">
        <v>174.6</v>
      </c>
      <c r="F2">
        <v>7579.2</v>
      </c>
      <c r="G2">
        <v>3479.68</v>
      </c>
    </row>
    <row r="3" spans="1:7" x14ac:dyDescent="0.25">
      <c r="A3" s="1">
        <v>36892</v>
      </c>
      <c r="B3" s="8">
        <v>1</v>
      </c>
      <c r="C3">
        <v>7187</v>
      </c>
      <c r="D3">
        <v>5.16</v>
      </c>
      <c r="E3">
        <v>175.6</v>
      </c>
      <c r="F3">
        <v>7658.4</v>
      </c>
      <c r="G3">
        <v>3553.43</v>
      </c>
    </row>
    <row r="4" spans="1:7" x14ac:dyDescent="0.25">
      <c r="A4" s="1">
        <v>36923</v>
      </c>
      <c r="B4" s="8">
        <v>2</v>
      </c>
      <c r="C4">
        <v>4348</v>
      </c>
      <c r="D4">
        <v>5.0999999999999996</v>
      </c>
      <c r="E4">
        <v>176</v>
      </c>
      <c r="F4">
        <v>7682.3</v>
      </c>
      <c r="G4">
        <v>3553.43</v>
      </c>
    </row>
    <row r="5" spans="1:7" x14ac:dyDescent="0.25">
      <c r="A5" s="1">
        <v>36951</v>
      </c>
      <c r="B5" s="8">
        <v>3</v>
      </c>
      <c r="C5">
        <v>4733</v>
      </c>
      <c r="D5">
        <v>4.8899999999999997</v>
      </c>
      <c r="E5">
        <v>176.1</v>
      </c>
      <c r="F5">
        <v>7705.5</v>
      </c>
      <c r="G5">
        <v>3553.43</v>
      </c>
    </row>
    <row r="6" spans="1:7" x14ac:dyDescent="0.25">
      <c r="A6" s="1">
        <v>36982</v>
      </c>
      <c r="B6" s="8">
        <v>4</v>
      </c>
      <c r="C6">
        <v>5586</v>
      </c>
      <c r="D6">
        <v>5.14</v>
      </c>
      <c r="E6">
        <v>176.4</v>
      </c>
      <c r="F6">
        <v>7698.3</v>
      </c>
      <c r="G6">
        <v>3532.61</v>
      </c>
    </row>
    <row r="7" spans="1:7" x14ac:dyDescent="0.25">
      <c r="A7" s="1">
        <v>37012</v>
      </c>
      <c r="B7" s="8">
        <v>5</v>
      </c>
      <c r="C7">
        <v>5008</v>
      </c>
      <c r="D7">
        <v>5.39</v>
      </c>
      <c r="E7">
        <v>177.3</v>
      </c>
      <c r="F7">
        <v>7700.9</v>
      </c>
      <c r="G7">
        <v>3532.61</v>
      </c>
    </row>
    <row r="8" spans="1:7" x14ac:dyDescent="0.25">
      <c r="A8" s="1">
        <v>37043</v>
      </c>
      <c r="B8" s="8">
        <v>6</v>
      </c>
      <c r="C8">
        <v>5180</v>
      </c>
      <c r="D8">
        <v>5.28</v>
      </c>
      <c r="E8">
        <v>177.7</v>
      </c>
      <c r="F8">
        <v>7714.9</v>
      </c>
      <c r="G8">
        <v>3532.61</v>
      </c>
    </row>
    <row r="9" spans="1:7" x14ac:dyDescent="0.25">
      <c r="A9" s="1">
        <v>37073</v>
      </c>
      <c r="B9" s="8">
        <v>7</v>
      </c>
      <c r="C9">
        <v>5943</v>
      </c>
      <c r="D9">
        <v>5.24</v>
      </c>
      <c r="E9">
        <v>177.4</v>
      </c>
      <c r="F9">
        <v>7826.1</v>
      </c>
      <c r="G9">
        <v>3532.1</v>
      </c>
    </row>
    <row r="10" spans="1:7" x14ac:dyDescent="0.25">
      <c r="A10" s="1">
        <v>37104</v>
      </c>
      <c r="B10" s="8">
        <v>8</v>
      </c>
      <c r="C10">
        <v>6007</v>
      </c>
      <c r="D10">
        <v>4.97</v>
      </c>
      <c r="E10">
        <v>177.4</v>
      </c>
      <c r="F10">
        <v>7959.9</v>
      </c>
      <c r="G10">
        <v>3532.1</v>
      </c>
    </row>
    <row r="11" spans="1:7" x14ac:dyDescent="0.25">
      <c r="A11" s="1">
        <v>37135</v>
      </c>
      <c r="B11" s="8">
        <v>9</v>
      </c>
      <c r="C11">
        <v>5526</v>
      </c>
      <c r="D11">
        <v>4.7300000000000004</v>
      </c>
      <c r="E11">
        <v>178.1</v>
      </c>
      <c r="F11">
        <v>7875.6</v>
      </c>
      <c r="G11">
        <v>3532.1</v>
      </c>
    </row>
    <row r="12" spans="1:7" x14ac:dyDescent="0.25">
      <c r="A12" s="1">
        <v>37165</v>
      </c>
      <c r="B12" s="8">
        <v>10</v>
      </c>
      <c r="C12">
        <v>5989</v>
      </c>
      <c r="D12">
        <v>4.57</v>
      </c>
      <c r="E12">
        <v>177.6</v>
      </c>
      <c r="F12">
        <v>7781.1</v>
      </c>
      <c r="G12">
        <v>3553.43</v>
      </c>
    </row>
    <row r="13" spans="1:7" x14ac:dyDescent="0.25">
      <c r="A13" s="1">
        <v>37196</v>
      </c>
      <c r="B13" s="8">
        <v>11</v>
      </c>
      <c r="C13">
        <v>4579</v>
      </c>
      <c r="D13">
        <v>4.6500000000000004</v>
      </c>
      <c r="E13">
        <v>177.5</v>
      </c>
      <c r="F13">
        <v>7793.9</v>
      </c>
      <c r="G13">
        <v>3553.43</v>
      </c>
    </row>
    <row r="14" spans="1:7" x14ac:dyDescent="0.25">
      <c r="A14" s="1">
        <v>37226</v>
      </c>
      <c r="B14" s="8">
        <v>12</v>
      </c>
      <c r="C14">
        <v>4474</v>
      </c>
      <c r="D14">
        <v>5.09</v>
      </c>
      <c r="E14">
        <v>177.4</v>
      </c>
      <c r="F14">
        <v>7801.7</v>
      </c>
      <c r="G14">
        <v>3553.43</v>
      </c>
    </row>
    <row r="15" spans="1:7" x14ac:dyDescent="0.25">
      <c r="A15" s="1">
        <v>37257</v>
      </c>
      <c r="B15" s="8">
        <v>1</v>
      </c>
      <c r="C15">
        <v>6118</v>
      </c>
      <c r="D15">
        <v>5.04</v>
      </c>
      <c r="E15">
        <v>177.7</v>
      </c>
      <c r="F15">
        <v>7962.4</v>
      </c>
      <c r="G15">
        <v>3596.32</v>
      </c>
    </row>
    <row r="16" spans="1:7" x14ac:dyDescent="0.25">
      <c r="A16" s="1">
        <v>37288</v>
      </c>
      <c r="B16" s="8">
        <v>2</v>
      </c>
      <c r="C16">
        <v>4003</v>
      </c>
      <c r="D16">
        <v>4.91</v>
      </c>
      <c r="E16">
        <v>178</v>
      </c>
      <c r="F16">
        <v>7981.9</v>
      </c>
      <c r="G16">
        <v>3596.32</v>
      </c>
    </row>
    <row r="17" spans="1:7" x14ac:dyDescent="0.25">
      <c r="A17" s="1">
        <v>37316</v>
      </c>
      <c r="B17" s="8">
        <v>3</v>
      </c>
      <c r="C17">
        <v>3894</v>
      </c>
      <c r="D17">
        <v>5.28</v>
      </c>
      <c r="E17">
        <v>178.5</v>
      </c>
      <c r="F17">
        <v>8003.6</v>
      </c>
      <c r="G17">
        <v>3596.32</v>
      </c>
    </row>
    <row r="18" spans="1:7" x14ac:dyDescent="0.25">
      <c r="A18" s="1">
        <v>37347</v>
      </c>
      <c r="B18" s="8">
        <v>4</v>
      </c>
      <c r="C18">
        <v>4994</v>
      </c>
      <c r="D18">
        <v>5.21</v>
      </c>
      <c r="E18">
        <v>179.3</v>
      </c>
      <c r="F18">
        <v>8066.9</v>
      </c>
      <c r="G18">
        <v>3631.07</v>
      </c>
    </row>
    <row r="19" spans="1:7" x14ac:dyDescent="0.25">
      <c r="A19" s="1">
        <v>37377</v>
      </c>
      <c r="B19" s="8">
        <v>5</v>
      </c>
      <c r="C19">
        <v>4583</v>
      </c>
      <c r="D19">
        <v>5.16</v>
      </c>
      <c r="E19">
        <v>179.5</v>
      </c>
      <c r="F19">
        <v>8099.5</v>
      </c>
      <c r="G19">
        <v>3631.07</v>
      </c>
    </row>
    <row r="20" spans="1:7" x14ac:dyDescent="0.25">
      <c r="A20" s="1">
        <v>37408</v>
      </c>
      <c r="B20" s="8">
        <v>6</v>
      </c>
      <c r="C20">
        <v>4722</v>
      </c>
      <c r="D20">
        <v>4.93</v>
      </c>
      <c r="E20">
        <v>179.6</v>
      </c>
      <c r="F20">
        <v>8127.2</v>
      </c>
      <c r="G20">
        <v>3631.07</v>
      </c>
    </row>
    <row r="21" spans="1:7" x14ac:dyDescent="0.25">
      <c r="A21" s="1">
        <v>37438</v>
      </c>
      <c r="B21" s="8">
        <v>7</v>
      </c>
      <c r="C21">
        <v>5725</v>
      </c>
      <c r="D21">
        <v>4.6500000000000004</v>
      </c>
      <c r="E21">
        <v>180</v>
      </c>
      <c r="F21">
        <v>8117.7</v>
      </c>
      <c r="G21">
        <v>3664.02</v>
      </c>
    </row>
    <row r="22" spans="1:7" x14ac:dyDescent="0.25">
      <c r="A22" s="1">
        <v>37469</v>
      </c>
      <c r="B22" s="8">
        <v>8</v>
      </c>
      <c r="C22">
        <v>5654</v>
      </c>
      <c r="D22">
        <v>4.26</v>
      </c>
      <c r="E22">
        <v>180.5</v>
      </c>
      <c r="F22">
        <v>8127.9</v>
      </c>
      <c r="G22">
        <v>3664.02</v>
      </c>
    </row>
    <row r="23" spans="1:7" x14ac:dyDescent="0.25">
      <c r="A23" s="1">
        <v>37500</v>
      </c>
      <c r="B23" s="8">
        <v>9</v>
      </c>
      <c r="C23">
        <v>5163</v>
      </c>
      <c r="D23">
        <v>3.87</v>
      </c>
      <c r="E23">
        <v>180.8</v>
      </c>
      <c r="F23">
        <v>8145.4</v>
      </c>
      <c r="G23">
        <v>3664.02</v>
      </c>
    </row>
    <row r="24" spans="1:7" x14ac:dyDescent="0.25">
      <c r="A24" s="1">
        <v>37530</v>
      </c>
      <c r="B24" s="8">
        <v>10</v>
      </c>
      <c r="C24">
        <v>5169</v>
      </c>
      <c r="D24">
        <v>3.94</v>
      </c>
      <c r="E24">
        <v>181.2</v>
      </c>
      <c r="F24">
        <v>8183.2</v>
      </c>
      <c r="G24">
        <v>3690.49</v>
      </c>
    </row>
    <row r="25" spans="1:7" x14ac:dyDescent="0.25">
      <c r="A25" s="1">
        <v>37561</v>
      </c>
      <c r="B25" s="8">
        <v>11</v>
      </c>
      <c r="C25">
        <v>4283</v>
      </c>
      <c r="D25">
        <v>4.05</v>
      </c>
      <c r="E25">
        <v>181.5</v>
      </c>
      <c r="F25">
        <v>8215.7000000000007</v>
      </c>
      <c r="G25">
        <v>3690.49</v>
      </c>
    </row>
    <row r="26" spans="1:7" x14ac:dyDescent="0.25">
      <c r="A26" s="1">
        <v>37591</v>
      </c>
      <c r="B26" s="8">
        <v>12</v>
      </c>
      <c r="C26">
        <v>4634</v>
      </c>
      <c r="D26">
        <v>4.03</v>
      </c>
      <c r="E26">
        <v>181.8</v>
      </c>
      <c r="F26">
        <v>8250.2999999999993</v>
      </c>
      <c r="G26">
        <v>3690.49</v>
      </c>
    </row>
    <row r="27" spans="1:7" x14ac:dyDescent="0.25">
      <c r="A27" s="1">
        <v>37622</v>
      </c>
      <c r="B27" s="8">
        <v>1</v>
      </c>
      <c r="C27">
        <v>5873</v>
      </c>
      <c r="D27">
        <v>4.05</v>
      </c>
      <c r="E27">
        <v>182.6</v>
      </c>
      <c r="F27">
        <v>8273</v>
      </c>
      <c r="G27">
        <v>3727.84</v>
      </c>
    </row>
    <row r="28" spans="1:7" x14ac:dyDescent="0.25">
      <c r="A28" s="1">
        <v>37653</v>
      </c>
      <c r="B28" s="8">
        <v>2</v>
      </c>
      <c r="C28">
        <v>3869</v>
      </c>
      <c r="D28">
        <v>3.9</v>
      </c>
      <c r="E28">
        <v>183.6</v>
      </c>
      <c r="F28">
        <v>8284.1</v>
      </c>
      <c r="G28">
        <v>3727.84</v>
      </c>
    </row>
    <row r="29" spans="1:7" x14ac:dyDescent="0.25">
      <c r="A29" s="1">
        <v>37681</v>
      </c>
      <c r="B29" s="8">
        <v>3</v>
      </c>
      <c r="C29">
        <v>3879</v>
      </c>
      <c r="D29">
        <v>3.81</v>
      </c>
      <c r="E29">
        <v>183.9</v>
      </c>
      <c r="F29">
        <v>8324.2999999999993</v>
      </c>
      <c r="G29">
        <v>3727.84</v>
      </c>
    </row>
    <row r="30" spans="1:7" x14ac:dyDescent="0.25">
      <c r="A30" s="1">
        <v>37712</v>
      </c>
      <c r="B30" s="8">
        <v>4</v>
      </c>
      <c r="C30">
        <v>4707</v>
      </c>
      <c r="D30">
        <v>3.96</v>
      </c>
      <c r="E30">
        <v>183.2</v>
      </c>
      <c r="F30">
        <v>8351.2000000000007</v>
      </c>
      <c r="G30">
        <v>3770.96</v>
      </c>
    </row>
    <row r="31" spans="1:7" x14ac:dyDescent="0.25">
      <c r="A31" s="1">
        <v>37742</v>
      </c>
      <c r="B31" s="8">
        <v>5</v>
      </c>
      <c r="C31">
        <v>4281</v>
      </c>
      <c r="D31">
        <v>3.57</v>
      </c>
      <c r="E31">
        <v>182.9</v>
      </c>
      <c r="F31">
        <v>8403.6</v>
      </c>
      <c r="G31">
        <v>3770.96</v>
      </c>
    </row>
    <row r="32" spans="1:7" x14ac:dyDescent="0.25">
      <c r="A32" s="1">
        <v>37773</v>
      </c>
      <c r="B32" s="8">
        <v>6</v>
      </c>
      <c r="C32">
        <v>4717</v>
      </c>
      <c r="D32">
        <v>3.33</v>
      </c>
      <c r="E32">
        <v>183.1</v>
      </c>
      <c r="F32">
        <v>8436.2999999999993</v>
      </c>
      <c r="G32">
        <v>3770.96</v>
      </c>
    </row>
    <row r="33" spans="1:7" x14ac:dyDescent="0.25">
      <c r="A33" s="1">
        <v>37803</v>
      </c>
      <c r="B33" s="8">
        <v>7</v>
      </c>
      <c r="C33">
        <v>5291</v>
      </c>
      <c r="D33">
        <v>3.98</v>
      </c>
      <c r="E33">
        <v>183.7</v>
      </c>
      <c r="F33">
        <v>8562</v>
      </c>
      <c r="G33">
        <v>3855.78</v>
      </c>
    </row>
    <row r="34" spans="1:7" x14ac:dyDescent="0.25">
      <c r="A34" s="1">
        <v>37834</v>
      </c>
      <c r="B34" s="8">
        <v>8</v>
      </c>
      <c r="C34">
        <v>5520</v>
      </c>
      <c r="D34">
        <v>4.45</v>
      </c>
      <c r="E34">
        <v>184.5</v>
      </c>
      <c r="F34">
        <v>8645.9</v>
      </c>
      <c r="G34">
        <v>3855.78</v>
      </c>
    </row>
    <row r="35" spans="1:7" x14ac:dyDescent="0.25">
      <c r="A35" s="1">
        <v>37865</v>
      </c>
      <c r="B35" s="8">
        <v>9</v>
      </c>
      <c r="C35">
        <v>5061</v>
      </c>
      <c r="D35">
        <v>4.2699999999999996</v>
      </c>
      <c r="E35">
        <v>185.1</v>
      </c>
      <c r="F35">
        <v>8567</v>
      </c>
      <c r="G35">
        <v>3855.78</v>
      </c>
    </row>
    <row r="36" spans="1:7" x14ac:dyDescent="0.25">
      <c r="A36" s="1">
        <v>37895</v>
      </c>
      <c r="B36" s="8">
        <v>10</v>
      </c>
      <c r="C36">
        <v>5141</v>
      </c>
      <c r="D36">
        <v>4.29</v>
      </c>
      <c r="E36">
        <v>184.9</v>
      </c>
      <c r="F36">
        <v>8599.5</v>
      </c>
      <c r="G36">
        <v>3923.09</v>
      </c>
    </row>
    <row r="37" spans="1:7" x14ac:dyDescent="0.25">
      <c r="A37" s="1">
        <v>37926</v>
      </c>
      <c r="B37" s="8">
        <v>11</v>
      </c>
      <c r="C37">
        <v>4126</v>
      </c>
      <c r="D37">
        <v>4.3</v>
      </c>
      <c r="E37">
        <v>185</v>
      </c>
      <c r="F37">
        <v>8664.7999999999993</v>
      </c>
      <c r="G37">
        <v>3923.09</v>
      </c>
    </row>
    <row r="38" spans="1:7" x14ac:dyDescent="0.25">
      <c r="A38" s="1">
        <v>37956</v>
      </c>
      <c r="B38" s="8">
        <v>12</v>
      </c>
      <c r="C38">
        <v>4496</v>
      </c>
      <c r="D38">
        <v>4.2699999999999996</v>
      </c>
      <c r="E38">
        <v>185.5</v>
      </c>
      <c r="F38">
        <v>8697</v>
      </c>
      <c r="G38">
        <v>3923.09</v>
      </c>
    </row>
    <row r="39" spans="1:7" x14ac:dyDescent="0.25">
      <c r="A39" s="1">
        <v>37987</v>
      </c>
      <c r="B39" s="8">
        <v>1</v>
      </c>
      <c r="C39">
        <v>5544</v>
      </c>
      <c r="D39">
        <v>4.1500000000000004</v>
      </c>
      <c r="E39">
        <v>186.3</v>
      </c>
      <c r="F39">
        <v>8725.1</v>
      </c>
      <c r="G39">
        <v>3973.39</v>
      </c>
    </row>
    <row r="40" spans="1:7" x14ac:dyDescent="0.25">
      <c r="A40" s="1">
        <v>38018</v>
      </c>
      <c r="B40" s="8">
        <v>2</v>
      </c>
      <c r="C40">
        <v>3719</v>
      </c>
      <c r="D40">
        <v>4.08</v>
      </c>
      <c r="E40">
        <v>186.7</v>
      </c>
      <c r="F40">
        <v>8760.7999999999993</v>
      </c>
      <c r="G40">
        <v>3973.39</v>
      </c>
    </row>
    <row r="41" spans="1:7" x14ac:dyDescent="0.25">
      <c r="A41" s="1">
        <v>38047</v>
      </c>
      <c r="B41" s="8">
        <v>3</v>
      </c>
      <c r="C41">
        <v>4145</v>
      </c>
      <c r="D41">
        <v>3.83</v>
      </c>
      <c r="E41">
        <v>187.1</v>
      </c>
      <c r="F41">
        <v>8811.2000000000007</v>
      </c>
      <c r="G41">
        <v>3973.39</v>
      </c>
    </row>
    <row r="42" spans="1:7" x14ac:dyDescent="0.25">
      <c r="A42" s="1">
        <v>38078</v>
      </c>
      <c r="B42" s="8">
        <v>4</v>
      </c>
      <c r="C42">
        <v>4833</v>
      </c>
      <c r="D42">
        <v>4.3499999999999996</v>
      </c>
      <c r="E42">
        <v>187.4</v>
      </c>
      <c r="F42">
        <v>8864.2000000000007</v>
      </c>
      <c r="G42">
        <v>4036.33</v>
      </c>
    </row>
    <row r="43" spans="1:7" x14ac:dyDescent="0.25">
      <c r="A43" s="1">
        <v>38108</v>
      </c>
      <c r="B43" s="8">
        <v>5</v>
      </c>
      <c r="C43">
        <v>4302</v>
      </c>
      <c r="D43">
        <v>4.72</v>
      </c>
      <c r="E43">
        <v>188.2</v>
      </c>
      <c r="F43">
        <v>8941.5</v>
      </c>
      <c r="G43">
        <v>4036.33</v>
      </c>
    </row>
    <row r="44" spans="1:7" x14ac:dyDescent="0.25">
      <c r="A44" s="1">
        <v>38139</v>
      </c>
      <c r="B44" s="8">
        <v>6</v>
      </c>
      <c r="C44">
        <v>4868</v>
      </c>
      <c r="D44">
        <v>4.7300000000000004</v>
      </c>
      <c r="E44">
        <v>188.9</v>
      </c>
      <c r="F44">
        <v>8974.9</v>
      </c>
      <c r="G44">
        <v>4036.33</v>
      </c>
    </row>
    <row r="45" spans="1:7" x14ac:dyDescent="0.25">
      <c r="A45" s="1">
        <v>38169</v>
      </c>
      <c r="B45" s="8">
        <v>7</v>
      </c>
      <c r="C45">
        <v>5425</v>
      </c>
      <c r="D45">
        <v>4.5</v>
      </c>
      <c r="E45">
        <v>189.1</v>
      </c>
      <c r="F45">
        <v>9002.1</v>
      </c>
      <c r="G45">
        <v>4101.1099999999997</v>
      </c>
    </row>
    <row r="46" spans="1:7" x14ac:dyDescent="0.25">
      <c r="A46" s="1">
        <v>38200</v>
      </c>
      <c r="B46" s="8">
        <v>8</v>
      </c>
      <c r="C46">
        <v>5866</v>
      </c>
      <c r="D46">
        <v>4.28</v>
      </c>
      <c r="E46">
        <v>189.2</v>
      </c>
      <c r="F46">
        <v>9033.2999999999993</v>
      </c>
      <c r="G46">
        <v>4101.1099999999997</v>
      </c>
    </row>
    <row r="47" spans="1:7" x14ac:dyDescent="0.25">
      <c r="A47" s="1">
        <v>38231</v>
      </c>
      <c r="B47" s="8">
        <v>9</v>
      </c>
      <c r="C47">
        <v>5126</v>
      </c>
      <c r="D47">
        <v>4.13</v>
      </c>
      <c r="E47">
        <v>189.8</v>
      </c>
      <c r="F47">
        <v>9055.7000000000007</v>
      </c>
      <c r="G47">
        <v>4101.1099999999997</v>
      </c>
    </row>
    <row r="48" spans="1:7" x14ac:dyDescent="0.25">
      <c r="A48" s="1">
        <v>38261</v>
      </c>
      <c r="B48" s="8">
        <v>10</v>
      </c>
      <c r="C48">
        <v>5125</v>
      </c>
      <c r="D48">
        <v>4.0999999999999996</v>
      </c>
      <c r="E48">
        <v>190.8</v>
      </c>
      <c r="F48">
        <v>9100.6</v>
      </c>
      <c r="G48">
        <v>4174.1400000000003</v>
      </c>
    </row>
    <row r="49" spans="1:7" x14ac:dyDescent="0.25">
      <c r="A49" s="1">
        <v>38292</v>
      </c>
      <c r="B49" s="8">
        <v>11</v>
      </c>
      <c r="C49">
        <v>4501</v>
      </c>
      <c r="D49">
        <v>4.1900000000000004</v>
      </c>
      <c r="E49">
        <v>191.7</v>
      </c>
      <c r="F49">
        <v>9111.9</v>
      </c>
      <c r="G49">
        <v>4174.1400000000003</v>
      </c>
    </row>
    <row r="50" spans="1:7" x14ac:dyDescent="0.25">
      <c r="A50" s="1">
        <v>38322</v>
      </c>
      <c r="B50" s="8">
        <v>12</v>
      </c>
      <c r="C50">
        <v>4770</v>
      </c>
      <c r="D50">
        <v>4.2300000000000004</v>
      </c>
      <c r="E50">
        <v>191.7</v>
      </c>
      <c r="F50">
        <v>9455.1</v>
      </c>
      <c r="G50">
        <v>4174.1400000000003</v>
      </c>
    </row>
    <row r="51" spans="1:7" x14ac:dyDescent="0.25">
      <c r="A51" s="1">
        <v>38353</v>
      </c>
      <c r="B51" s="8">
        <v>1</v>
      </c>
      <c r="C51">
        <v>5903</v>
      </c>
      <c r="D51">
        <v>4.22</v>
      </c>
      <c r="E51">
        <v>191.6</v>
      </c>
      <c r="F51">
        <v>9127.4</v>
      </c>
      <c r="G51">
        <v>4253.78</v>
      </c>
    </row>
    <row r="52" spans="1:7" x14ac:dyDescent="0.25">
      <c r="A52" s="1">
        <v>38384</v>
      </c>
      <c r="B52" s="8">
        <v>2</v>
      </c>
      <c r="C52">
        <v>4041</v>
      </c>
      <c r="D52">
        <v>4.17</v>
      </c>
      <c r="E52">
        <v>192.4</v>
      </c>
      <c r="F52">
        <v>9156.2000000000007</v>
      </c>
      <c r="G52">
        <v>4253.78</v>
      </c>
    </row>
    <row r="53" spans="1:7" x14ac:dyDescent="0.25">
      <c r="A53" s="1">
        <v>38412</v>
      </c>
      <c r="B53" s="8">
        <v>3</v>
      </c>
      <c r="C53">
        <v>4352</v>
      </c>
      <c r="D53">
        <v>4.5</v>
      </c>
      <c r="E53">
        <v>193.1</v>
      </c>
      <c r="F53">
        <v>9215.2999999999993</v>
      </c>
      <c r="G53">
        <v>4253.78</v>
      </c>
    </row>
    <row r="54" spans="1:7" x14ac:dyDescent="0.25">
      <c r="A54" s="1">
        <v>38443</v>
      </c>
      <c r="B54" s="8">
        <v>4</v>
      </c>
      <c r="C54">
        <v>4880</v>
      </c>
      <c r="D54">
        <v>4.34</v>
      </c>
      <c r="E54">
        <v>193.7</v>
      </c>
      <c r="F54">
        <v>9269.1</v>
      </c>
      <c r="G54">
        <v>4303.34</v>
      </c>
    </row>
    <row r="55" spans="1:7" x14ac:dyDescent="0.25">
      <c r="A55" s="1">
        <v>38473</v>
      </c>
      <c r="B55" s="8">
        <v>5</v>
      </c>
      <c r="C55">
        <v>4773</v>
      </c>
      <c r="D55">
        <v>4.1399999999999997</v>
      </c>
      <c r="E55">
        <v>193.6</v>
      </c>
      <c r="F55">
        <v>9316</v>
      </c>
      <c r="G55">
        <v>4303.34</v>
      </c>
    </row>
    <row r="56" spans="1:7" x14ac:dyDescent="0.25">
      <c r="A56" s="1">
        <v>38504</v>
      </c>
      <c r="B56" s="8">
        <v>6</v>
      </c>
      <c r="C56">
        <v>5086</v>
      </c>
      <c r="D56">
        <v>4</v>
      </c>
      <c r="E56">
        <v>193.7</v>
      </c>
      <c r="F56">
        <v>9341.7000000000007</v>
      </c>
      <c r="G56">
        <v>4303.34</v>
      </c>
    </row>
    <row r="57" spans="1:7" x14ac:dyDescent="0.25">
      <c r="A57" s="1">
        <v>38534</v>
      </c>
      <c r="B57" s="8">
        <v>7</v>
      </c>
      <c r="C57">
        <v>5469</v>
      </c>
      <c r="D57">
        <v>4.18</v>
      </c>
      <c r="E57">
        <v>194.9</v>
      </c>
      <c r="F57">
        <v>9383.7999999999993</v>
      </c>
      <c r="G57">
        <v>4380.96</v>
      </c>
    </row>
    <row r="58" spans="1:7" x14ac:dyDescent="0.25">
      <c r="A58" s="1">
        <v>38565</v>
      </c>
      <c r="B58" s="8">
        <v>8</v>
      </c>
      <c r="C58">
        <v>6200</v>
      </c>
      <c r="D58">
        <v>4.26</v>
      </c>
      <c r="E58">
        <v>196.1</v>
      </c>
      <c r="F58">
        <v>9433.4</v>
      </c>
      <c r="G58">
        <v>4380.96</v>
      </c>
    </row>
    <row r="59" spans="1:7" x14ac:dyDescent="0.25">
      <c r="A59" s="1">
        <v>38596</v>
      </c>
      <c r="B59" s="8">
        <v>9</v>
      </c>
      <c r="C59">
        <v>5634</v>
      </c>
      <c r="D59">
        <v>4.2</v>
      </c>
      <c r="E59">
        <v>198.8</v>
      </c>
      <c r="F59">
        <v>9491.5</v>
      </c>
      <c r="G59">
        <v>4380.96</v>
      </c>
    </row>
    <row r="60" spans="1:7" x14ac:dyDescent="0.25">
      <c r="A60" s="1">
        <v>38626</v>
      </c>
      <c r="B60" s="8">
        <v>10</v>
      </c>
      <c r="C60">
        <v>5266</v>
      </c>
      <c r="D60">
        <v>4.46</v>
      </c>
      <c r="E60">
        <v>199.1</v>
      </c>
      <c r="F60">
        <v>9575.6</v>
      </c>
      <c r="G60">
        <v>4444.1099999999997</v>
      </c>
    </row>
    <row r="61" spans="1:7" x14ac:dyDescent="0.25">
      <c r="A61" s="1">
        <v>38657</v>
      </c>
      <c r="B61" s="8">
        <v>11</v>
      </c>
      <c r="C61">
        <v>4379</v>
      </c>
      <c r="D61">
        <v>4.54</v>
      </c>
      <c r="E61">
        <v>198.1</v>
      </c>
      <c r="F61">
        <v>9634.6</v>
      </c>
      <c r="G61">
        <v>4444.1099999999997</v>
      </c>
    </row>
    <row r="62" spans="1:7" x14ac:dyDescent="0.25">
      <c r="A62" s="1">
        <v>38687</v>
      </c>
      <c r="B62" s="8">
        <v>12</v>
      </c>
      <c r="C62">
        <v>4650</v>
      </c>
      <c r="D62">
        <v>4.47</v>
      </c>
      <c r="E62">
        <v>198.1</v>
      </c>
      <c r="F62">
        <v>9685.4</v>
      </c>
      <c r="G62">
        <v>4444.1099999999997</v>
      </c>
    </row>
    <row r="63" spans="1:7" x14ac:dyDescent="0.25">
      <c r="A63" s="1">
        <v>38718</v>
      </c>
      <c r="B63" s="8">
        <v>1</v>
      </c>
      <c r="C63">
        <v>5639</v>
      </c>
      <c r="D63">
        <v>4.42</v>
      </c>
      <c r="E63">
        <v>199.3</v>
      </c>
      <c r="F63">
        <v>9831.1</v>
      </c>
      <c r="G63">
        <v>4534.6400000000003</v>
      </c>
    </row>
    <row r="64" spans="1:7" x14ac:dyDescent="0.25">
      <c r="A64" s="1">
        <v>38749</v>
      </c>
      <c r="B64" s="8">
        <v>2</v>
      </c>
      <c r="C64">
        <v>4052</v>
      </c>
      <c r="D64">
        <v>4.57</v>
      </c>
      <c r="E64">
        <v>199.4</v>
      </c>
      <c r="F64">
        <v>9870.7999999999993</v>
      </c>
      <c r="G64">
        <v>4534.6400000000003</v>
      </c>
    </row>
    <row r="65" spans="1:7" x14ac:dyDescent="0.25">
      <c r="A65" s="1">
        <v>38777</v>
      </c>
      <c r="B65" s="8">
        <v>3</v>
      </c>
      <c r="C65">
        <v>4363</v>
      </c>
      <c r="D65">
        <v>4.72</v>
      </c>
      <c r="E65">
        <v>199.7</v>
      </c>
      <c r="F65">
        <v>9905.7000000000007</v>
      </c>
      <c r="G65">
        <v>4534.6400000000003</v>
      </c>
    </row>
    <row r="66" spans="1:7" x14ac:dyDescent="0.25">
      <c r="A66" s="1">
        <v>38808</v>
      </c>
      <c r="B66" s="8">
        <v>4</v>
      </c>
      <c r="C66">
        <v>4876</v>
      </c>
      <c r="D66">
        <v>4.99</v>
      </c>
      <c r="E66">
        <v>200.7</v>
      </c>
      <c r="F66">
        <v>9943.2000000000007</v>
      </c>
      <c r="G66">
        <v>4583.2700000000004</v>
      </c>
    </row>
    <row r="67" spans="1:7" x14ac:dyDescent="0.25">
      <c r="A67" s="1">
        <v>38838</v>
      </c>
      <c r="B67" s="8">
        <v>5</v>
      </c>
      <c r="C67">
        <v>5132</v>
      </c>
      <c r="D67">
        <v>5.1100000000000003</v>
      </c>
      <c r="E67">
        <v>201.3</v>
      </c>
      <c r="F67">
        <v>9963.6</v>
      </c>
      <c r="G67">
        <v>4583.2700000000004</v>
      </c>
    </row>
    <row r="68" spans="1:7" x14ac:dyDescent="0.25">
      <c r="A68" s="1">
        <v>38869</v>
      </c>
      <c r="B68" s="8">
        <v>6</v>
      </c>
      <c r="C68">
        <v>5227</v>
      </c>
      <c r="D68">
        <v>5.1100000000000003</v>
      </c>
      <c r="E68">
        <v>201.8</v>
      </c>
      <c r="F68">
        <v>10012.1</v>
      </c>
      <c r="G68">
        <v>4583.2700000000004</v>
      </c>
    </row>
    <row r="69" spans="1:7" x14ac:dyDescent="0.25">
      <c r="A69" s="1">
        <v>38899</v>
      </c>
      <c r="B69" s="8">
        <v>7</v>
      </c>
      <c r="C69">
        <v>5761</v>
      </c>
      <c r="D69">
        <v>5.09</v>
      </c>
      <c r="E69">
        <v>202.9</v>
      </c>
      <c r="F69">
        <v>10039.4</v>
      </c>
      <c r="G69">
        <v>4622.49</v>
      </c>
    </row>
    <row r="70" spans="1:7" x14ac:dyDescent="0.25">
      <c r="A70" s="1">
        <v>38930</v>
      </c>
      <c r="B70" s="8">
        <v>8</v>
      </c>
      <c r="C70">
        <v>5985</v>
      </c>
      <c r="D70">
        <v>4.88</v>
      </c>
      <c r="E70">
        <v>203.8</v>
      </c>
      <c r="F70">
        <v>10068.200000000001</v>
      </c>
      <c r="G70">
        <v>4622.49</v>
      </c>
    </row>
    <row r="71" spans="1:7" x14ac:dyDescent="0.25">
      <c r="A71" s="1">
        <v>38961</v>
      </c>
      <c r="B71" s="8">
        <v>9</v>
      </c>
      <c r="C71">
        <v>5295</v>
      </c>
      <c r="D71">
        <v>4.72</v>
      </c>
      <c r="E71">
        <v>202.8</v>
      </c>
      <c r="F71">
        <v>10105.200000000001</v>
      </c>
      <c r="G71">
        <v>4622.49</v>
      </c>
    </row>
    <row r="72" spans="1:7" x14ac:dyDescent="0.25">
      <c r="A72" s="1">
        <v>38991</v>
      </c>
      <c r="B72" s="8">
        <v>10</v>
      </c>
      <c r="C72">
        <v>5484</v>
      </c>
      <c r="D72">
        <v>4.7300000000000004</v>
      </c>
      <c r="E72">
        <v>201.9</v>
      </c>
      <c r="F72">
        <v>10132.4</v>
      </c>
      <c r="G72">
        <v>4679.08</v>
      </c>
    </row>
    <row r="73" spans="1:7" x14ac:dyDescent="0.25">
      <c r="A73" s="1">
        <v>39022</v>
      </c>
      <c r="B73" s="8">
        <v>11</v>
      </c>
      <c r="C73">
        <v>4720</v>
      </c>
      <c r="D73">
        <v>4.5999999999999996</v>
      </c>
      <c r="E73">
        <v>202</v>
      </c>
      <c r="F73">
        <v>10175.5</v>
      </c>
      <c r="G73">
        <v>4679.08</v>
      </c>
    </row>
    <row r="74" spans="1:7" x14ac:dyDescent="0.25">
      <c r="A74" s="1">
        <v>39052</v>
      </c>
      <c r="B74" s="8">
        <v>12</v>
      </c>
      <c r="C74">
        <v>4750</v>
      </c>
      <c r="D74">
        <v>4.5599999999999996</v>
      </c>
      <c r="E74">
        <v>203.1</v>
      </c>
      <c r="F74">
        <v>10251.9</v>
      </c>
      <c r="G74">
        <v>4679.08</v>
      </c>
    </row>
    <row r="75" spans="1:7" x14ac:dyDescent="0.25">
      <c r="A75" s="1">
        <v>39083</v>
      </c>
      <c r="B75" s="8">
        <v>1</v>
      </c>
      <c r="C75">
        <v>5719</v>
      </c>
      <c r="D75">
        <v>4.76</v>
      </c>
      <c r="E75">
        <v>203.43700000000001</v>
      </c>
      <c r="F75">
        <v>10298.200000000001</v>
      </c>
      <c r="G75">
        <v>4736.1899999999996</v>
      </c>
    </row>
    <row r="76" spans="1:7" x14ac:dyDescent="0.25">
      <c r="A76" s="1">
        <v>39114</v>
      </c>
      <c r="B76" s="8">
        <v>2</v>
      </c>
      <c r="C76">
        <v>4140</v>
      </c>
      <c r="D76">
        <v>4.72</v>
      </c>
      <c r="E76">
        <v>204.226</v>
      </c>
      <c r="F76">
        <v>10370.1</v>
      </c>
      <c r="G76">
        <v>4736.1899999999996</v>
      </c>
    </row>
    <row r="77" spans="1:7" x14ac:dyDescent="0.25">
      <c r="A77" s="1">
        <v>39142</v>
      </c>
      <c r="B77" s="8">
        <v>3</v>
      </c>
      <c r="C77">
        <v>4466</v>
      </c>
      <c r="D77">
        <v>4.5599999999999996</v>
      </c>
      <c r="E77">
        <v>205.28800000000001</v>
      </c>
      <c r="F77">
        <v>10442.9</v>
      </c>
      <c r="G77">
        <v>4736.1899999999996</v>
      </c>
    </row>
    <row r="78" spans="1:7" x14ac:dyDescent="0.25">
      <c r="A78" s="1">
        <v>39173</v>
      </c>
      <c r="B78" s="8">
        <v>4</v>
      </c>
      <c r="C78">
        <v>5004</v>
      </c>
      <c r="D78">
        <v>4.6900000000000004</v>
      </c>
      <c r="E78">
        <v>205.904</v>
      </c>
      <c r="F78">
        <v>10464.200000000001</v>
      </c>
      <c r="G78">
        <v>4794.12</v>
      </c>
    </row>
    <row r="79" spans="1:7" x14ac:dyDescent="0.25">
      <c r="A79" s="1">
        <v>39203</v>
      </c>
      <c r="B79" s="8">
        <v>5</v>
      </c>
      <c r="C79">
        <v>4854</v>
      </c>
      <c r="D79">
        <v>4.75</v>
      </c>
      <c r="E79">
        <v>206.755</v>
      </c>
      <c r="F79">
        <v>10487</v>
      </c>
      <c r="G79">
        <v>4794.12</v>
      </c>
    </row>
    <row r="80" spans="1:7" x14ac:dyDescent="0.25">
      <c r="A80" s="1">
        <v>39234</v>
      </c>
      <c r="B80" s="8">
        <v>6</v>
      </c>
      <c r="C80">
        <v>5138</v>
      </c>
      <c r="D80">
        <v>5.0999999999999996</v>
      </c>
      <c r="E80">
        <v>207.23400000000001</v>
      </c>
      <c r="F80">
        <v>10492.8</v>
      </c>
      <c r="G80">
        <v>4794.12</v>
      </c>
    </row>
    <row r="81" spans="1:7" x14ac:dyDescent="0.25">
      <c r="A81" s="1">
        <v>39264</v>
      </c>
      <c r="B81" s="8">
        <v>7</v>
      </c>
      <c r="C81">
        <v>5712</v>
      </c>
      <c r="D81">
        <v>5</v>
      </c>
      <c r="E81">
        <v>207.60300000000001</v>
      </c>
      <c r="F81">
        <v>10518.5</v>
      </c>
      <c r="G81">
        <v>4845</v>
      </c>
    </row>
    <row r="82" spans="1:7" x14ac:dyDescent="0.25">
      <c r="A82" s="1">
        <v>39295</v>
      </c>
      <c r="B82" s="8">
        <v>8</v>
      </c>
      <c r="C82">
        <v>6106</v>
      </c>
      <c r="D82">
        <v>4.67</v>
      </c>
      <c r="E82">
        <v>207.667</v>
      </c>
      <c r="F82">
        <v>10533.1</v>
      </c>
      <c r="G82">
        <v>4845</v>
      </c>
    </row>
    <row r="83" spans="1:7" x14ac:dyDescent="0.25">
      <c r="A83" s="1">
        <v>39326</v>
      </c>
      <c r="B83" s="8">
        <v>9</v>
      </c>
      <c r="C83">
        <v>5273</v>
      </c>
      <c r="D83">
        <v>4.5199999999999996</v>
      </c>
      <c r="E83">
        <v>208.547</v>
      </c>
      <c r="F83">
        <v>10597.8</v>
      </c>
      <c r="G83">
        <v>4845</v>
      </c>
    </row>
    <row r="84" spans="1:7" x14ac:dyDescent="0.25">
      <c r="A84" s="1">
        <v>39356</v>
      </c>
      <c r="B84" s="8">
        <v>10</v>
      </c>
      <c r="C84">
        <v>5438</v>
      </c>
      <c r="D84">
        <v>4.53</v>
      </c>
      <c r="E84">
        <v>209.19</v>
      </c>
      <c r="F84">
        <v>10611.1</v>
      </c>
      <c r="G84">
        <v>4893.83</v>
      </c>
    </row>
    <row r="85" spans="1:7" x14ac:dyDescent="0.25">
      <c r="A85" s="1">
        <v>39387</v>
      </c>
      <c r="B85" s="8">
        <v>11</v>
      </c>
      <c r="C85">
        <v>4495</v>
      </c>
      <c r="D85">
        <v>4.1500000000000004</v>
      </c>
      <c r="E85">
        <v>210.834</v>
      </c>
      <c r="F85">
        <v>10653.9</v>
      </c>
      <c r="G85">
        <v>4893.83</v>
      </c>
    </row>
    <row r="86" spans="1:7" x14ac:dyDescent="0.25">
      <c r="A86" s="1">
        <v>39417</v>
      </c>
      <c r="B86" s="8">
        <v>12</v>
      </c>
      <c r="C86">
        <v>4639</v>
      </c>
      <c r="D86">
        <v>4.0999999999999996</v>
      </c>
      <c r="E86">
        <v>211.44499999999999</v>
      </c>
      <c r="F86">
        <v>10717.3</v>
      </c>
      <c r="G86">
        <v>4893.83</v>
      </c>
    </row>
    <row r="87" spans="1:7" x14ac:dyDescent="0.25">
      <c r="A87" s="2">
        <v>39448</v>
      </c>
      <c r="B87" s="9">
        <v>1</v>
      </c>
      <c r="C87" s="3">
        <v>5555</v>
      </c>
      <c r="D87" s="3">
        <v>3.74</v>
      </c>
      <c r="E87" s="3">
        <v>212.17400000000001</v>
      </c>
      <c r="F87" s="3">
        <v>10756.7</v>
      </c>
      <c r="G87" s="3">
        <v>4883.68</v>
      </c>
    </row>
    <row r="88" spans="1:7" x14ac:dyDescent="0.25">
      <c r="A88" s="2">
        <v>39479</v>
      </c>
      <c r="B88" s="9">
        <v>2</v>
      </c>
      <c r="C88" s="3">
        <v>4085</v>
      </c>
      <c r="D88" s="3">
        <v>3.74</v>
      </c>
      <c r="E88" s="3">
        <v>212.68700000000001</v>
      </c>
      <c r="F88" s="3">
        <v>10777.4</v>
      </c>
      <c r="G88" s="3">
        <v>4883.68</v>
      </c>
    </row>
    <row r="89" spans="1:7" x14ac:dyDescent="0.25">
      <c r="A89" s="2">
        <v>39508</v>
      </c>
      <c r="B89" s="9">
        <v>3</v>
      </c>
      <c r="C89" s="3">
        <v>4138</v>
      </c>
      <c r="D89" s="3">
        <v>3.51</v>
      </c>
      <c r="E89" s="3">
        <v>213.44800000000001</v>
      </c>
      <c r="F89" s="3">
        <v>10806.4</v>
      </c>
      <c r="G89" s="3">
        <v>4883.68</v>
      </c>
    </row>
    <row r="90" spans="1:7" x14ac:dyDescent="0.25">
      <c r="A90" s="2">
        <v>39539</v>
      </c>
      <c r="B90" s="9">
        <v>4</v>
      </c>
      <c r="C90" s="3">
        <v>4993</v>
      </c>
      <c r="D90" s="3">
        <v>3.68</v>
      </c>
      <c r="E90" s="3">
        <v>213.94200000000001</v>
      </c>
      <c r="F90" s="3">
        <v>10786</v>
      </c>
      <c r="G90" s="3">
        <v>4935.2</v>
      </c>
    </row>
    <row r="91" spans="1:7" x14ac:dyDescent="0.25">
      <c r="A91" s="2">
        <v>39569</v>
      </c>
      <c r="B91" s="9">
        <v>5</v>
      </c>
      <c r="C91" s="3">
        <v>4523</v>
      </c>
      <c r="D91" s="3">
        <v>3.88</v>
      </c>
      <c r="E91" s="3">
        <v>215.208</v>
      </c>
      <c r="F91" s="3">
        <v>11353.6</v>
      </c>
      <c r="G91" s="3">
        <v>4935.2</v>
      </c>
    </row>
    <row r="92" spans="1:7" x14ac:dyDescent="0.25">
      <c r="A92" s="2">
        <v>39600</v>
      </c>
      <c r="B92" s="9">
        <v>6</v>
      </c>
      <c r="C92" s="3">
        <v>4930</v>
      </c>
      <c r="D92" s="3">
        <v>4.0999999999999996</v>
      </c>
      <c r="E92" s="3">
        <v>217.46299999999999</v>
      </c>
      <c r="F92" s="3">
        <v>11131.9</v>
      </c>
      <c r="G92" s="3">
        <v>4935.2</v>
      </c>
    </row>
    <row r="93" spans="1:7" x14ac:dyDescent="0.25">
      <c r="A93" s="2">
        <v>39630</v>
      </c>
      <c r="B93" s="9">
        <v>7</v>
      </c>
      <c r="C93" s="3">
        <v>5188</v>
      </c>
      <c r="D93" s="3">
        <v>4.01</v>
      </c>
      <c r="E93" s="3">
        <v>219.01599999999999</v>
      </c>
      <c r="F93" s="3">
        <v>11004</v>
      </c>
      <c r="G93" s="3">
        <v>4945.0600000000004</v>
      </c>
    </row>
    <row r="94" spans="1:7" x14ac:dyDescent="0.25">
      <c r="A94" s="2">
        <v>39661</v>
      </c>
      <c r="B94" s="9">
        <v>8</v>
      </c>
      <c r="C94" s="3">
        <v>5682</v>
      </c>
      <c r="D94" s="3">
        <v>3.89</v>
      </c>
      <c r="E94" s="3">
        <v>218.69</v>
      </c>
      <c r="F94" s="3">
        <v>10931.8</v>
      </c>
      <c r="G94" s="3">
        <v>4945.0600000000004</v>
      </c>
    </row>
    <row r="95" spans="1:7" x14ac:dyDescent="0.25">
      <c r="A95" s="2">
        <v>39692</v>
      </c>
      <c r="B95" s="9">
        <v>9</v>
      </c>
      <c r="C95" s="3">
        <v>4974</v>
      </c>
      <c r="D95" s="3">
        <v>3.69</v>
      </c>
      <c r="E95" s="3">
        <v>218.87700000000001</v>
      </c>
      <c r="F95" s="3">
        <v>10974</v>
      </c>
      <c r="G95" s="3">
        <v>4945.0600000000004</v>
      </c>
    </row>
    <row r="96" spans="1:7" x14ac:dyDescent="0.25">
      <c r="A96" s="2">
        <v>39722</v>
      </c>
      <c r="B96" s="9">
        <v>10</v>
      </c>
      <c r="C96" s="3">
        <v>5159</v>
      </c>
      <c r="D96" s="3">
        <v>3.81</v>
      </c>
      <c r="E96" s="3">
        <v>216.995</v>
      </c>
      <c r="F96" s="3">
        <v>10966.3</v>
      </c>
      <c r="G96" s="3">
        <v>4853.18</v>
      </c>
    </row>
    <row r="97" spans="1:7" x14ac:dyDescent="0.25">
      <c r="A97" s="2">
        <v>39753</v>
      </c>
      <c r="B97" s="9">
        <v>11</v>
      </c>
      <c r="C97" s="3">
        <v>4224</v>
      </c>
      <c r="D97" s="3">
        <v>3.53</v>
      </c>
      <c r="E97" s="3">
        <v>213.15299999999999</v>
      </c>
      <c r="F97" s="3">
        <v>10922.7</v>
      </c>
      <c r="G97" s="3">
        <v>4853.18</v>
      </c>
    </row>
    <row r="98" spans="1:7" x14ac:dyDescent="0.25">
      <c r="A98" s="2">
        <v>39783</v>
      </c>
      <c r="B98" s="9">
        <v>12</v>
      </c>
      <c r="C98" s="3">
        <v>4758</v>
      </c>
      <c r="D98" s="3">
        <v>2.42</v>
      </c>
      <c r="E98" s="3">
        <v>211.398</v>
      </c>
      <c r="F98" s="3">
        <v>10809.4</v>
      </c>
      <c r="G98" s="3">
        <v>4853.18</v>
      </c>
    </row>
    <row r="99" spans="1:7" x14ac:dyDescent="0.25">
      <c r="A99" s="2">
        <v>39814</v>
      </c>
      <c r="B99" s="9">
        <v>1</v>
      </c>
      <c r="C99" s="3">
        <v>5690</v>
      </c>
      <c r="D99" s="3">
        <v>2.52</v>
      </c>
      <c r="E99" s="3">
        <v>211.93299999999999</v>
      </c>
      <c r="F99" s="3">
        <v>10851.7</v>
      </c>
      <c r="G99" s="3">
        <v>4798.18</v>
      </c>
    </row>
    <row r="100" spans="1:7" x14ac:dyDescent="0.25">
      <c r="A100" s="2">
        <v>39845</v>
      </c>
      <c r="B100" s="9">
        <v>2</v>
      </c>
      <c r="C100" s="3">
        <v>3830</v>
      </c>
      <c r="D100" s="3">
        <v>2.87</v>
      </c>
      <c r="E100" s="3">
        <v>212.70500000000001</v>
      </c>
      <c r="F100" s="3">
        <v>10761.6</v>
      </c>
      <c r="G100" s="3">
        <v>4798.18</v>
      </c>
    </row>
    <row r="101" spans="1:7" x14ac:dyDescent="0.25">
      <c r="A101" s="2">
        <v>39873</v>
      </c>
      <c r="B101" s="9">
        <v>3</v>
      </c>
      <c r="C101" s="3">
        <v>3896</v>
      </c>
      <c r="D101" s="3">
        <v>2.82</v>
      </c>
      <c r="E101" s="3">
        <v>212.495</v>
      </c>
      <c r="F101" s="3">
        <v>10749.3</v>
      </c>
      <c r="G101" s="3">
        <v>4798.18</v>
      </c>
    </row>
    <row r="102" spans="1:7" x14ac:dyDescent="0.25">
      <c r="A102" s="2">
        <v>39904</v>
      </c>
      <c r="B102" s="9">
        <v>4</v>
      </c>
      <c r="C102" s="3">
        <v>4437</v>
      </c>
      <c r="D102" s="3">
        <v>2.93</v>
      </c>
      <c r="E102" s="3">
        <v>212.709</v>
      </c>
      <c r="F102" s="3">
        <v>10863</v>
      </c>
      <c r="G102" s="3">
        <v>4784.28</v>
      </c>
    </row>
    <row r="103" spans="1:7" x14ac:dyDescent="0.25">
      <c r="A103" s="2">
        <v>39934</v>
      </c>
      <c r="B103" s="9">
        <v>5</v>
      </c>
      <c r="C103" s="3">
        <v>3947</v>
      </c>
      <c r="D103" s="3">
        <v>3.29</v>
      </c>
      <c r="E103" s="3">
        <v>213.02199999999999</v>
      </c>
      <c r="F103" s="3">
        <v>11056.3</v>
      </c>
      <c r="G103" s="3">
        <v>4784.28</v>
      </c>
    </row>
    <row r="104" spans="1:7" x14ac:dyDescent="0.25">
      <c r="A104" s="2">
        <v>39965</v>
      </c>
      <c r="B104" s="9">
        <v>6</v>
      </c>
      <c r="C104" s="3">
        <v>4217</v>
      </c>
      <c r="D104" s="3">
        <v>3.72</v>
      </c>
      <c r="E104" s="3">
        <v>214.79</v>
      </c>
      <c r="F104" s="3">
        <v>10938.1</v>
      </c>
      <c r="G104" s="3">
        <v>4784.28</v>
      </c>
    </row>
    <row r="105" spans="1:7" x14ac:dyDescent="0.25">
      <c r="A105" s="2">
        <v>39995</v>
      </c>
      <c r="B105" s="9">
        <v>7</v>
      </c>
      <c r="C105" s="3">
        <v>4662</v>
      </c>
      <c r="D105" s="3">
        <v>3.56</v>
      </c>
      <c r="E105" s="3">
        <v>214.726</v>
      </c>
      <c r="F105" s="3">
        <v>10888</v>
      </c>
      <c r="G105" s="3">
        <v>4806.7700000000004</v>
      </c>
    </row>
    <row r="106" spans="1:7" x14ac:dyDescent="0.25">
      <c r="A106" s="2">
        <v>40026</v>
      </c>
      <c r="B106" s="9">
        <v>8</v>
      </c>
      <c r="C106" s="3">
        <v>4749</v>
      </c>
      <c r="D106" s="3">
        <v>3.59</v>
      </c>
      <c r="E106" s="3">
        <v>215.44499999999999</v>
      </c>
      <c r="F106" s="3">
        <v>10891.7</v>
      </c>
      <c r="G106" s="3">
        <v>4806.7700000000004</v>
      </c>
    </row>
    <row r="107" spans="1:7" x14ac:dyDescent="0.25">
      <c r="A107" s="2">
        <v>40057</v>
      </c>
      <c r="B107" s="9">
        <v>9</v>
      </c>
      <c r="C107" s="3">
        <v>4221</v>
      </c>
      <c r="D107" s="3">
        <v>3.4</v>
      </c>
      <c r="E107" s="3">
        <v>215.86099999999999</v>
      </c>
      <c r="F107" s="3">
        <v>10930.3</v>
      </c>
      <c r="G107" s="3">
        <v>4806.7700000000004</v>
      </c>
    </row>
    <row r="108" spans="1:7" x14ac:dyDescent="0.25">
      <c r="A108" s="2">
        <v>40087</v>
      </c>
      <c r="B108" s="9">
        <v>10</v>
      </c>
      <c r="C108" s="3">
        <v>4180</v>
      </c>
      <c r="D108" s="3">
        <v>3.39</v>
      </c>
      <c r="E108" s="3">
        <v>216.50899999999999</v>
      </c>
      <c r="F108" s="3">
        <v>10925.1</v>
      </c>
      <c r="G108" s="3">
        <v>4876.01</v>
      </c>
    </row>
    <row r="109" spans="1:7" x14ac:dyDescent="0.25">
      <c r="A109" s="2">
        <v>40118</v>
      </c>
      <c r="B109" s="9">
        <v>11</v>
      </c>
      <c r="C109" s="3">
        <v>3550</v>
      </c>
      <c r="D109" s="3">
        <v>3.4</v>
      </c>
      <c r="E109" s="3">
        <v>217.23400000000001</v>
      </c>
      <c r="F109" s="3">
        <v>10982.4</v>
      </c>
      <c r="G109" s="3">
        <v>4876.01</v>
      </c>
    </row>
    <row r="110" spans="1:7" x14ac:dyDescent="0.25">
      <c r="A110" s="2">
        <v>40148</v>
      </c>
      <c r="B110" s="9">
        <v>12</v>
      </c>
      <c r="C110" s="3">
        <v>3979</v>
      </c>
      <c r="D110" s="3">
        <v>3.59</v>
      </c>
      <c r="E110" s="3">
        <v>217.34700000000001</v>
      </c>
      <c r="F110" s="3">
        <v>11047.3</v>
      </c>
      <c r="G110" s="3">
        <v>4876.01</v>
      </c>
    </row>
    <row r="111" spans="1:7" x14ac:dyDescent="0.25">
      <c r="A111" s="2">
        <v>40179</v>
      </c>
      <c r="B111" s="9">
        <v>1</v>
      </c>
      <c r="C111" s="3">
        <v>4402</v>
      </c>
      <c r="D111" s="3">
        <v>3.73</v>
      </c>
      <c r="E111" s="3">
        <v>217.488</v>
      </c>
      <c r="F111" s="3">
        <v>11070.4</v>
      </c>
      <c r="G111" s="3">
        <v>4907.12</v>
      </c>
    </row>
    <row r="112" spans="1:7" x14ac:dyDescent="0.25">
      <c r="A112" s="2">
        <v>40210</v>
      </c>
      <c r="B112" s="9">
        <v>2</v>
      </c>
      <c r="C112" s="3">
        <v>3096</v>
      </c>
      <c r="D112" s="3">
        <v>3.69</v>
      </c>
      <c r="E112" s="3">
        <v>217.28100000000001</v>
      </c>
      <c r="F112" s="3">
        <v>11066.5</v>
      </c>
      <c r="G112" s="3">
        <v>4907.12</v>
      </c>
    </row>
    <row r="113" spans="1:7" x14ac:dyDescent="0.25">
      <c r="A113" s="2">
        <v>40238</v>
      </c>
      <c r="B113" s="9">
        <v>3</v>
      </c>
      <c r="C113" s="3">
        <v>3387</v>
      </c>
      <c r="D113" s="3">
        <v>3.73</v>
      </c>
      <c r="E113" s="3">
        <v>217.35300000000001</v>
      </c>
      <c r="F113" s="3">
        <v>11116.3</v>
      </c>
      <c r="G113" s="3">
        <v>4907.12</v>
      </c>
    </row>
    <row r="114" spans="1:7" x14ac:dyDescent="0.25">
      <c r="A114" s="2">
        <v>40269</v>
      </c>
      <c r="B114" s="9">
        <v>4</v>
      </c>
      <c r="C114" s="3">
        <v>3738</v>
      </c>
      <c r="D114" s="3">
        <v>3.85</v>
      </c>
      <c r="E114" s="3">
        <v>217.40299999999999</v>
      </c>
      <c r="F114" s="3">
        <v>11213.5</v>
      </c>
      <c r="G114" s="3">
        <v>4975.37</v>
      </c>
    </row>
    <row r="115" spans="1:7" x14ac:dyDescent="0.25">
      <c r="A115" s="2">
        <v>40299</v>
      </c>
      <c r="B115" s="9">
        <v>5</v>
      </c>
      <c r="C115" s="3">
        <v>3707</v>
      </c>
      <c r="D115" s="3">
        <v>3.42</v>
      </c>
      <c r="E115" s="3">
        <v>217.29</v>
      </c>
      <c r="F115" s="3">
        <v>11306</v>
      </c>
      <c r="G115" s="3">
        <v>4975.37</v>
      </c>
    </row>
    <row r="116" spans="1:7" x14ac:dyDescent="0.25">
      <c r="A116" s="2">
        <v>40330</v>
      </c>
      <c r="B116" s="9">
        <v>6</v>
      </c>
      <c r="C116" s="3">
        <v>4363</v>
      </c>
      <c r="D116" s="3">
        <v>3.2</v>
      </c>
      <c r="E116" s="3">
        <v>217.19900000000001</v>
      </c>
      <c r="F116" s="3">
        <v>11319.7</v>
      </c>
      <c r="G116" s="3">
        <v>4975.37</v>
      </c>
    </row>
    <row r="117" spans="1:7" x14ac:dyDescent="0.25">
      <c r="A117" s="2">
        <v>40360</v>
      </c>
      <c r="B117" s="9">
        <v>7</v>
      </c>
      <c r="C117" s="3">
        <v>4602</v>
      </c>
      <c r="D117" s="3">
        <v>3.01</v>
      </c>
      <c r="E117" s="3">
        <v>217.60499999999999</v>
      </c>
      <c r="F117" s="3">
        <v>11348.2</v>
      </c>
      <c r="G117" s="3">
        <v>5026.6400000000003</v>
      </c>
    </row>
    <row r="118" spans="1:7" x14ac:dyDescent="0.25">
      <c r="A118" s="2">
        <v>40391</v>
      </c>
      <c r="B118" s="9">
        <v>8</v>
      </c>
      <c r="C118" s="3">
        <v>4740</v>
      </c>
      <c r="D118" s="3">
        <v>2.7</v>
      </c>
      <c r="E118" s="3">
        <v>217.923</v>
      </c>
      <c r="F118" s="3">
        <v>11396.3</v>
      </c>
      <c r="G118" s="3">
        <v>5026.6400000000003</v>
      </c>
    </row>
    <row r="119" spans="1:7" x14ac:dyDescent="0.25">
      <c r="A119" s="2">
        <v>40422</v>
      </c>
      <c r="B119" s="9">
        <v>9</v>
      </c>
      <c r="C119" s="3">
        <v>4217</v>
      </c>
      <c r="D119" s="3">
        <v>2.65</v>
      </c>
      <c r="E119" s="3">
        <v>218.27500000000001</v>
      </c>
      <c r="F119" s="3">
        <v>11395.7</v>
      </c>
      <c r="G119" s="3">
        <v>5026.6400000000003</v>
      </c>
    </row>
    <row r="120" spans="1:7" x14ac:dyDescent="0.25">
      <c r="A120" s="2">
        <v>40452</v>
      </c>
      <c r="B120" s="9">
        <v>10</v>
      </c>
      <c r="C120" s="3">
        <v>3965</v>
      </c>
      <c r="D120" s="3">
        <v>2.54</v>
      </c>
      <c r="E120" s="3">
        <v>219.035</v>
      </c>
      <c r="F120" s="3">
        <v>11446.1</v>
      </c>
      <c r="G120" s="3">
        <v>5080.28</v>
      </c>
    </row>
    <row r="121" spans="1:7" x14ac:dyDescent="0.25">
      <c r="A121" s="2">
        <v>40483</v>
      </c>
      <c r="B121" s="9">
        <v>11</v>
      </c>
      <c r="C121" s="3">
        <v>3490</v>
      </c>
      <c r="D121" s="3">
        <v>2.76</v>
      </c>
      <c r="E121" s="3">
        <v>219.59</v>
      </c>
      <c r="F121" s="3">
        <v>11493</v>
      </c>
      <c r="G121" s="3">
        <v>5080.28</v>
      </c>
    </row>
    <row r="122" spans="1:7" x14ac:dyDescent="0.25">
      <c r="A122" s="2">
        <v>40513</v>
      </c>
      <c r="B122" s="9">
        <v>12</v>
      </c>
      <c r="C122" s="3">
        <v>3942</v>
      </c>
      <c r="D122" s="3">
        <v>3.29</v>
      </c>
      <c r="E122" s="3">
        <v>220.47200000000001</v>
      </c>
      <c r="F122" s="3">
        <v>11600.4</v>
      </c>
      <c r="G122" s="3">
        <v>5080.28</v>
      </c>
    </row>
    <row r="123" spans="1:7" x14ac:dyDescent="0.25">
      <c r="A123" s="2">
        <v>40544</v>
      </c>
      <c r="B123" s="9">
        <v>1</v>
      </c>
      <c r="C123" s="3">
        <v>4399</v>
      </c>
      <c r="D123" s="3">
        <v>3.39</v>
      </c>
      <c r="E123" s="3">
        <v>221.18700000000001</v>
      </c>
      <c r="F123" s="3">
        <v>11686.4</v>
      </c>
      <c r="G123" s="3">
        <v>5095.28</v>
      </c>
    </row>
    <row r="124" spans="1:7" x14ac:dyDescent="0.25">
      <c r="A124" s="2">
        <v>40575</v>
      </c>
      <c r="B124" s="9">
        <v>2</v>
      </c>
      <c r="C124" s="3">
        <v>3091</v>
      </c>
      <c r="D124" s="3">
        <v>3.58</v>
      </c>
      <c r="E124" s="3">
        <v>221.898</v>
      </c>
      <c r="F124" s="3">
        <v>11749.2</v>
      </c>
      <c r="G124" s="3">
        <v>5095.28</v>
      </c>
    </row>
    <row r="125" spans="1:7" x14ac:dyDescent="0.25">
      <c r="A125" s="2">
        <v>40603</v>
      </c>
      <c r="B125" s="9">
        <v>3</v>
      </c>
      <c r="C125" s="3">
        <v>3423</v>
      </c>
      <c r="D125" s="3">
        <v>3.41</v>
      </c>
      <c r="E125" s="3">
        <v>223.04599999999999</v>
      </c>
      <c r="F125" s="3">
        <v>11760.7</v>
      </c>
      <c r="G125" s="3">
        <v>5095.28</v>
      </c>
    </row>
    <row r="126" spans="1:7" x14ac:dyDescent="0.25">
      <c r="A126" s="2">
        <v>40634</v>
      </c>
      <c r="B126" s="9">
        <v>4</v>
      </c>
      <c r="C126" s="3">
        <v>3767</v>
      </c>
      <c r="D126" s="3">
        <v>3.46</v>
      </c>
      <c r="E126" s="3">
        <v>224.09299999999999</v>
      </c>
      <c r="F126" s="3">
        <v>11788.3</v>
      </c>
      <c r="G126" s="3">
        <v>5165.3999999999996</v>
      </c>
    </row>
    <row r="127" spans="1:7" x14ac:dyDescent="0.25">
      <c r="A127" s="2">
        <v>40664</v>
      </c>
      <c r="B127" s="9">
        <v>5</v>
      </c>
      <c r="C127" s="3">
        <v>3967</v>
      </c>
      <c r="D127" s="3">
        <v>3.17</v>
      </c>
      <c r="E127" s="3">
        <v>224.80600000000001</v>
      </c>
      <c r="F127" s="3">
        <v>11812.1</v>
      </c>
      <c r="G127" s="3">
        <v>5165.3999999999996</v>
      </c>
    </row>
    <row r="128" spans="1:7" x14ac:dyDescent="0.25">
      <c r="A128" s="2">
        <v>40695</v>
      </c>
      <c r="B128" s="9">
        <v>6</v>
      </c>
      <c r="C128" s="3">
        <v>4188</v>
      </c>
      <c r="D128" s="3">
        <v>3</v>
      </c>
      <c r="E128" s="3">
        <v>224.80600000000001</v>
      </c>
      <c r="F128" s="3">
        <v>11865.4</v>
      </c>
      <c r="G128" s="3">
        <v>5165.3999999999996</v>
      </c>
    </row>
    <row r="129" spans="1:7" x14ac:dyDescent="0.25">
      <c r="A129" s="2">
        <v>40725</v>
      </c>
      <c r="B129" s="9">
        <v>7</v>
      </c>
      <c r="C129" s="3">
        <v>4450</v>
      </c>
      <c r="D129" s="3">
        <v>3</v>
      </c>
      <c r="E129" s="3">
        <v>225.39500000000001</v>
      </c>
      <c r="F129" s="3">
        <v>11922</v>
      </c>
      <c r="G129" s="3">
        <v>5197.28</v>
      </c>
    </row>
    <row r="130" spans="1:7" x14ac:dyDescent="0.25">
      <c r="A130" s="2">
        <v>40756</v>
      </c>
      <c r="B130" s="9">
        <v>8</v>
      </c>
      <c r="C130" s="3">
        <v>4888</v>
      </c>
      <c r="D130" s="3">
        <v>2.2999999999999998</v>
      </c>
      <c r="E130" s="3">
        <v>226.10599999999999</v>
      </c>
      <c r="F130" s="3">
        <v>11937.8</v>
      </c>
      <c r="G130" s="3">
        <v>5197.28</v>
      </c>
    </row>
    <row r="131" spans="1:7" x14ac:dyDescent="0.25">
      <c r="A131" s="2">
        <v>40787</v>
      </c>
      <c r="B131" s="9">
        <v>9</v>
      </c>
      <c r="C131" s="3">
        <v>4374</v>
      </c>
      <c r="D131" s="3">
        <v>1.98</v>
      </c>
      <c r="E131" s="3">
        <v>226.59700000000001</v>
      </c>
      <c r="F131" s="3">
        <v>11933.7</v>
      </c>
      <c r="G131" s="3">
        <v>5197.28</v>
      </c>
    </row>
    <row r="132" spans="1:7" x14ac:dyDescent="0.25">
      <c r="A132" s="2">
        <v>40817</v>
      </c>
      <c r="B132" s="9">
        <v>10</v>
      </c>
      <c r="C132" s="3">
        <v>4171</v>
      </c>
      <c r="D132" s="3">
        <v>2.15</v>
      </c>
      <c r="E132" s="3">
        <v>226.75</v>
      </c>
      <c r="F132" s="3">
        <v>11955.8</v>
      </c>
      <c r="G132" s="3">
        <v>5265.49</v>
      </c>
    </row>
    <row r="133" spans="1:7" x14ac:dyDescent="0.25">
      <c r="A133" s="2">
        <v>40848</v>
      </c>
      <c r="B133" s="9">
        <v>11</v>
      </c>
      <c r="C133" s="3">
        <v>3604</v>
      </c>
      <c r="D133" s="3">
        <v>2.0099999999999998</v>
      </c>
      <c r="E133" s="3">
        <v>227.16900000000001</v>
      </c>
      <c r="F133" s="3">
        <v>11978.1</v>
      </c>
      <c r="G133" s="3">
        <v>5265.49</v>
      </c>
    </row>
    <row r="134" spans="1:7" x14ac:dyDescent="0.25">
      <c r="A134" s="2">
        <v>40878</v>
      </c>
      <c r="B134" s="9">
        <v>12</v>
      </c>
      <c r="C134" s="3">
        <v>3876</v>
      </c>
      <c r="D134" s="3">
        <v>1.98</v>
      </c>
      <c r="E134" s="3">
        <v>227.22300000000001</v>
      </c>
      <c r="F134" s="3">
        <v>12093.6</v>
      </c>
      <c r="G134" s="3">
        <v>5265.49</v>
      </c>
    </row>
    <row r="135" spans="1:7" x14ac:dyDescent="0.25">
      <c r="A135" s="2">
        <v>40909</v>
      </c>
      <c r="B135" s="9">
        <v>1</v>
      </c>
      <c r="C135" s="3">
        <v>4412</v>
      </c>
      <c r="D135" s="3">
        <v>1.97</v>
      </c>
      <c r="E135" s="3">
        <v>227.84200000000001</v>
      </c>
      <c r="F135" s="3">
        <v>12227</v>
      </c>
      <c r="G135" s="3">
        <v>5339.92</v>
      </c>
    </row>
    <row r="136" spans="1:7" x14ac:dyDescent="0.25">
      <c r="A136" s="2">
        <v>40940</v>
      </c>
      <c r="B136" s="9">
        <v>2</v>
      </c>
      <c r="C136" s="3">
        <v>3346</v>
      </c>
      <c r="D136" s="3">
        <v>1.97</v>
      </c>
      <c r="E136" s="3">
        <v>228.32900000000001</v>
      </c>
      <c r="F136" s="3">
        <v>12330.3</v>
      </c>
      <c r="G136" s="3">
        <v>5339.92</v>
      </c>
    </row>
    <row r="137" spans="1:7" x14ac:dyDescent="0.25">
      <c r="A137" s="2">
        <v>40969</v>
      </c>
      <c r="B137" s="9">
        <v>3</v>
      </c>
      <c r="C137" s="3">
        <v>3576</v>
      </c>
      <c r="D137" s="3">
        <v>2.17</v>
      </c>
      <c r="E137" s="3">
        <v>228.80699999999999</v>
      </c>
      <c r="F137" s="3">
        <v>12396.4</v>
      </c>
      <c r="G137" s="3">
        <v>5339.92</v>
      </c>
    </row>
    <row r="138" spans="1:7" x14ac:dyDescent="0.25">
      <c r="A138" s="2">
        <v>41000</v>
      </c>
      <c r="B138" s="9">
        <v>4</v>
      </c>
      <c r="C138" s="3">
        <v>4116</v>
      </c>
      <c r="D138" s="3">
        <v>2.0499999999999998</v>
      </c>
      <c r="E138" s="3">
        <v>229.18700000000001</v>
      </c>
      <c r="F138" s="3">
        <v>12461.1</v>
      </c>
      <c r="G138" s="3">
        <v>5384.09</v>
      </c>
    </row>
    <row r="139" spans="1:7" x14ac:dyDescent="0.25">
      <c r="A139" s="2">
        <v>41030</v>
      </c>
      <c r="B139" s="9">
        <v>5</v>
      </c>
      <c r="C139" s="3">
        <v>4285</v>
      </c>
      <c r="D139" s="3">
        <v>1.8</v>
      </c>
      <c r="E139" s="3">
        <v>228.71299999999999</v>
      </c>
      <c r="F139" s="3">
        <v>12456.8</v>
      </c>
      <c r="G139" s="3">
        <v>5384.09</v>
      </c>
    </row>
    <row r="140" spans="1:7" x14ac:dyDescent="0.25">
      <c r="A140" s="2">
        <v>41061</v>
      </c>
      <c r="B140" s="9">
        <v>6</v>
      </c>
      <c r="C140" s="3">
        <v>4538</v>
      </c>
      <c r="D140" s="3">
        <v>1.62</v>
      </c>
      <c r="E140" s="3">
        <v>228.524</v>
      </c>
      <c r="F140" s="3">
        <v>12461.2</v>
      </c>
      <c r="G140" s="3">
        <v>5384.09</v>
      </c>
    </row>
    <row r="141" spans="1:7" x14ac:dyDescent="0.25">
      <c r="A141" s="2">
        <v>41091</v>
      </c>
      <c r="B141" s="9">
        <v>7</v>
      </c>
      <c r="C141" s="3">
        <v>4451</v>
      </c>
      <c r="D141" s="3">
        <v>1.53</v>
      </c>
      <c r="E141" s="3">
        <v>228.59</v>
      </c>
      <c r="F141" s="3">
        <v>12377.4</v>
      </c>
      <c r="G141" s="3">
        <v>5419.05</v>
      </c>
    </row>
    <row r="142" spans="1:7" x14ac:dyDescent="0.25">
      <c r="A142" s="2">
        <v>41122</v>
      </c>
      <c r="B142" s="9">
        <v>8</v>
      </c>
      <c r="C142" s="3">
        <v>5151</v>
      </c>
      <c r="D142" s="3">
        <v>1.68</v>
      </c>
      <c r="E142" s="3">
        <v>229.91800000000001</v>
      </c>
      <c r="F142" s="3">
        <v>12371.2</v>
      </c>
      <c r="G142" s="3">
        <v>5419.05</v>
      </c>
    </row>
    <row r="143" spans="1:7" x14ac:dyDescent="0.25">
      <c r="A143" s="2">
        <v>41153</v>
      </c>
      <c r="B143" s="9">
        <v>9</v>
      </c>
      <c r="C143" s="3">
        <v>4312</v>
      </c>
      <c r="D143" s="3">
        <v>1.72</v>
      </c>
      <c r="E143" s="3">
        <v>231.01499999999999</v>
      </c>
      <c r="F143" s="3">
        <v>12469.3</v>
      </c>
      <c r="G143" s="3">
        <v>5419.05</v>
      </c>
    </row>
    <row r="144" spans="1:7" x14ac:dyDescent="0.25">
      <c r="A144" s="2">
        <v>41183</v>
      </c>
      <c r="B144" s="9">
        <v>10</v>
      </c>
      <c r="C144" s="3">
        <v>4297</v>
      </c>
      <c r="D144" s="3">
        <v>1.75</v>
      </c>
      <c r="E144" s="3">
        <v>231.63800000000001</v>
      </c>
      <c r="F144" s="3">
        <v>12600.4</v>
      </c>
      <c r="G144" s="3">
        <v>5452.95</v>
      </c>
    </row>
    <row r="145" spans="1:7" x14ac:dyDescent="0.25">
      <c r="A145" s="2">
        <v>41214</v>
      </c>
      <c r="B145" s="9">
        <v>11</v>
      </c>
      <c r="C145" s="3">
        <v>3746</v>
      </c>
      <c r="D145" s="3">
        <v>1.65</v>
      </c>
      <c r="E145" s="3">
        <v>231.249</v>
      </c>
      <c r="F145" s="3">
        <v>12769.7</v>
      </c>
      <c r="G145" s="3">
        <v>5452.95</v>
      </c>
    </row>
    <row r="146" spans="1:7" x14ac:dyDescent="0.25">
      <c r="A146" s="2">
        <v>41244</v>
      </c>
      <c r="B146" s="9">
        <v>12</v>
      </c>
      <c r="C146" s="3">
        <v>3896</v>
      </c>
      <c r="D146" s="3">
        <v>1.72</v>
      </c>
      <c r="E146" s="3">
        <v>231.221</v>
      </c>
      <c r="F146" s="3">
        <v>13093.6</v>
      </c>
      <c r="G146" s="3">
        <v>5452.95</v>
      </c>
    </row>
    <row r="147" spans="1:7" x14ac:dyDescent="0.25">
      <c r="A147" s="2">
        <v>41275</v>
      </c>
      <c r="B147" s="9">
        <v>1</v>
      </c>
      <c r="C147" s="3">
        <v>4715</v>
      </c>
      <c r="D147" s="3">
        <v>1.91</v>
      </c>
      <c r="E147" s="3">
        <v>231.679</v>
      </c>
      <c r="F147" s="3">
        <v>12362.5</v>
      </c>
      <c r="G147" s="3">
        <v>5523.2</v>
      </c>
    </row>
    <row r="148" spans="1:7" x14ac:dyDescent="0.25">
      <c r="A148" s="2">
        <v>41306</v>
      </c>
      <c r="B148" s="9">
        <v>2</v>
      </c>
      <c r="C148" s="3">
        <v>3345</v>
      </c>
      <c r="D148" s="3">
        <v>1.98</v>
      </c>
      <c r="E148" s="3">
        <v>232.93700000000001</v>
      </c>
      <c r="F148" s="3">
        <v>12345.3</v>
      </c>
      <c r="G148" s="3">
        <v>5523.2</v>
      </c>
    </row>
    <row r="149" spans="1:7" x14ac:dyDescent="0.25">
      <c r="A149" s="2">
        <v>41334</v>
      </c>
      <c r="B149" s="9">
        <v>3</v>
      </c>
      <c r="C149" s="3">
        <v>3524</v>
      </c>
      <c r="D149" s="3">
        <v>1.96</v>
      </c>
      <c r="E149" s="3">
        <v>232.28200000000001</v>
      </c>
      <c r="F149" s="3">
        <v>12347.8</v>
      </c>
      <c r="G149" s="3">
        <v>5523.2</v>
      </c>
    </row>
    <row r="150" spans="1:7" x14ac:dyDescent="0.25">
      <c r="A150" s="2">
        <v>41365</v>
      </c>
      <c r="B150" s="9">
        <v>4</v>
      </c>
      <c r="C150" s="3">
        <v>4254</v>
      </c>
      <c r="D150" s="3">
        <v>1.76</v>
      </c>
      <c r="E150" s="3">
        <v>231.797</v>
      </c>
      <c r="F150" s="3">
        <v>12387.1</v>
      </c>
      <c r="G150" s="3">
        <v>5545.98</v>
      </c>
    </row>
    <row r="151" spans="1:7" x14ac:dyDescent="0.25">
      <c r="A151" s="2">
        <v>41395</v>
      </c>
      <c r="B151" s="9">
        <v>5</v>
      </c>
      <c r="C151" s="3">
        <v>4293</v>
      </c>
      <c r="D151" s="3">
        <v>1.93</v>
      </c>
      <c r="E151" s="3">
        <v>231.893</v>
      </c>
      <c r="F151" s="3">
        <v>12466.1</v>
      </c>
      <c r="G151" s="3">
        <v>5545.98</v>
      </c>
    </row>
    <row r="152" spans="1:7" x14ac:dyDescent="0.25">
      <c r="A152" s="2">
        <v>41426</v>
      </c>
      <c r="B152" s="9">
        <v>6</v>
      </c>
      <c r="C152" s="3">
        <v>4523</v>
      </c>
      <c r="D152" s="3">
        <v>2.2999999999999998</v>
      </c>
      <c r="E152" s="3">
        <v>232.44499999999999</v>
      </c>
      <c r="F152" s="3">
        <v>12506.2</v>
      </c>
      <c r="G152" s="3">
        <v>5545.98</v>
      </c>
    </row>
    <row r="153" spans="1:7" x14ac:dyDescent="0.25">
      <c r="A153" s="2">
        <v>41456</v>
      </c>
      <c r="B153" s="9">
        <v>7</v>
      </c>
      <c r="C153" s="3">
        <v>4718</v>
      </c>
      <c r="D153" s="3">
        <v>2.58</v>
      </c>
      <c r="E153" s="3">
        <v>232.9</v>
      </c>
      <c r="F153" s="3">
        <v>12507.9</v>
      </c>
      <c r="G153" s="3">
        <v>5616.25</v>
      </c>
    </row>
    <row r="154" spans="1:7" x14ac:dyDescent="0.25">
      <c r="A154" s="2">
        <v>41487</v>
      </c>
      <c r="B154" s="9">
        <v>8</v>
      </c>
      <c r="C154" s="3">
        <v>5379</v>
      </c>
      <c r="D154" s="3">
        <v>2.74</v>
      </c>
      <c r="E154" s="3">
        <v>233.45599999999999</v>
      </c>
      <c r="F154" s="3">
        <v>12554.4</v>
      </c>
      <c r="G154" s="3">
        <v>5616.25</v>
      </c>
    </row>
    <row r="155" spans="1:7" x14ac:dyDescent="0.25">
      <c r="A155" s="2">
        <v>41518</v>
      </c>
      <c r="B155" s="9">
        <v>9</v>
      </c>
      <c r="C155" s="3">
        <v>4834</v>
      </c>
      <c r="D155" s="3">
        <v>2.81</v>
      </c>
      <c r="E155" s="3">
        <v>233.54400000000001</v>
      </c>
      <c r="F155" s="3">
        <v>12610.3</v>
      </c>
      <c r="G155" s="3">
        <v>5616.25</v>
      </c>
    </row>
    <row r="156" spans="1:7" x14ac:dyDescent="0.25">
      <c r="A156" s="2">
        <v>41548</v>
      </c>
      <c r="B156" s="9">
        <v>10</v>
      </c>
      <c r="C156" s="3">
        <v>4380</v>
      </c>
      <c r="D156" s="3">
        <v>2.62</v>
      </c>
      <c r="E156" s="3">
        <v>233.66900000000001</v>
      </c>
      <c r="F156" s="3">
        <v>12597.6</v>
      </c>
      <c r="G156" s="3">
        <v>5694.38</v>
      </c>
    </row>
    <row r="157" spans="1:7" x14ac:dyDescent="0.25">
      <c r="A157" s="2">
        <v>41579</v>
      </c>
      <c r="B157" s="9">
        <v>11</v>
      </c>
      <c r="C157" s="3">
        <v>3776</v>
      </c>
      <c r="D157" s="3">
        <v>2.72</v>
      </c>
      <c r="E157" s="3">
        <v>234.1</v>
      </c>
      <c r="F157" s="3">
        <v>12656.7</v>
      </c>
      <c r="G157" s="3">
        <v>5694.38</v>
      </c>
    </row>
    <row r="158" spans="1:7" x14ac:dyDescent="0.25">
      <c r="A158" s="2">
        <v>41609</v>
      </c>
      <c r="B158" s="9">
        <v>12</v>
      </c>
      <c r="C158" s="3">
        <v>4166</v>
      </c>
      <c r="D158" s="3">
        <v>2.9</v>
      </c>
      <c r="E158" s="3">
        <v>234.71899999999999</v>
      </c>
      <c r="F158" s="3">
        <v>12721.3</v>
      </c>
      <c r="G158" s="3">
        <v>5694.38</v>
      </c>
    </row>
    <row r="159" spans="1:7" x14ac:dyDescent="0.25">
      <c r="A159" s="2">
        <v>41640</v>
      </c>
      <c r="B159" s="9">
        <v>1</v>
      </c>
      <c r="C159" s="3">
        <v>4915</v>
      </c>
      <c r="D159" s="3">
        <v>2.86</v>
      </c>
      <c r="E159" s="3">
        <v>235.34700000000001</v>
      </c>
      <c r="F159" s="3">
        <v>12815.7</v>
      </c>
      <c r="G159" s="3">
        <v>5700.98</v>
      </c>
    </row>
    <row r="160" spans="1:7" x14ac:dyDescent="0.25">
      <c r="A160" s="2">
        <v>41671</v>
      </c>
      <c r="B160" s="9">
        <v>2</v>
      </c>
      <c r="C160" s="3">
        <v>3570</v>
      </c>
      <c r="D160" s="3">
        <v>2.71</v>
      </c>
      <c r="E160" s="3">
        <v>235.52199999999999</v>
      </c>
      <c r="F160" s="3">
        <v>12908.1</v>
      </c>
      <c r="G160" s="3">
        <v>5700.98</v>
      </c>
    </row>
    <row r="161" spans="1:7" x14ac:dyDescent="0.25">
      <c r="A161" s="2">
        <v>41699</v>
      </c>
      <c r="B161" s="9">
        <v>3</v>
      </c>
      <c r="C161" s="3">
        <v>3868</v>
      </c>
      <c r="D161" s="3">
        <v>2.72</v>
      </c>
      <c r="E161" s="3">
        <v>235.95599999999999</v>
      </c>
      <c r="F161" s="3">
        <v>13011.8</v>
      </c>
      <c r="G161" s="3">
        <v>5700.98</v>
      </c>
    </row>
    <row r="162" spans="1:7" x14ac:dyDescent="0.25">
      <c r="A162" s="2">
        <v>41730</v>
      </c>
      <c r="B162" s="9">
        <v>4</v>
      </c>
      <c r="C162" s="3">
        <v>4420</v>
      </c>
      <c r="D162" s="3">
        <v>2.71</v>
      </c>
      <c r="E162" s="3">
        <v>236.46299999999999</v>
      </c>
      <c r="F162" s="3">
        <v>13071.8</v>
      </c>
      <c r="G162" s="3">
        <v>5808.59</v>
      </c>
    </row>
    <row r="163" spans="1:7" x14ac:dyDescent="0.25">
      <c r="A163" s="2">
        <v>41760</v>
      </c>
      <c r="B163" s="9">
        <v>5</v>
      </c>
      <c r="C163" s="3">
        <v>4512</v>
      </c>
      <c r="D163" s="3">
        <v>2.56</v>
      </c>
      <c r="E163" s="3">
        <v>236.86699999999999</v>
      </c>
      <c r="F163" s="3">
        <v>13126.8</v>
      </c>
      <c r="G163" s="3">
        <v>5808.59</v>
      </c>
    </row>
    <row r="164" spans="1:7" x14ac:dyDescent="0.25">
      <c r="A164" s="2">
        <v>41791</v>
      </c>
      <c r="B164" s="9">
        <v>6</v>
      </c>
      <c r="C164" s="3">
        <v>4732</v>
      </c>
      <c r="D164" s="3">
        <v>2.6</v>
      </c>
      <c r="E164" s="3">
        <v>237.18799999999999</v>
      </c>
      <c r="F164" s="3">
        <v>13196</v>
      </c>
      <c r="G164" s="3">
        <v>5808.59</v>
      </c>
    </row>
    <row r="165" spans="1:7" x14ac:dyDescent="0.25">
      <c r="A165" s="2">
        <v>41821</v>
      </c>
      <c r="B165" s="9">
        <v>7</v>
      </c>
      <c r="C165" s="3">
        <v>5113</v>
      </c>
      <c r="D165" s="3">
        <v>2.54</v>
      </c>
      <c r="E165" s="3">
        <v>237.48500000000001</v>
      </c>
      <c r="F165" s="3">
        <v>13262</v>
      </c>
      <c r="G165" s="3">
        <v>5906.61</v>
      </c>
    </row>
    <row r="166" spans="1:7" x14ac:dyDescent="0.25">
      <c r="A166" s="2">
        <v>41852</v>
      </c>
      <c r="B166" s="9">
        <v>8</v>
      </c>
      <c r="C166" s="3">
        <v>5519</v>
      </c>
      <c r="D166" s="3">
        <v>2.42</v>
      </c>
      <c r="E166" s="3">
        <v>237.43899999999999</v>
      </c>
      <c r="F166" s="3">
        <v>13323.3</v>
      </c>
      <c r="G166" s="3">
        <v>5906.61</v>
      </c>
    </row>
    <row r="167" spans="1:7" x14ac:dyDescent="0.25">
      <c r="A167" s="2">
        <v>41883</v>
      </c>
      <c r="B167" s="9">
        <v>9</v>
      </c>
      <c r="C167" s="3">
        <v>5197</v>
      </c>
      <c r="D167" s="3">
        <v>2.5299999999999998</v>
      </c>
      <c r="E167" s="3">
        <v>237.452</v>
      </c>
      <c r="F167" s="3">
        <v>13363.7</v>
      </c>
      <c r="G167" s="3">
        <v>5906.61</v>
      </c>
    </row>
    <row r="168" spans="1:7" x14ac:dyDescent="0.25">
      <c r="A168" s="2">
        <v>41913</v>
      </c>
      <c r="B168" s="9">
        <v>10</v>
      </c>
      <c r="C168" s="3">
        <v>5013</v>
      </c>
      <c r="D168" s="3">
        <v>2.2999999999999998</v>
      </c>
      <c r="E168" s="3">
        <v>237.447</v>
      </c>
      <c r="F168" s="3">
        <v>13412.9</v>
      </c>
      <c r="G168" s="3">
        <v>5946.15</v>
      </c>
    </row>
    <row r="169" spans="1:7" x14ac:dyDescent="0.25">
      <c r="A169" s="2">
        <v>41944</v>
      </c>
      <c r="B169" s="9">
        <v>11</v>
      </c>
      <c r="C169" s="3">
        <v>4102</v>
      </c>
      <c r="D169" s="3">
        <v>2.33</v>
      </c>
      <c r="E169" s="3">
        <v>237.042</v>
      </c>
      <c r="F169" s="3">
        <v>13461.9</v>
      </c>
      <c r="G169" s="3">
        <v>5946.15</v>
      </c>
    </row>
    <row r="170" spans="1:7" x14ac:dyDescent="0.25">
      <c r="A170" s="2">
        <v>41974</v>
      </c>
      <c r="B170" s="9">
        <v>12</v>
      </c>
      <c r="C170" s="3">
        <v>4608</v>
      </c>
      <c r="D170" s="3">
        <v>2.21</v>
      </c>
      <c r="E170" s="3">
        <v>236.27</v>
      </c>
      <c r="F170" s="3">
        <v>13522.6</v>
      </c>
      <c r="G170" s="3">
        <v>5946.15</v>
      </c>
    </row>
    <row r="171" spans="1:7" x14ac:dyDescent="0.25">
      <c r="A171" s="2">
        <v>42005</v>
      </c>
      <c r="B171" s="9">
        <v>1</v>
      </c>
      <c r="C171" s="3">
        <v>5319</v>
      </c>
      <c r="D171" s="3">
        <v>1.88</v>
      </c>
      <c r="E171" s="3">
        <v>234.83600000000001</v>
      </c>
      <c r="F171" s="3">
        <v>13527.7</v>
      </c>
      <c r="G171" s="3">
        <v>5990.14</v>
      </c>
    </row>
    <row r="172" spans="1:7" x14ac:dyDescent="0.25">
      <c r="A172" s="2">
        <v>42036</v>
      </c>
      <c r="B172" s="9">
        <v>2</v>
      </c>
      <c r="C172" s="3">
        <v>3817</v>
      </c>
      <c r="D172" s="3">
        <v>1.98</v>
      </c>
      <c r="E172" s="3">
        <v>235.274</v>
      </c>
      <c r="F172" s="3">
        <v>13592.7</v>
      </c>
      <c r="G172" s="3">
        <v>5990.14</v>
      </c>
    </row>
    <row r="173" spans="1:7" x14ac:dyDescent="0.25">
      <c r="A173" s="2">
        <v>42064</v>
      </c>
      <c r="B173" s="9">
        <v>3</v>
      </c>
      <c r="C173" s="3">
        <v>4349</v>
      </c>
      <c r="D173" s="3">
        <v>2.04</v>
      </c>
      <c r="E173" s="3">
        <v>235.95599999999999</v>
      </c>
      <c r="F173" s="3">
        <v>13593.3</v>
      </c>
      <c r="G173" s="3">
        <v>5990.14</v>
      </c>
    </row>
    <row r="174" spans="1:7" x14ac:dyDescent="0.25">
      <c r="A174" s="2">
        <v>42095</v>
      </c>
      <c r="B174" s="9">
        <v>4</v>
      </c>
      <c r="C174" s="3">
        <v>4753</v>
      </c>
      <c r="D174" s="3">
        <v>1.94</v>
      </c>
      <c r="E174" s="3">
        <v>236.16499999999999</v>
      </c>
      <c r="F174" s="3">
        <v>13667.2</v>
      </c>
      <c r="G174" s="3">
        <v>6073.77</v>
      </c>
    </row>
    <row r="175" spans="1:7" x14ac:dyDescent="0.25">
      <c r="A175" s="2">
        <v>42125</v>
      </c>
      <c r="B175" s="9">
        <v>5</v>
      </c>
      <c r="C175" s="3">
        <v>4770</v>
      </c>
      <c r="D175" s="3">
        <v>2.2000000000000002</v>
      </c>
      <c r="E175" s="3">
        <v>236.952</v>
      </c>
      <c r="F175" s="3">
        <v>13747.3</v>
      </c>
      <c r="G175" s="3">
        <v>6073.77</v>
      </c>
    </row>
    <row r="176" spans="1:7" x14ac:dyDescent="0.25">
      <c r="A176" s="2">
        <v>42156</v>
      </c>
      <c r="B176" s="9">
        <v>6</v>
      </c>
      <c r="C176" s="3">
        <v>5215</v>
      </c>
      <c r="D176" s="3">
        <v>2.36</v>
      </c>
      <c r="E176" s="3">
        <v>237.61799999999999</v>
      </c>
      <c r="F176" s="3">
        <v>13810.8</v>
      </c>
      <c r="G176" s="3">
        <v>6073.77</v>
      </c>
    </row>
    <row r="177" spans="1:7" x14ac:dyDescent="0.25">
      <c r="A177" s="2">
        <v>42186</v>
      </c>
      <c r="B177" s="9">
        <v>7</v>
      </c>
      <c r="C177" s="3">
        <v>5232</v>
      </c>
      <c r="D177" s="3">
        <v>2.3199999999999998</v>
      </c>
      <c r="E177" s="3">
        <v>237.99299999999999</v>
      </c>
      <c r="F177" s="3">
        <v>13866.5</v>
      </c>
      <c r="G177" s="3">
        <v>6110.36</v>
      </c>
    </row>
    <row r="178" spans="1:7" x14ac:dyDescent="0.25">
      <c r="A178" s="2">
        <v>42217</v>
      </c>
      <c r="B178" s="9">
        <v>8</v>
      </c>
      <c r="C178" s="3">
        <v>5971</v>
      </c>
      <c r="D178" s="3">
        <v>2.17</v>
      </c>
      <c r="E178" s="3">
        <v>237.989</v>
      </c>
      <c r="F178" s="3">
        <v>13913</v>
      </c>
      <c r="G178" s="3">
        <v>6110.36</v>
      </c>
    </row>
    <row r="179" spans="1:7" x14ac:dyDescent="0.25">
      <c r="A179" s="2">
        <v>42248</v>
      </c>
      <c r="B179" s="9">
        <v>9</v>
      </c>
      <c r="C179" s="3">
        <v>5406</v>
      </c>
      <c r="D179" s="3">
        <v>2.17</v>
      </c>
      <c r="E179" s="3">
        <v>237.46700000000001</v>
      </c>
      <c r="F179" s="3">
        <v>13918.4</v>
      </c>
      <c r="G179" s="3">
        <v>6110.36</v>
      </c>
    </row>
    <row r="180" spans="1:7" x14ac:dyDescent="0.25">
      <c r="A180" s="2">
        <v>42278</v>
      </c>
      <c r="B180" s="9">
        <v>10</v>
      </c>
      <c r="C180" s="3">
        <v>5097</v>
      </c>
      <c r="D180" s="3">
        <v>2.0699999999999998</v>
      </c>
      <c r="E180" s="3">
        <v>237.76400000000001</v>
      </c>
      <c r="F180" s="3">
        <v>13924.1</v>
      </c>
      <c r="G180" s="3">
        <v>6118.12</v>
      </c>
    </row>
    <row r="181" spans="1:7" x14ac:dyDescent="0.25">
      <c r="A181" s="2">
        <v>42309</v>
      </c>
      <c r="B181" s="9">
        <v>11</v>
      </c>
      <c r="C181" s="3">
        <v>4365</v>
      </c>
      <c r="D181" s="3">
        <v>2.2599999999999998</v>
      </c>
      <c r="E181" s="3">
        <v>238.072</v>
      </c>
      <c r="F181" s="3">
        <v>13908.8</v>
      </c>
      <c r="G181" s="3">
        <v>6118.12</v>
      </c>
    </row>
    <row r="182" spans="1:7" x14ac:dyDescent="0.25">
      <c r="A182" s="2">
        <v>42339</v>
      </c>
      <c r="B182" s="9">
        <v>12</v>
      </c>
      <c r="C182" s="3">
        <v>4966</v>
      </c>
      <c r="D182" s="3">
        <v>2.2400000000000002</v>
      </c>
      <c r="E182" s="3">
        <v>237.827</v>
      </c>
      <c r="F182" s="3">
        <v>13942.3</v>
      </c>
      <c r="G182" s="3">
        <v>6118.12</v>
      </c>
    </row>
    <row r="183" spans="1:7" x14ac:dyDescent="0.25">
      <c r="A183" s="2">
        <v>42370</v>
      </c>
      <c r="B183" s="9">
        <v>1</v>
      </c>
      <c r="C183" s="3">
        <v>5507</v>
      </c>
      <c r="D183" s="3">
        <v>2.09</v>
      </c>
      <c r="E183" s="3">
        <v>237.99</v>
      </c>
      <c r="F183" s="3">
        <v>14011.9</v>
      </c>
      <c r="G183" s="3">
        <v>6136.38</v>
      </c>
    </row>
    <row r="184" spans="1:7" x14ac:dyDescent="0.25">
      <c r="A184" s="2">
        <v>42401</v>
      </c>
      <c r="B184" s="9">
        <v>2</v>
      </c>
      <c r="C184" s="3">
        <v>4217</v>
      </c>
      <c r="D184" s="3">
        <v>1.78</v>
      </c>
      <c r="E184" s="3">
        <v>237.53200000000001</v>
      </c>
      <c r="F184" s="3">
        <v>14015.3</v>
      </c>
      <c r="G184" s="3">
        <v>6136.38</v>
      </c>
    </row>
    <row r="185" spans="1:7" x14ac:dyDescent="0.25">
      <c r="A185" s="2">
        <v>42430</v>
      </c>
      <c r="B185" s="9">
        <v>3</v>
      </c>
      <c r="C185" s="3">
        <v>4408</v>
      </c>
      <c r="D185" s="3">
        <v>1.89</v>
      </c>
      <c r="E185" s="3">
        <v>238.02199999999999</v>
      </c>
      <c r="F185" s="3">
        <v>14052.9</v>
      </c>
      <c r="G185" s="3">
        <v>6136.38</v>
      </c>
    </row>
    <row r="186" spans="1:7" x14ac:dyDescent="0.25">
      <c r="A186" s="2">
        <v>42461</v>
      </c>
      <c r="B186" s="9">
        <v>4</v>
      </c>
      <c r="C186" s="3">
        <v>4947</v>
      </c>
      <c r="D186" s="3">
        <v>1.81</v>
      </c>
      <c r="E186" s="3">
        <v>238.84299999999999</v>
      </c>
      <c r="F186" s="3">
        <v>14072.9</v>
      </c>
      <c r="G186" s="3">
        <v>6213.58</v>
      </c>
    </row>
    <row r="187" spans="1:7" x14ac:dyDescent="0.25">
      <c r="A187" s="2">
        <v>42491</v>
      </c>
      <c r="B187" s="9">
        <v>5</v>
      </c>
      <c r="C187" s="3">
        <v>5114</v>
      </c>
      <c r="D187" s="3">
        <v>1.81</v>
      </c>
      <c r="E187" s="3">
        <v>239.43899999999999</v>
      </c>
      <c r="F187" s="3">
        <v>14083.5</v>
      </c>
      <c r="G187" s="3">
        <v>6213.58</v>
      </c>
    </row>
    <row r="188" spans="1:7" x14ac:dyDescent="0.25">
      <c r="A188" s="2">
        <v>42522</v>
      </c>
      <c r="B188" s="9">
        <v>6</v>
      </c>
      <c r="C188" s="3">
        <v>5291</v>
      </c>
      <c r="D188" s="3">
        <v>1.64</v>
      </c>
      <c r="E188" s="3">
        <v>240.07400000000001</v>
      </c>
      <c r="F188" s="3">
        <v>14105.7</v>
      </c>
      <c r="G188" s="3">
        <v>6213.58</v>
      </c>
    </row>
    <row r="189" spans="1:7" x14ac:dyDescent="0.25">
      <c r="A189" s="2">
        <v>42552</v>
      </c>
      <c r="B189" s="9">
        <v>7</v>
      </c>
      <c r="C189" s="3">
        <v>5414</v>
      </c>
      <c r="D189" s="3">
        <v>1.5</v>
      </c>
      <c r="E189" s="3">
        <v>240.05799999999999</v>
      </c>
      <c r="F189" s="3">
        <v>14158.4</v>
      </c>
      <c r="G189" s="3">
        <v>6266.55</v>
      </c>
    </row>
    <row r="190" spans="1:7" x14ac:dyDescent="0.25">
      <c r="A190" s="2">
        <v>42583</v>
      </c>
      <c r="B190" s="9">
        <v>8</v>
      </c>
      <c r="C190" s="3">
        <v>6196</v>
      </c>
      <c r="D190" s="3">
        <v>1.56</v>
      </c>
      <c r="E190" s="3">
        <v>240.56899999999999</v>
      </c>
      <c r="F190" s="3">
        <v>14194.5</v>
      </c>
      <c r="G190" s="3">
        <v>6266.55</v>
      </c>
    </row>
    <row r="191" spans="1:7" x14ac:dyDescent="0.25">
      <c r="A191" s="2">
        <v>42614</v>
      </c>
      <c r="B191" s="9">
        <v>9</v>
      </c>
      <c r="C191" s="3">
        <v>5330</v>
      </c>
      <c r="D191" s="3">
        <v>1.63</v>
      </c>
      <c r="E191" s="3">
        <v>241.017</v>
      </c>
      <c r="F191" s="3">
        <v>14253</v>
      </c>
      <c r="G191" s="3">
        <v>6266.55</v>
      </c>
    </row>
    <row r="192" spans="1:7" x14ac:dyDescent="0.25">
      <c r="A192" s="2">
        <v>42644</v>
      </c>
      <c r="B192" s="9">
        <v>10</v>
      </c>
      <c r="C192" s="3">
        <v>5185</v>
      </c>
      <c r="D192" s="3">
        <v>1.76</v>
      </c>
      <c r="E192" s="3">
        <v>241.667</v>
      </c>
      <c r="F192" s="3">
        <v>14319.1</v>
      </c>
      <c r="G192" s="3">
        <v>6326.42</v>
      </c>
    </row>
    <row r="193" spans="1:7" x14ac:dyDescent="0.25">
      <c r="A193" s="2">
        <v>42675</v>
      </c>
      <c r="B193" s="9">
        <v>11</v>
      </c>
      <c r="C193" s="3">
        <v>4423</v>
      </c>
      <c r="D193" s="3">
        <v>2.14</v>
      </c>
      <c r="E193" s="3">
        <v>242.08099999999999</v>
      </c>
      <c r="F193" s="3">
        <v>14364.2</v>
      </c>
      <c r="G193" s="3">
        <v>6326.42</v>
      </c>
    </row>
    <row r="194" spans="1:7" x14ac:dyDescent="0.25">
      <c r="A194" s="2">
        <v>42705</v>
      </c>
      <c r="B194" s="9">
        <v>12</v>
      </c>
      <c r="C194" s="3">
        <v>4826</v>
      </c>
      <c r="D194" s="3">
        <v>2.4900000000000002</v>
      </c>
      <c r="E194" s="3">
        <v>242.78399999999999</v>
      </c>
      <c r="F194" s="3">
        <v>14419.1</v>
      </c>
      <c r="G194" s="3">
        <v>6326.42</v>
      </c>
    </row>
    <row r="195" spans="1:7" x14ac:dyDescent="0.25">
      <c r="A195" s="2">
        <v>42736</v>
      </c>
      <c r="B195" s="9">
        <v>1</v>
      </c>
      <c r="C195" s="3">
        <v>5701</v>
      </c>
      <c r="D195" s="3">
        <v>2.4300000000000002</v>
      </c>
      <c r="E195" s="3">
        <v>244.02799999999999</v>
      </c>
      <c r="F195" s="3">
        <v>14537.6</v>
      </c>
      <c r="G195" s="3">
        <v>6387.52</v>
      </c>
    </row>
    <row r="196" spans="1:7" x14ac:dyDescent="0.25">
      <c r="A196" s="2">
        <v>42767</v>
      </c>
      <c r="B196" s="9">
        <v>2</v>
      </c>
      <c r="C196" s="3">
        <v>4088</v>
      </c>
      <c r="D196" s="3">
        <v>2.42</v>
      </c>
      <c r="E196" s="3">
        <v>244.102</v>
      </c>
      <c r="F196" s="3">
        <v>14607</v>
      </c>
      <c r="G196" s="3">
        <v>6387.52</v>
      </c>
    </row>
    <row r="197" spans="1:7" x14ac:dyDescent="0.25">
      <c r="A197" s="2">
        <v>42795</v>
      </c>
      <c r="B197" s="9">
        <v>3</v>
      </c>
      <c r="C197" s="3">
        <v>4544</v>
      </c>
      <c r="D197" s="3">
        <v>2.48</v>
      </c>
      <c r="E197" s="3">
        <v>243.71700000000001</v>
      </c>
      <c r="F197" s="3">
        <v>14654.1</v>
      </c>
      <c r="G197" s="3">
        <v>6387.52</v>
      </c>
    </row>
    <row r="198" spans="1:7" x14ac:dyDescent="0.25">
      <c r="A198" s="2">
        <v>42826</v>
      </c>
      <c r="B198" s="9">
        <v>4</v>
      </c>
      <c r="C198" s="3">
        <v>4910</v>
      </c>
      <c r="D198" s="3">
        <v>2.2999999999999998</v>
      </c>
      <c r="E198" s="3">
        <v>244.08699999999999</v>
      </c>
      <c r="F198" s="3">
        <v>14665.7</v>
      </c>
      <c r="G198" s="3">
        <v>6453.04</v>
      </c>
    </row>
    <row r="199" spans="1:7" x14ac:dyDescent="0.25">
      <c r="A199" s="2">
        <v>42856</v>
      </c>
      <c r="B199" s="9">
        <v>5</v>
      </c>
      <c r="C199" s="3">
        <v>5256</v>
      </c>
      <c r="D199" s="3">
        <v>2.2999999999999998</v>
      </c>
      <c r="E199" s="3">
        <v>243.911</v>
      </c>
      <c r="F199" s="3">
        <v>14726.8</v>
      </c>
      <c r="G199" s="3">
        <v>6453.04</v>
      </c>
    </row>
    <row r="200" spans="1:7" x14ac:dyDescent="0.25">
      <c r="A200" s="2">
        <v>42887</v>
      </c>
      <c r="B200" s="9">
        <v>6</v>
      </c>
      <c r="C200" s="3">
        <v>5502</v>
      </c>
      <c r="D200" s="3">
        <v>2.19</v>
      </c>
      <c r="E200" s="3">
        <v>244.03200000000001</v>
      </c>
      <c r="F200" s="3">
        <v>14728.5</v>
      </c>
      <c r="G200" s="3">
        <v>6453.04</v>
      </c>
    </row>
    <row r="201" spans="1:7" x14ac:dyDescent="0.25">
      <c r="A201" s="2">
        <v>42917</v>
      </c>
      <c r="B201" s="9">
        <v>7</v>
      </c>
      <c r="C201" s="3">
        <v>5782</v>
      </c>
      <c r="D201" s="3">
        <v>2.3199999999999998</v>
      </c>
      <c r="E201" s="3">
        <v>244.23599999999999</v>
      </c>
      <c r="F201" s="3">
        <v>14780.7</v>
      </c>
      <c r="G201" s="3">
        <v>6529.36</v>
      </c>
    </row>
    <row r="202" spans="1:7" x14ac:dyDescent="0.25">
      <c r="A202" s="2">
        <v>42948</v>
      </c>
      <c r="B202" s="9">
        <v>8</v>
      </c>
      <c r="C202" s="3">
        <v>6365</v>
      </c>
      <c r="D202" s="3">
        <v>2.21</v>
      </c>
      <c r="E202" s="3">
        <v>245.262</v>
      </c>
      <c r="F202" s="3">
        <v>14842.9</v>
      </c>
      <c r="G202" s="3">
        <v>6529.36</v>
      </c>
    </row>
    <row r="203" spans="1:7" x14ac:dyDescent="0.25">
      <c r="A203" s="2">
        <v>42979</v>
      </c>
      <c r="B203" s="9">
        <v>9</v>
      </c>
      <c r="C203" s="3">
        <v>5767</v>
      </c>
      <c r="D203" s="3">
        <v>2.2000000000000002</v>
      </c>
      <c r="E203" s="3">
        <v>246.392</v>
      </c>
      <c r="F203" s="3">
        <v>14916.3</v>
      </c>
      <c r="G203" s="3">
        <v>6529.36</v>
      </c>
    </row>
    <row r="204" spans="1:7" x14ac:dyDescent="0.25">
      <c r="A204" s="2">
        <v>43009</v>
      </c>
      <c r="B204" s="9">
        <v>10</v>
      </c>
      <c r="C204" s="3">
        <v>5394</v>
      </c>
      <c r="D204" s="3">
        <v>2.36</v>
      </c>
      <c r="E204" s="3">
        <v>246.583</v>
      </c>
      <c r="F204" s="3">
        <v>14982.3</v>
      </c>
      <c r="G204" s="3">
        <v>6610.61</v>
      </c>
    </row>
    <row r="205" spans="1:7" x14ac:dyDescent="0.25">
      <c r="A205" s="2">
        <v>43040</v>
      </c>
      <c r="B205" s="9">
        <v>11</v>
      </c>
      <c r="C205" s="3">
        <v>4627</v>
      </c>
      <c r="D205" s="3">
        <v>2.35</v>
      </c>
      <c r="E205" s="3">
        <v>247.411</v>
      </c>
      <c r="F205" s="3">
        <v>15030.5</v>
      </c>
      <c r="G205" s="3">
        <v>6610.61</v>
      </c>
    </row>
    <row r="206" spans="1:7" x14ac:dyDescent="0.25">
      <c r="A206" s="2">
        <v>43070</v>
      </c>
      <c r="B206" s="9">
        <v>12</v>
      </c>
      <c r="C206" s="3">
        <v>5061</v>
      </c>
      <c r="D206" s="3">
        <v>2.4</v>
      </c>
      <c r="E206" s="3">
        <v>247.91</v>
      </c>
      <c r="F206" s="3">
        <v>15083.7</v>
      </c>
      <c r="G206" s="3">
        <v>6610.61</v>
      </c>
    </row>
    <row r="207" spans="1:7" x14ac:dyDescent="0.25">
      <c r="A207" s="2">
        <v>43101</v>
      </c>
      <c r="B207" s="9">
        <v>1</v>
      </c>
      <c r="C207" s="3">
        <v>5842</v>
      </c>
      <c r="D207" s="3">
        <v>2.58</v>
      </c>
      <c r="E207" s="3">
        <v>249.245</v>
      </c>
      <c r="F207" s="3">
        <v>15235.8</v>
      </c>
      <c r="G207" s="3">
        <v>6680.35</v>
      </c>
    </row>
    <row r="208" spans="1:7" x14ac:dyDescent="0.25">
      <c r="A208" s="2">
        <v>43132</v>
      </c>
      <c r="B208" s="9">
        <v>2</v>
      </c>
      <c r="C208" s="3">
        <v>4174</v>
      </c>
      <c r="D208" s="3">
        <v>2.86</v>
      </c>
      <c r="E208" s="3">
        <v>249.619</v>
      </c>
      <c r="F208" s="3">
        <v>15285.8</v>
      </c>
      <c r="G208" s="3">
        <v>6680.35</v>
      </c>
    </row>
    <row r="209" spans="1:7" x14ac:dyDescent="0.25">
      <c r="A209" s="2">
        <v>43160</v>
      </c>
      <c r="B209" s="9">
        <v>3</v>
      </c>
      <c r="C209" s="3">
        <v>4715</v>
      </c>
      <c r="D209" s="3">
        <v>2.84</v>
      </c>
      <c r="E209" s="3">
        <v>249.46199999999999</v>
      </c>
      <c r="F209" s="3">
        <v>15346</v>
      </c>
      <c r="G209" s="3">
        <v>6680.35</v>
      </c>
    </row>
    <row r="210" spans="1:7" x14ac:dyDescent="0.25">
      <c r="A210" s="2">
        <v>43191</v>
      </c>
      <c r="B210" s="9">
        <v>4</v>
      </c>
      <c r="C210" s="3">
        <v>5227</v>
      </c>
      <c r="D210" s="3">
        <v>2.87</v>
      </c>
      <c r="E210" s="3">
        <v>250.01300000000001</v>
      </c>
      <c r="F210" s="3">
        <v>15380.5</v>
      </c>
      <c r="G210" s="3">
        <v>6803.97</v>
      </c>
    </row>
    <row r="211" spans="1:7" x14ac:dyDescent="0.25">
      <c r="A211" s="2">
        <v>43221</v>
      </c>
      <c r="B211" s="9">
        <v>5</v>
      </c>
      <c r="C211" s="3">
        <v>5462</v>
      </c>
      <c r="D211" s="3">
        <v>2.98</v>
      </c>
      <c r="E211" s="3">
        <v>250.535</v>
      </c>
      <c r="F211" s="3">
        <v>15427.8</v>
      </c>
      <c r="G211" s="3">
        <v>6803.97</v>
      </c>
    </row>
    <row r="212" spans="1:7" x14ac:dyDescent="0.25">
      <c r="A212" s="2">
        <v>43252</v>
      </c>
      <c r="B212" s="9">
        <v>6</v>
      </c>
      <c r="C212" s="3">
        <v>5774</v>
      </c>
      <c r="D212" s="3">
        <v>2.91</v>
      </c>
      <c r="E212" s="3">
        <v>250.857</v>
      </c>
      <c r="F212" s="3">
        <v>15486</v>
      </c>
      <c r="G212" s="3">
        <v>6803.97</v>
      </c>
    </row>
    <row r="213" spans="1:7" x14ac:dyDescent="0.25">
      <c r="A213" s="2">
        <v>43282</v>
      </c>
      <c r="B213" s="9">
        <v>7</v>
      </c>
      <c r="C213" s="3">
        <v>6057</v>
      </c>
      <c r="D213" s="3">
        <v>2.89</v>
      </c>
      <c r="E213" s="3">
        <v>251.286</v>
      </c>
      <c r="F213" s="3">
        <v>15532</v>
      </c>
      <c r="G213" s="3">
        <v>6886.78</v>
      </c>
    </row>
    <row r="214" spans="1:7" x14ac:dyDescent="0.25">
      <c r="A214" s="2">
        <v>43313</v>
      </c>
      <c r="B214" s="9">
        <v>8</v>
      </c>
      <c r="C214" s="3">
        <v>6870</v>
      </c>
      <c r="D214" s="3">
        <v>2.89</v>
      </c>
      <c r="E214" s="3">
        <v>251.846</v>
      </c>
      <c r="F214" s="3">
        <v>15586.7</v>
      </c>
      <c r="G214" s="3">
        <v>6886.78</v>
      </c>
    </row>
    <row r="215" spans="1:7" x14ac:dyDescent="0.25">
      <c r="A215" s="2">
        <v>43344</v>
      </c>
      <c r="B215" s="9">
        <v>9</v>
      </c>
      <c r="C215" s="3">
        <v>6023</v>
      </c>
      <c r="D215" s="3">
        <v>3</v>
      </c>
      <c r="E215" s="3">
        <v>251.994</v>
      </c>
      <c r="F215" s="3">
        <v>15618.8</v>
      </c>
      <c r="G215" s="3">
        <v>6886.78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opLeftCell="A8" workbookViewId="0">
      <selection activeCell="L12" sqref="L12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7" t="s">
        <v>7</v>
      </c>
      <c r="B3" s="7"/>
    </row>
    <row r="4" spans="1:9" x14ac:dyDescent="0.25">
      <c r="A4" s="4" t="s">
        <v>8</v>
      </c>
      <c r="B4" s="4">
        <v>0.30140003405244864</v>
      </c>
    </row>
    <row r="5" spans="1:9" x14ac:dyDescent="0.25">
      <c r="A5" s="4" t="s">
        <v>9</v>
      </c>
      <c r="B5" s="4">
        <v>9.084198052681719E-2</v>
      </c>
    </row>
    <row r="6" spans="1:9" x14ac:dyDescent="0.25">
      <c r="A6" s="4" t="s">
        <v>10</v>
      </c>
      <c r="B6" s="4">
        <v>4.5384079553158055E-2</v>
      </c>
    </row>
    <row r="7" spans="1:9" x14ac:dyDescent="0.25">
      <c r="A7" s="4" t="s">
        <v>11</v>
      </c>
      <c r="B7" s="4">
        <v>649.67131948584222</v>
      </c>
    </row>
    <row r="8" spans="1:9" ht="15.75" thickBot="1" x14ac:dyDescent="0.3">
      <c r="A8" s="5" t="s">
        <v>12</v>
      </c>
      <c r="B8" s="5">
        <v>85</v>
      </c>
    </row>
    <row r="10" spans="1:9" ht="15.75" thickBot="1" x14ac:dyDescent="0.3">
      <c r="A10" t="s">
        <v>13</v>
      </c>
    </row>
    <row r="11" spans="1:9" x14ac:dyDescent="0.2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25">
      <c r="A12" s="4" t="s">
        <v>14</v>
      </c>
      <c r="B12" s="4">
        <v>4</v>
      </c>
      <c r="C12" s="4">
        <v>3373840.8839431629</v>
      </c>
      <c r="D12" s="4">
        <v>843460.22098579071</v>
      </c>
      <c r="E12" s="4">
        <v>1.9983760486313729</v>
      </c>
      <c r="F12" s="4">
        <v>0.10268356093759369</v>
      </c>
    </row>
    <row r="13" spans="1:9" x14ac:dyDescent="0.25">
      <c r="A13" s="4" t="s">
        <v>15</v>
      </c>
      <c r="B13" s="4">
        <v>80</v>
      </c>
      <c r="C13" s="4">
        <v>33765825.868998021</v>
      </c>
      <c r="D13" s="4">
        <v>422072.82336247526</v>
      </c>
      <c r="E13" s="4"/>
      <c r="F13" s="4"/>
    </row>
    <row r="14" spans="1:9" ht="15.75" thickBot="1" x14ac:dyDescent="0.3">
      <c r="A14" s="5" t="s">
        <v>16</v>
      </c>
      <c r="B14" s="5">
        <v>84</v>
      </c>
      <c r="C14" s="5">
        <v>37139666.752941184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23</v>
      </c>
      <c r="C16" s="6" t="s">
        <v>11</v>
      </c>
      <c r="D16" s="6" t="s">
        <v>24</v>
      </c>
      <c r="E16" s="24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5">
      <c r="A17" s="4" t="s">
        <v>17</v>
      </c>
      <c r="B17" s="4">
        <v>3184.9027778690688</v>
      </c>
      <c r="C17" s="4">
        <v>7305.9880748934529</v>
      </c>
      <c r="D17" s="4">
        <v>0.43593046487630843</v>
      </c>
      <c r="E17" s="25">
        <v>0.66406125835818508</v>
      </c>
      <c r="F17" s="4">
        <v>-11354.47684609759</v>
      </c>
      <c r="G17" s="4">
        <v>17724.282401835728</v>
      </c>
      <c r="H17" s="4">
        <v>-11354.47684609759</v>
      </c>
      <c r="I17" s="4">
        <v>17724.282401835728</v>
      </c>
    </row>
    <row r="18" spans="1:9" x14ac:dyDescent="0.25">
      <c r="A18" s="4" t="s">
        <v>2</v>
      </c>
      <c r="B18" s="4">
        <v>264.86915812489224</v>
      </c>
      <c r="C18" s="4">
        <v>163.38615086493792</v>
      </c>
      <c r="D18" s="4">
        <v>1.6211236798389637</v>
      </c>
      <c r="E18" s="25">
        <v>0.10892622061707198</v>
      </c>
      <c r="F18" s="4">
        <v>-60.279644250981391</v>
      </c>
      <c r="G18" s="4">
        <v>590.01796050076587</v>
      </c>
      <c r="H18" s="4">
        <v>-60.279644250981391</v>
      </c>
      <c r="I18" s="4">
        <v>590.01796050076587</v>
      </c>
    </row>
    <row r="19" spans="1:9" x14ac:dyDescent="0.25">
      <c r="A19" s="4" t="s">
        <v>3</v>
      </c>
      <c r="B19" s="4">
        <v>12.199744512305134</v>
      </c>
      <c r="C19" s="4">
        <v>78.0679739762097</v>
      </c>
      <c r="D19" s="4">
        <v>0.15627079698549451</v>
      </c>
      <c r="E19" s="25">
        <v>0.87621325303675945</v>
      </c>
      <c r="F19" s="4">
        <v>-143.16047486919391</v>
      </c>
      <c r="G19" s="4">
        <v>167.55996389380417</v>
      </c>
      <c r="H19" s="4">
        <v>-143.16047486919391</v>
      </c>
      <c r="I19" s="4">
        <v>167.55996389380417</v>
      </c>
    </row>
    <row r="20" spans="1:9" x14ac:dyDescent="0.25">
      <c r="A20" s="4" t="s">
        <v>4</v>
      </c>
      <c r="B20" s="4">
        <v>-1.5111072233144942</v>
      </c>
      <c r="C20" s="4">
        <v>0.89063102321276066</v>
      </c>
      <c r="D20" s="4">
        <v>-1.6966703201775957</v>
      </c>
      <c r="E20" s="25">
        <v>9.3646897251783226E-2</v>
      </c>
      <c r="F20" s="4">
        <v>-3.2835194444446296</v>
      </c>
      <c r="G20" s="4">
        <v>0.26130499781564143</v>
      </c>
      <c r="H20" s="4">
        <v>-3.2835194444446296</v>
      </c>
      <c r="I20" s="4">
        <v>0.26130499781564143</v>
      </c>
    </row>
    <row r="21" spans="1:9" ht="15.75" thickBot="1" x14ac:dyDescent="0.3">
      <c r="A21" s="5" t="s">
        <v>5</v>
      </c>
      <c r="B21" s="5">
        <v>2.9032383819100698</v>
      </c>
      <c r="C21" s="5">
        <v>1.9437632928615995</v>
      </c>
      <c r="D21" s="5">
        <v>1.4936172488554074</v>
      </c>
      <c r="E21" s="26">
        <v>0.13920945692968456</v>
      </c>
      <c r="F21" s="5">
        <v>-0.96497384679089571</v>
      </c>
      <c r="G21" s="5">
        <v>6.7714506106110353</v>
      </c>
      <c r="H21" s="5">
        <v>-0.96497384679089571</v>
      </c>
      <c r="I21" s="5">
        <v>6.7714506106110353</v>
      </c>
    </row>
    <row r="25" spans="1:9" x14ac:dyDescent="0.25">
      <c r="A25" t="s">
        <v>30</v>
      </c>
    </row>
    <row r="26" spans="1:9" ht="15.75" thickBot="1" x14ac:dyDescent="0.3"/>
    <row r="27" spans="1:9" x14ac:dyDescent="0.25">
      <c r="A27" s="6" t="s">
        <v>31</v>
      </c>
      <c r="B27" s="6" t="s">
        <v>32</v>
      </c>
      <c r="C27" s="6" t="s">
        <v>33</v>
      </c>
    </row>
    <row r="28" spans="1:9" x14ac:dyDescent="0.25">
      <c r="A28" s="4">
        <v>1</v>
      </c>
      <c r="B28" s="4">
        <v>5352.249224111596</v>
      </c>
      <c r="C28" s="4">
        <v>-544.24922411159605</v>
      </c>
    </row>
    <row r="29" spans="1:9" x14ac:dyDescent="0.25">
      <c r="A29" s="4">
        <v>2</v>
      </c>
      <c r="B29" s="4">
        <v>5437.693574553271</v>
      </c>
      <c r="C29" s="4">
        <v>1749.306425446729</v>
      </c>
    </row>
    <row r="30" spans="1:9" x14ac:dyDescent="0.25">
      <c r="A30" s="4">
        <v>3</v>
      </c>
      <c r="B30" s="4">
        <v>5390.5658602334825</v>
      </c>
      <c r="C30" s="4">
        <v>-1042.5658602334825</v>
      </c>
    </row>
    <row r="31" spans="1:9" x14ac:dyDescent="0.25">
      <c r="A31" s="4">
        <v>4</v>
      </c>
      <c r="B31" s="4">
        <v>5301.1056238975898</v>
      </c>
      <c r="C31" s="4">
        <v>-568.10562389758979</v>
      </c>
    </row>
    <row r="32" spans="1:9" x14ac:dyDescent="0.25">
      <c r="A32" s="4">
        <v>5</v>
      </c>
      <c r="B32" s="4">
        <v>5321.4173856790012</v>
      </c>
      <c r="C32" s="4">
        <v>264.5826143209988</v>
      </c>
    </row>
    <row r="33" spans="1:3" x14ac:dyDescent="0.25">
      <c r="A33" s="4">
        <v>6</v>
      </c>
      <c r="B33" s="4">
        <v>5394.6855664906834</v>
      </c>
      <c r="C33" s="4">
        <v>-386.68556649068341</v>
      </c>
    </row>
    <row r="34" spans="1:3" x14ac:dyDescent="0.25">
      <c r="A34" s="4">
        <v>7</v>
      </c>
      <c r="B34" s="4">
        <v>5349.2743557754638</v>
      </c>
      <c r="C34" s="4">
        <v>-169.27435577546385</v>
      </c>
    </row>
    <row r="35" spans="1:3" x14ac:dyDescent="0.25">
      <c r="A35" s="4">
        <v>8</v>
      </c>
      <c r="B35" s="4">
        <v>5165.5038912894279</v>
      </c>
      <c r="C35" s="4">
        <v>777.49610871057212</v>
      </c>
    </row>
    <row r="36" spans="1:3" x14ac:dyDescent="0.25">
      <c r="A36" s="4">
        <v>9</v>
      </c>
      <c r="B36" s="4">
        <v>4891.8030721162286</v>
      </c>
      <c r="C36" s="4">
        <v>1115.1969278837714</v>
      </c>
    </row>
    <row r="37" spans="1:3" x14ac:dyDescent="0.25">
      <c r="A37" s="4">
        <v>10</v>
      </c>
      <c r="B37" s="4">
        <v>4964.1606342502791</v>
      </c>
      <c r="C37" s="4">
        <v>561.83936574972086</v>
      </c>
    </row>
    <row r="38" spans="1:3" x14ac:dyDescent="0.25">
      <c r="A38" s="4">
        <v>11</v>
      </c>
      <c r="B38" s="4">
        <v>5120.4074039835068</v>
      </c>
      <c r="C38" s="4">
        <v>868.59259601649319</v>
      </c>
    </row>
    <row r="39" spans="1:3" x14ac:dyDescent="0.25">
      <c r="A39" s="4">
        <v>12</v>
      </c>
      <c r="B39" s="4">
        <v>5121.0347897238426</v>
      </c>
      <c r="C39" s="4">
        <v>-542.03478972384255</v>
      </c>
    </row>
    <row r="40" spans="1:3" x14ac:dyDescent="0.25">
      <c r="A40" s="4">
        <v>13</v>
      </c>
      <c r="B40" s="4">
        <v>5224.5706085057109</v>
      </c>
      <c r="C40" s="4">
        <v>-750.57060850571088</v>
      </c>
    </row>
    <row r="41" spans="1:3" x14ac:dyDescent="0.25">
      <c r="A41" s="4">
        <v>14</v>
      </c>
      <c r="B41" s="4">
        <v>5096.6720373666412</v>
      </c>
      <c r="C41" s="4">
        <v>1021.3279626333588</v>
      </c>
    </row>
    <row r="42" spans="1:3" x14ac:dyDescent="0.25">
      <c r="A42" s="4">
        <v>15</v>
      </c>
      <c r="B42" s="4">
        <v>5036.4323793094645</v>
      </c>
      <c r="C42" s="4">
        <v>-1033.4323793094645</v>
      </c>
    </row>
    <row r="43" spans="1:3" x14ac:dyDescent="0.25">
      <c r="A43" s="4">
        <v>16</v>
      </c>
      <c r="B43" s="4">
        <v>5107.7428133259018</v>
      </c>
      <c r="C43" s="4">
        <v>-1213.7428133259018</v>
      </c>
    </row>
    <row r="44" spans="1:3" x14ac:dyDescent="0.25">
      <c r="A44" s="4">
        <v>17</v>
      </c>
      <c r="B44" s="4">
        <v>5104.1962144025729</v>
      </c>
      <c r="C44" s="4">
        <v>-110.19621440257288</v>
      </c>
    </row>
    <row r="45" spans="1:3" x14ac:dyDescent="0.25">
      <c r="A45" s="4">
        <v>18</v>
      </c>
      <c r="B45" s="4">
        <v>5044.1306099187368</v>
      </c>
      <c r="C45" s="4">
        <v>-461.13060991873681</v>
      </c>
    </row>
    <row r="46" spans="1:3" x14ac:dyDescent="0.25">
      <c r="A46" s="4">
        <v>19</v>
      </c>
      <c r="B46" s="4">
        <v>4942.57300791543</v>
      </c>
      <c r="C46" s="4">
        <v>-220.57300791543003</v>
      </c>
    </row>
    <row r="47" spans="1:3" x14ac:dyDescent="0.25">
      <c r="A47" s="4">
        <v>20</v>
      </c>
      <c r="B47" s="4">
        <v>4983.3067647508087</v>
      </c>
      <c r="C47" s="4">
        <v>741.69323524919128</v>
      </c>
    </row>
    <row r="48" spans="1:3" x14ac:dyDescent="0.25">
      <c r="A48" s="4">
        <v>21</v>
      </c>
      <c r="B48" s="4">
        <v>4870.6943716604437</v>
      </c>
      <c r="C48" s="4">
        <v>783.30562833955628</v>
      </c>
    </row>
    <row r="49" spans="1:3" x14ac:dyDescent="0.25">
      <c r="A49" s="4">
        <v>22</v>
      </c>
      <c r="B49" s="4">
        <v>4744.6109469374242</v>
      </c>
      <c r="C49" s="4">
        <v>418.38905306257584</v>
      </c>
    </row>
    <row r="50" spans="1:3" x14ac:dyDescent="0.25">
      <c r="A50" s="4">
        <v>23</v>
      </c>
      <c r="B50" s="4">
        <v>4787.7605527389587</v>
      </c>
      <c r="C50" s="4">
        <v>381.23944726104128</v>
      </c>
    </row>
    <row r="51" spans="1:3" x14ac:dyDescent="0.25">
      <c r="A51" s="4">
        <v>24</v>
      </c>
      <c r="B51" s="4">
        <v>4771.4450987286673</v>
      </c>
      <c r="C51" s="4">
        <v>-488.44509872866729</v>
      </c>
    </row>
    <row r="52" spans="1:3" x14ac:dyDescent="0.25">
      <c r="A52" s="4">
        <v>25</v>
      </c>
      <c r="B52" s="4">
        <v>4717.5233289931821</v>
      </c>
      <c r="C52" s="4">
        <v>-83.523328993182076</v>
      </c>
    </row>
    <row r="53" spans="1:3" x14ac:dyDescent="0.25">
      <c r="A53" s="4">
        <v>26</v>
      </c>
      <c r="B53" s="4">
        <v>4806.7143273606243</v>
      </c>
      <c r="C53" s="4">
        <v>1066.2856726393757</v>
      </c>
    </row>
    <row r="54" spans="1:3" x14ac:dyDescent="0.25">
      <c r="A54" s="4">
        <v>27</v>
      </c>
      <c r="B54" s="4">
        <v>4762.4104079754043</v>
      </c>
      <c r="C54" s="4">
        <v>-893.41040797540427</v>
      </c>
    </row>
    <row r="55" spans="1:3" x14ac:dyDescent="0.25">
      <c r="A55" s="4">
        <v>28</v>
      </c>
      <c r="B55" s="4">
        <v>4681.4855967206149</v>
      </c>
      <c r="C55" s="4">
        <v>-802.48559672061492</v>
      </c>
    </row>
    <row r="56" spans="1:3" x14ac:dyDescent="0.25">
      <c r="A56" s="4">
        <v>29</v>
      </c>
      <c r="B56" s="4">
        <v>4797.2150040015331</v>
      </c>
      <c r="C56" s="4">
        <v>-90.215004001533089</v>
      </c>
    </row>
    <row r="57" spans="1:3" x14ac:dyDescent="0.25">
      <c r="A57" s="4">
        <v>30</v>
      </c>
      <c r="B57" s="4">
        <v>4611.0740904774557</v>
      </c>
      <c r="C57" s="4">
        <v>-330.07409047745568</v>
      </c>
    </row>
    <row r="58" spans="1:3" x14ac:dyDescent="0.25">
      <c r="A58" s="4">
        <v>31</v>
      </c>
      <c r="B58" s="4">
        <v>4500.5322352275598</v>
      </c>
      <c r="C58" s="4">
        <v>216.4677647724402</v>
      </c>
    </row>
    <row r="59" spans="1:3" x14ac:dyDescent="0.25">
      <c r="A59" s="4">
        <v>32</v>
      </c>
      <c r="B59" s="4">
        <v>4736.3235362991036</v>
      </c>
      <c r="C59" s="4">
        <v>554.67646370089642</v>
      </c>
    </row>
    <row r="60" spans="1:3" x14ac:dyDescent="0.25">
      <c r="A60" s="4">
        <v>33</v>
      </c>
      <c r="B60" s="4">
        <v>4743.7899401915611</v>
      </c>
      <c r="C60" s="4">
        <v>776.21005980843893</v>
      </c>
    </row>
    <row r="61" spans="1:3" x14ac:dyDescent="0.25">
      <c r="A61" s="4">
        <v>34</v>
      </c>
      <c r="B61" s="4">
        <v>4822.6596983559757</v>
      </c>
      <c r="C61" s="4">
        <v>238.34030164402429</v>
      </c>
    </row>
    <row r="62" spans="1:3" x14ac:dyDescent="0.25">
      <c r="A62" s="4">
        <v>35</v>
      </c>
      <c r="B62" s="4">
        <v>4971.8231233446586</v>
      </c>
      <c r="C62" s="4">
        <v>169.1768766553414</v>
      </c>
    </row>
    <row r="63" spans="1:3" x14ac:dyDescent="0.25">
      <c r="A63" s="4">
        <v>36</v>
      </c>
      <c r="B63" s="4">
        <v>4877.0164876947028</v>
      </c>
      <c r="C63" s="4">
        <v>-751.01648769470285</v>
      </c>
    </row>
    <row r="64" spans="1:3" x14ac:dyDescent="0.25">
      <c r="A64" s="4">
        <v>37</v>
      </c>
      <c r="B64" s="4">
        <v>4826.5126326163809</v>
      </c>
      <c r="C64" s="4">
        <v>-330.51263261638087</v>
      </c>
    </row>
    <row r="65" spans="1:3" x14ac:dyDescent="0.25">
      <c r="A65" s="4">
        <v>38</v>
      </c>
      <c r="B65" s="4">
        <v>4908.0589068861773</v>
      </c>
      <c r="C65" s="4">
        <v>635.94109311382272</v>
      </c>
    </row>
    <row r="66" spans="1:3" x14ac:dyDescent="0.25">
      <c r="A66" s="4">
        <v>39</v>
      </c>
      <c r="B66" s="4">
        <v>4840.4514357500311</v>
      </c>
      <c r="C66" s="4">
        <v>-1121.4514357500311</v>
      </c>
    </row>
    <row r="67" spans="1:3" x14ac:dyDescent="0.25">
      <c r="A67" s="4">
        <v>40</v>
      </c>
      <c r="B67" s="4">
        <v>4702.9542399686761</v>
      </c>
      <c r="C67" s="4">
        <v>-557.95423996867612</v>
      </c>
    </row>
    <row r="68" spans="1:3" x14ac:dyDescent="0.25">
      <c r="A68" s="4">
        <v>41</v>
      </c>
      <c r="B68" s="4">
        <v>4946.9872664690647</v>
      </c>
      <c r="C68" s="4">
        <v>-113.98726646906471</v>
      </c>
    </row>
    <row r="69" spans="1:3" x14ac:dyDescent="0.25">
      <c r="A69" s="4">
        <v>42</v>
      </c>
      <c r="B69" s="4">
        <v>4937.9400622229077</v>
      </c>
      <c r="C69" s="4">
        <v>-635.94006222290773</v>
      </c>
    </row>
    <row r="70" spans="1:3" x14ac:dyDescent="0.25">
      <c r="A70" s="4">
        <v>43</v>
      </c>
      <c r="B70" s="4">
        <v>4898.657593704067</v>
      </c>
      <c r="C70" s="4">
        <v>-30.65759370406704</v>
      </c>
    </row>
    <row r="71" spans="1:3" x14ac:dyDescent="0.25">
      <c r="A71" s="4">
        <v>44</v>
      </c>
      <c r="B71" s="4">
        <v>4987.1473021437814</v>
      </c>
      <c r="C71" s="4">
        <v>437.85269785621858</v>
      </c>
    </row>
    <row r="72" spans="1:3" x14ac:dyDescent="0.25">
      <c r="A72" s="4">
        <v>45</v>
      </c>
      <c r="B72" s="4">
        <v>4882.9495164401233</v>
      </c>
      <c r="C72" s="4">
        <v>983.05048355987674</v>
      </c>
    </row>
    <row r="73" spans="1:3" x14ac:dyDescent="0.25">
      <c r="A73" s="4">
        <v>46</v>
      </c>
      <c r="B73" s="4">
        <v>4816.6901876265283</v>
      </c>
      <c r="C73" s="4">
        <v>309.30981237347169</v>
      </c>
    </row>
    <row r="74" spans="1:3" x14ac:dyDescent="0.25">
      <c r="A74" s="4">
        <v>47</v>
      </c>
      <c r="B74" s="4">
        <v>4965.1186420991598</v>
      </c>
      <c r="C74" s="4">
        <v>159.88135790084016</v>
      </c>
    </row>
    <row r="75" spans="1:3" x14ac:dyDescent="0.25">
      <c r="A75" s="4">
        <v>48</v>
      </c>
      <c r="B75" s="4">
        <v>4982.8611247680219</v>
      </c>
      <c r="C75" s="4">
        <v>-481.86112476802191</v>
      </c>
    </row>
    <row r="76" spans="1:3" x14ac:dyDescent="0.25">
      <c r="A76" s="4">
        <v>49</v>
      </c>
      <c r="B76" s="4">
        <v>4474.8438920514827</v>
      </c>
      <c r="C76" s="4">
        <v>295.15610794851727</v>
      </c>
    </row>
    <row r="77" spans="1:3" x14ac:dyDescent="0.25">
      <c r="A77" s="4">
        <v>50</v>
      </c>
      <c r="B77" s="4">
        <v>5197.3789678344801</v>
      </c>
      <c r="C77" s="4">
        <v>705.62103216551986</v>
      </c>
    </row>
    <row r="78" spans="1:3" x14ac:dyDescent="0.25">
      <c r="A78" s="4">
        <v>51</v>
      </c>
      <c r="B78" s="4">
        <v>5150.3754175066188</v>
      </c>
      <c r="C78" s="4">
        <v>-1109.3754175066188</v>
      </c>
    </row>
    <row r="79" spans="1:3" x14ac:dyDescent="0.25">
      <c r="A79" s="4">
        <v>52</v>
      </c>
      <c r="B79" s="4">
        <v>5157.0156239485641</v>
      </c>
      <c r="C79" s="4">
        <v>-805.0156239485641</v>
      </c>
    </row>
    <row r="80" spans="1:3" x14ac:dyDescent="0.25">
      <c r="A80" s="4">
        <v>53</v>
      </c>
      <c r="B80" s="4">
        <v>5184.5433309491073</v>
      </c>
      <c r="C80" s="4">
        <v>-304.54333094910726</v>
      </c>
    </row>
    <row r="81" spans="1:3" x14ac:dyDescent="0.25">
      <c r="A81" s="4">
        <v>54</v>
      </c>
      <c r="B81" s="4">
        <v>5059.4785960994486</v>
      </c>
      <c r="C81" s="4">
        <v>-286.47859609944862</v>
      </c>
    </row>
    <row r="82" spans="1:3" x14ac:dyDescent="0.25">
      <c r="A82" s="4">
        <v>55</v>
      </c>
      <c r="B82" s="4">
        <v>4984.7814327740107</v>
      </c>
      <c r="C82" s="4">
        <v>101.21856722598932</v>
      </c>
    </row>
    <row r="83" spans="1:3" x14ac:dyDescent="0.25">
      <c r="A83" s="4">
        <v>56</v>
      </c>
      <c r="B83" s="4">
        <v>5208.8293237535772</v>
      </c>
      <c r="C83" s="4">
        <v>260.17067624642277</v>
      </c>
    </row>
    <row r="84" spans="1:3" x14ac:dyDescent="0.25">
      <c r="A84" s="4">
        <v>57</v>
      </c>
      <c r="B84" s="4">
        <v>5169.7076315419354</v>
      </c>
      <c r="C84" s="4">
        <v>1030.2923684580646</v>
      </c>
    </row>
    <row r="85" spans="1:3" x14ac:dyDescent="0.25">
      <c r="A85" s="4">
        <v>58</v>
      </c>
      <c r="B85" s="4">
        <v>5098.9594625630943</v>
      </c>
      <c r="C85" s="4">
        <v>535.04053743690565</v>
      </c>
    </row>
    <row r="86" spans="1:3" x14ac:dyDescent="0.25">
      <c r="A86" s="4">
        <v>59</v>
      </c>
      <c r="B86" s="4">
        <v>5227.740753366129</v>
      </c>
      <c r="C86" s="4">
        <v>38.259246633871044</v>
      </c>
    </row>
    <row r="87" spans="1:3" x14ac:dyDescent="0.25">
      <c r="A87" s="4">
        <v>60</v>
      </c>
      <c r="B87" s="4">
        <v>5147.5752153282592</v>
      </c>
      <c r="C87" s="4">
        <v>-768.57521532825922</v>
      </c>
    </row>
    <row r="88" spans="1:3" x14ac:dyDescent="0.25">
      <c r="A88" s="4">
        <v>61</v>
      </c>
      <c r="B88" s="4">
        <v>5052.2701273151424</v>
      </c>
      <c r="C88" s="4">
        <v>-402.27012731514242</v>
      </c>
    </row>
    <row r="89" spans="1:3" x14ac:dyDescent="0.25">
      <c r="A89" s="4">
        <v>62</v>
      </c>
      <c r="B89" s="4">
        <v>5096.3282111010612</v>
      </c>
      <c r="C89" s="4">
        <v>542.67178889893876</v>
      </c>
    </row>
    <row r="90" spans="1:3" x14ac:dyDescent="0.25">
      <c r="A90" s="4">
        <v>63</v>
      </c>
      <c r="B90" s="4">
        <v>5077.2876025054411</v>
      </c>
      <c r="C90" s="4">
        <v>-1025.2876025054411</v>
      </c>
    </row>
    <row r="91" spans="1:3" x14ac:dyDescent="0.25">
      <c r="A91" s="4">
        <v>64</v>
      </c>
      <c r="B91" s="4">
        <v>5067.9402574841879</v>
      </c>
      <c r="C91" s="4">
        <v>-704.9402574841879</v>
      </c>
    </row>
    <row r="92" spans="1:3" x14ac:dyDescent="0.25">
      <c r="A92" s="4">
        <v>65</v>
      </c>
      <c r="B92" s="4">
        <v>5236.1726363282105</v>
      </c>
      <c r="C92" s="4">
        <v>-360.1726363282105</v>
      </c>
    </row>
    <row r="93" spans="1:3" x14ac:dyDescent="0.25">
      <c r="A93" s="4">
        <v>66</v>
      </c>
      <c r="B93" s="4">
        <v>5244.4501946549635</v>
      </c>
      <c r="C93" s="4">
        <v>-112.45019465496352</v>
      </c>
    </row>
    <row r="94" spans="1:3" x14ac:dyDescent="0.25">
      <c r="A94" s="4">
        <v>67</v>
      </c>
      <c r="B94" s="4">
        <v>5177.2613665803628</v>
      </c>
      <c r="C94" s="4">
        <v>49.738633419637154</v>
      </c>
    </row>
    <row r="95" spans="1:3" x14ac:dyDescent="0.25">
      <c r="A95" s="4">
        <v>68</v>
      </c>
      <c r="B95" s="4">
        <v>5257.9954845234261</v>
      </c>
      <c r="C95" s="4">
        <v>503.00451547657394</v>
      </c>
    </row>
    <row r="96" spans="1:3" x14ac:dyDescent="0.25">
      <c r="A96" s="4">
        <v>69</v>
      </c>
      <c r="B96" s="4">
        <v>5169.8328433468159</v>
      </c>
      <c r="C96" s="4">
        <v>815.16715665318407</v>
      </c>
    </row>
    <row r="97" spans="1:3" x14ac:dyDescent="0.25">
      <c r="A97" s="4">
        <v>70</v>
      </c>
      <c r="B97" s="4">
        <v>5059.3430662718893</v>
      </c>
      <c r="C97" s="4">
        <v>235.65693372811074</v>
      </c>
    </row>
    <row r="98" spans="1:3" x14ac:dyDescent="0.25">
      <c r="A98" s="4">
        <v>71</v>
      </c>
      <c r="B98" s="4">
        <v>5174.2041313502032</v>
      </c>
      <c r="C98" s="4">
        <v>309.79586864979683</v>
      </c>
    </row>
    <row r="99" spans="1:3" x14ac:dyDescent="0.25">
      <c r="A99" s="4">
        <v>72</v>
      </c>
      <c r="B99" s="4">
        <v>5075.8623939203408</v>
      </c>
      <c r="C99" s="4">
        <v>-355.86239392034076</v>
      </c>
    </row>
    <row r="100" spans="1:3" x14ac:dyDescent="0.25">
      <c r="A100" s="4">
        <v>73</v>
      </c>
      <c r="B100" s="4">
        <v>4963.2387546976552</v>
      </c>
      <c r="C100" s="4">
        <v>-213.23875469765517</v>
      </c>
    </row>
    <row r="101" spans="1:3" x14ac:dyDescent="0.25">
      <c r="A101" s="4">
        <v>74</v>
      </c>
      <c r="B101" s="4">
        <v>5116.163579774704</v>
      </c>
      <c r="C101" s="4">
        <v>602.83642022529602</v>
      </c>
    </row>
    <row r="102" spans="1:3" x14ac:dyDescent="0.25">
      <c r="A102" s="4">
        <v>75</v>
      </c>
      <c r="B102" s="4">
        <v>5006.5458025136031</v>
      </c>
      <c r="C102" s="4">
        <v>-866.54580251360312</v>
      </c>
    </row>
    <row r="103" spans="1:3" x14ac:dyDescent="0.25">
      <c r="A103" s="4">
        <v>76</v>
      </c>
      <c r="B103" s="4">
        <v>4867.1142600283965</v>
      </c>
      <c r="C103" s="4">
        <v>-401.11426002839653</v>
      </c>
    </row>
    <row r="104" spans="1:3" x14ac:dyDescent="0.25">
      <c r="A104" s="4">
        <v>77</v>
      </c>
      <c r="B104" s="4">
        <v>5045.0603088116623</v>
      </c>
      <c r="C104" s="4">
        <v>-41.060308811662253</v>
      </c>
    </row>
    <row r="105" spans="1:3" x14ac:dyDescent="0.25">
      <c r="A105" s="4">
        <v>78</v>
      </c>
      <c r="B105" s="4">
        <v>5036.8811961875563</v>
      </c>
      <c r="C105" s="4">
        <v>-182.88119618755627</v>
      </c>
    </row>
    <row r="106" spans="1:3" x14ac:dyDescent="0.25">
      <c r="A106" s="4">
        <v>79</v>
      </c>
      <c r="B106" s="4">
        <v>5126.6646572574409</v>
      </c>
      <c r="C106" s="4">
        <v>11.335342742559078</v>
      </c>
    </row>
    <row r="107" spans="1:3" x14ac:dyDescent="0.25">
      <c r="A107" s="4">
        <v>80</v>
      </c>
      <c r="B107" s="4">
        <v>5213.5607604023935</v>
      </c>
      <c r="C107" s="4">
        <v>498.4392395976065</v>
      </c>
    </row>
    <row r="108" spans="1:3" x14ac:dyDescent="0.25">
      <c r="A108" s="4">
        <v>81</v>
      </c>
      <c r="B108" s="4">
        <v>5104.872556409573</v>
      </c>
      <c r="C108" s="4">
        <v>1001.127443590427</v>
      </c>
    </row>
    <row r="109" spans="1:3" x14ac:dyDescent="0.25">
      <c r="A109" s="4">
        <v>82</v>
      </c>
      <c r="B109" s="4">
        <v>4978.1093205132238</v>
      </c>
      <c r="C109" s="4">
        <v>294.89067948677621</v>
      </c>
    </row>
    <row r="110" spans="1:3" x14ac:dyDescent="0.25">
      <c r="A110" s="4">
        <v>83</v>
      </c>
      <c r="B110" s="4">
        <v>5110.2698519344667</v>
      </c>
      <c r="C110" s="4">
        <v>327.73014806553329</v>
      </c>
    </row>
    <row r="111" spans="1:3" x14ac:dyDescent="0.25">
      <c r="A111" s="4">
        <v>84</v>
      </c>
      <c r="B111" s="4">
        <v>4965.0005626673792</v>
      </c>
      <c r="C111" s="4">
        <v>-470.0005626673792</v>
      </c>
    </row>
    <row r="112" spans="1:3" ht="15.75" thickBot="1" x14ac:dyDescent="0.3">
      <c r="A112" s="5">
        <v>85</v>
      </c>
      <c r="B112" s="5">
        <v>4863.4069507000168</v>
      </c>
      <c r="C112" s="5">
        <v>-224.40695070001675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workbookViewId="0">
      <pane ySplit="2" topLeftCell="A3" activePane="bottomLeft" state="frozen"/>
      <selection pane="bottomLeft" activeCell="K17" sqref="K17"/>
    </sheetView>
  </sheetViews>
  <sheetFormatPr defaultRowHeight="15" x14ac:dyDescent="0.25"/>
  <cols>
    <col min="1" max="1" width="9.7109375" style="28" bestFit="1" customWidth="1"/>
    <col min="2" max="3" width="12" bestFit="1" customWidth="1"/>
    <col min="4" max="5" width="12.7109375" bestFit="1" customWidth="1"/>
    <col min="6" max="7" width="12" bestFit="1" customWidth="1"/>
    <col min="8" max="8" width="12.7109375" bestFit="1" customWidth="1"/>
    <col min="9" max="9" width="12.42578125" bestFit="1" customWidth="1"/>
    <col min="11" max="12" width="14.28515625" customWidth="1"/>
  </cols>
  <sheetData>
    <row r="1" spans="1:12" ht="15.75" thickBot="1" x14ac:dyDescent="0.3">
      <c r="B1" s="4">
        <v>3184.9027778690688</v>
      </c>
      <c r="C1" s="4">
        <v>264.86915812489224</v>
      </c>
      <c r="D1" s="4">
        <v>12.199744512305134</v>
      </c>
      <c r="E1" s="4">
        <v>-1.5111072233144942</v>
      </c>
      <c r="F1" s="5">
        <v>2.9032383819100698</v>
      </c>
    </row>
    <row r="2" spans="1:12" ht="15.75" thickBot="1" x14ac:dyDescent="0.3">
      <c r="A2" s="29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39</v>
      </c>
      <c r="H2" s="13" t="s">
        <v>15</v>
      </c>
      <c r="I2" s="13" t="s">
        <v>40</v>
      </c>
      <c r="K2" s="44" t="s">
        <v>64</v>
      </c>
      <c r="L2" s="44"/>
    </row>
    <row r="3" spans="1:12" x14ac:dyDescent="0.25">
      <c r="A3" s="30">
        <v>36861</v>
      </c>
      <c r="B3">
        <v>4808</v>
      </c>
      <c r="C3">
        <v>5.24</v>
      </c>
      <c r="D3">
        <v>174.6</v>
      </c>
      <c r="E3">
        <v>7579.2</v>
      </c>
      <c r="F3">
        <v>3479.68</v>
      </c>
      <c r="G3">
        <f>$B$1+SUMPRODUCT($C$1:$F$1,C3:F3)</f>
        <v>5352.249224111597</v>
      </c>
      <c r="H3">
        <f>B3-G3</f>
        <v>-544.24922411159696</v>
      </c>
      <c r="I3">
        <f>ABS(H3)/B3</f>
        <v>0.11319659403319404</v>
      </c>
      <c r="K3" s="42" t="s">
        <v>41</v>
      </c>
      <c r="L3" s="43"/>
    </row>
    <row r="4" spans="1:12" x14ac:dyDescent="0.25">
      <c r="A4" s="30">
        <v>36892</v>
      </c>
      <c r="B4">
        <v>7187</v>
      </c>
      <c r="C4">
        <v>5.16</v>
      </c>
      <c r="D4">
        <v>175.6</v>
      </c>
      <c r="E4">
        <v>7658.4</v>
      </c>
      <c r="F4">
        <v>3553.43</v>
      </c>
      <c r="G4">
        <f t="shared" ref="G4:G67" si="0">$B$1+SUMPRODUCT($C$1:$F$1,C4:F4)</f>
        <v>5437.6935745532719</v>
      </c>
      <c r="H4">
        <f t="shared" ref="H4:H67" si="1">B4-G4</f>
        <v>1749.3064254467281</v>
      </c>
      <c r="I4">
        <f t="shared" ref="I4:I67" si="2">ABS(H4)/B4</f>
        <v>0.24339869562358815</v>
      </c>
      <c r="K4" s="14" t="s">
        <v>42</v>
      </c>
      <c r="L4" s="15" t="s">
        <v>43</v>
      </c>
    </row>
    <row r="5" spans="1:12" ht="15.75" thickBot="1" x14ac:dyDescent="0.3">
      <c r="A5" s="30">
        <v>36923</v>
      </c>
      <c r="B5">
        <v>4348</v>
      </c>
      <c r="C5">
        <v>5.0999999999999996</v>
      </c>
      <c r="D5">
        <v>176</v>
      </c>
      <c r="E5">
        <v>7682.3</v>
      </c>
      <c r="F5">
        <v>3553.43</v>
      </c>
      <c r="G5">
        <f t="shared" si="0"/>
        <v>5390.5658602334825</v>
      </c>
      <c r="H5">
        <f t="shared" si="1"/>
        <v>-1042.5658602334825</v>
      </c>
      <c r="I5">
        <f t="shared" si="2"/>
        <v>0.23978055663143572</v>
      </c>
      <c r="K5" s="16">
        <f>AVERAGE(I3:I87)</f>
        <v>0.10702625419976965</v>
      </c>
      <c r="L5" s="17">
        <f>SQRT(SUMXMY2(B3:B87,G3:G87)/COUNT(B3:B87))</f>
        <v>630.27375815871164</v>
      </c>
    </row>
    <row r="6" spans="1:12" x14ac:dyDescent="0.25">
      <c r="A6" s="30">
        <v>36951</v>
      </c>
      <c r="B6">
        <v>4733</v>
      </c>
      <c r="C6">
        <v>4.8899999999999997</v>
      </c>
      <c r="D6">
        <v>176.1</v>
      </c>
      <c r="E6">
        <v>7705.5</v>
      </c>
      <c r="F6">
        <v>3553.43</v>
      </c>
      <c r="G6">
        <f t="shared" si="0"/>
        <v>5301.1056238975889</v>
      </c>
      <c r="H6">
        <f t="shared" si="1"/>
        <v>-568.10562389758888</v>
      </c>
      <c r="I6">
        <f t="shared" si="2"/>
        <v>0.12003076777891165</v>
      </c>
      <c r="K6" s="42" t="s">
        <v>65</v>
      </c>
      <c r="L6" s="43"/>
    </row>
    <row r="7" spans="1:12" x14ac:dyDescent="0.25">
      <c r="A7" s="30">
        <v>36982</v>
      </c>
      <c r="B7">
        <v>5586</v>
      </c>
      <c r="C7">
        <v>5.14</v>
      </c>
      <c r="D7">
        <v>176.4</v>
      </c>
      <c r="E7">
        <v>7698.3</v>
      </c>
      <c r="F7">
        <v>3532.61</v>
      </c>
      <c r="G7">
        <f t="shared" si="0"/>
        <v>5321.4173856790012</v>
      </c>
      <c r="H7">
        <f t="shared" si="1"/>
        <v>264.5826143209988</v>
      </c>
      <c r="I7">
        <f t="shared" si="2"/>
        <v>4.7365308686179518E-2</v>
      </c>
      <c r="K7" s="14" t="s">
        <v>42</v>
      </c>
      <c r="L7" s="15" t="s">
        <v>43</v>
      </c>
    </row>
    <row r="8" spans="1:12" ht="15.75" thickBot="1" x14ac:dyDescent="0.3">
      <c r="A8" s="30">
        <v>37012</v>
      </c>
      <c r="B8">
        <v>5008</v>
      </c>
      <c r="C8">
        <v>5.39</v>
      </c>
      <c r="D8">
        <v>177.3</v>
      </c>
      <c r="E8">
        <v>7700.9</v>
      </c>
      <c r="F8">
        <v>3532.61</v>
      </c>
      <c r="G8">
        <f t="shared" si="0"/>
        <v>5394.6855664906834</v>
      </c>
      <c r="H8">
        <f t="shared" si="1"/>
        <v>-386.68556649068341</v>
      </c>
      <c r="I8">
        <f t="shared" si="2"/>
        <v>7.7213571583602925E-2</v>
      </c>
      <c r="K8" s="16">
        <f>AVERAGE(I88:I99)</f>
        <v>0.10849160635507855</v>
      </c>
      <c r="L8" s="17">
        <f>SQRT(SUMXMY2(B88:B99,G88:G99)/COUNT(B88:B99))</f>
        <v>589.78057088523224</v>
      </c>
    </row>
    <row r="9" spans="1:12" x14ac:dyDescent="0.25">
      <c r="A9" s="30">
        <v>37043</v>
      </c>
      <c r="B9">
        <v>5180</v>
      </c>
      <c r="C9">
        <v>5.28</v>
      </c>
      <c r="D9">
        <v>177.7</v>
      </c>
      <c r="E9">
        <v>7714.9</v>
      </c>
      <c r="F9">
        <v>3532.61</v>
      </c>
      <c r="G9">
        <f t="shared" si="0"/>
        <v>5349.2743557754638</v>
      </c>
      <c r="H9">
        <f t="shared" si="1"/>
        <v>-169.27435577546385</v>
      </c>
      <c r="I9">
        <f t="shared" si="2"/>
        <v>3.2678447060900354E-2</v>
      </c>
      <c r="K9" s="42" t="s">
        <v>66</v>
      </c>
      <c r="L9" s="43"/>
    </row>
    <row r="10" spans="1:12" x14ac:dyDescent="0.25">
      <c r="A10" s="30">
        <v>37073</v>
      </c>
      <c r="B10">
        <v>5943</v>
      </c>
      <c r="C10">
        <v>5.24</v>
      </c>
      <c r="D10">
        <v>177.4</v>
      </c>
      <c r="E10">
        <v>7826.1</v>
      </c>
      <c r="F10">
        <v>3532.1</v>
      </c>
      <c r="G10">
        <f t="shared" si="0"/>
        <v>5165.503891289427</v>
      </c>
      <c r="H10">
        <f t="shared" si="1"/>
        <v>777.49610871057303</v>
      </c>
      <c r="I10">
        <f t="shared" si="2"/>
        <v>0.13082552729439223</v>
      </c>
      <c r="K10" s="14" t="s">
        <v>42</v>
      </c>
      <c r="L10" s="15" t="s">
        <v>43</v>
      </c>
    </row>
    <row r="11" spans="1:12" ht="15.75" thickBot="1" x14ac:dyDescent="0.3">
      <c r="A11" s="30">
        <v>37104</v>
      </c>
      <c r="B11">
        <v>6007</v>
      </c>
      <c r="C11">
        <v>4.97</v>
      </c>
      <c r="D11">
        <v>177.4</v>
      </c>
      <c r="E11">
        <v>7959.9</v>
      </c>
      <c r="F11">
        <v>3532.1</v>
      </c>
      <c r="G11">
        <f t="shared" si="0"/>
        <v>4891.8030721162286</v>
      </c>
      <c r="H11">
        <f t="shared" si="1"/>
        <v>1115.1969278837714</v>
      </c>
      <c r="I11">
        <f t="shared" si="2"/>
        <v>0.18564956348989037</v>
      </c>
      <c r="K11" s="16">
        <f>AVERAGE(I88:I216)</f>
        <v>0.21162326181163529</v>
      </c>
      <c r="L11" s="17">
        <f>SQRT(SUMXMY2(B88:B216,G88:G216)/COUNT(B88:B216))</f>
        <v>1298.0925420159342</v>
      </c>
    </row>
    <row r="12" spans="1:12" x14ac:dyDescent="0.25">
      <c r="A12" s="30">
        <v>37135</v>
      </c>
      <c r="B12">
        <v>5526</v>
      </c>
      <c r="C12">
        <v>4.7300000000000004</v>
      </c>
      <c r="D12">
        <v>178.1</v>
      </c>
      <c r="E12">
        <v>7875.6</v>
      </c>
      <c r="F12">
        <v>3532.1</v>
      </c>
      <c r="G12">
        <f t="shared" si="0"/>
        <v>4964.1606342502782</v>
      </c>
      <c r="H12">
        <f t="shared" si="1"/>
        <v>561.83936574972176</v>
      </c>
      <c r="I12">
        <f t="shared" si="2"/>
        <v>0.10167198077266047</v>
      </c>
    </row>
    <row r="13" spans="1:12" x14ac:dyDescent="0.25">
      <c r="A13" s="30">
        <v>37165</v>
      </c>
      <c r="B13">
        <v>5989</v>
      </c>
      <c r="C13">
        <v>4.57</v>
      </c>
      <c r="D13">
        <v>177.6</v>
      </c>
      <c r="E13">
        <v>7781.1</v>
      </c>
      <c r="F13">
        <v>3553.43</v>
      </c>
      <c r="G13">
        <f t="shared" si="0"/>
        <v>5120.4074039835068</v>
      </c>
      <c r="H13">
        <f t="shared" si="1"/>
        <v>868.59259601649319</v>
      </c>
      <c r="I13">
        <f t="shared" si="2"/>
        <v>0.14503132342903544</v>
      </c>
    </row>
    <row r="14" spans="1:12" x14ac:dyDescent="0.25">
      <c r="A14" s="30">
        <v>37196</v>
      </c>
      <c r="B14">
        <v>4579</v>
      </c>
      <c r="C14">
        <v>4.6500000000000004</v>
      </c>
      <c r="D14">
        <v>177.5</v>
      </c>
      <c r="E14">
        <v>7793.9</v>
      </c>
      <c r="F14">
        <v>3553.43</v>
      </c>
      <c r="G14">
        <f t="shared" si="0"/>
        <v>5121.0347897238407</v>
      </c>
      <c r="H14">
        <f t="shared" si="1"/>
        <v>-542.03478972384073</v>
      </c>
      <c r="I14">
        <f t="shared" si="2"/>
        <v>0.11837405322643388</v>
      </c>
    </row>
    <row r="15" spans="1:12" x14ac:dyDescent="0.25">
      <c r="A15" s="30">
        <v>37226</v>
      </c>
      <c r="B15">
        <v>4474</v>
      </c>
      <c r="C15">
        <v>5.09</v>
      </c>
      <c r="D15">
        <v>177.4</v>
      </c>
      <c r="E15">
        <v>7801.7</v>
      </c>
      <c r="F15">
        <v>3553.43</v>
      </c>
      <c r="G15">
        <f t="shared" si="0"/>
        <v>5224.5706085057118</v>
      </c>
      <c r="H15">
        <f t="shared" si="1"/>
        <v>-750.57060850571179</v>
      </c>
      <c r="I15">
        <f t="shared" si="2"/>
        <v>0.16776276452966291</v>
      </c>
    </row>
    <row r="16" spans="1:12" x14ac:dyDescent="0.25">
      <c r="A16" s="30">
        <v>37257</v>
      </c>
      <c r="B16">
        <v>6118</v>
      </c>
      <c r="C16">
        <v>5.04</v>
      </c>
      <c r="D16">
        <v>177.7</v>
      </c>
      <c r="E16">
        <v>7962.4</v>
      </c>
      <c r="F16">
        <v>3596.32</v>
      </c>
      <c r="G16">
        <f t="shared" si="0"/>
        <v>5096.6720373666412</v>
      </c>
      <c r="H16">
        <f t="shared" si="1"/>
        <v>1021.3279626333588</v>
      </c>
      <c r="I16">
        <f t="shared" si="2"/>
        <v>0.16693820899531853</v>
      </c>
    </row>
    <row r="17" spans="1:9" x14ac:dyDescent="0.25">
      <c r="A17" s="30">
        <v>37288</v>
      </c>
      <c r="B17">
        <v>4003</v>
      </c>
      <c r="C17">
        <v>4.91</v>
      </c>
      <c r="D17">
        <v>178</v>
      </c>
      <c r="E17">
        <v>7981.9</v>
      </c>
      <c r="F17">
        <v>3596.32</v>
      </c>
      <c r="G17">
        <f t="shared" si="0"/>
        <v>5036.4323793094645</v>
      </c>
      <c r="H17">
        <f t="shared" si="1"/>
        <v>-1033.4323793094645</v>
      </c>
      <c r="I17">
        <f t="shared" si="2"/>
        <v>0.25816447147376081</v>
      </c>
    </row>
    <row r="18" spans="1:9" x14ac:dyDescent="0.25">
      <c r="A18" s="30">
        <v>37316</v>
      </c>
      <c r="B18">
        <v>3894</v>
      </c>
      <c r="C18">
        <v>5.28</v>
      </c>
      <c r="D18">
        <v>178.5</v>
      </c>
      <c r="E18">
        <v>8003.6</v>
      </c>
      <c r="F18">
        <v>3596.32</v>
      </c>
      <c r="G18">
        <f t="shared" si="0"/>
        <v>5107.7428133259</v>
      </c>
      <c r="H18">
        <f t="shared" si="1"/>
        <v>-1213.7428133259</v>
      </c>
      <c r="I18">
        <f t="shared" si="2"/>
        <v>0.31169563773135595</v>
      </c>
    </row>
    <row r="19" spans="1:9" x14ac:dyDescent="0.25">
      <c r="A19" s="30">
        <v>37347</v>
      </c>
      <c r="B19">
        <v>4994</v>
      </c>
      <c r="C19">
        <v>5.21</v>
      </c>
      <c r="D19">
        <v>179.3</v>
      </c>
      <c r="E19">
        <v>8066.9</v>
      </c>
      <c r="F19">
        <v>3631.07</v>
      </c>
      <c r="G19">
        <f t="shared" si="0"/>
        <v>5104.1962144025729</v>
      </c>
      <c r="H19">
        <f t="shared" si="1"/>
        <v>-110.19621440257288</v>
      </c>
      <c r="I19">
        <f t="shared" si="2"/>
        <v>2.2065721746610509E-2</v>
      </c>
    </row>
    <row r="20" spans="1:9" x14ac:dyDescent="0.25">
      <c r="A20" s="30">
        <v>37377</v>
      </c>
      <c r="B20">
        <v>4583</v>
      </c>
      <c r="C20">
        <v>5.16</v>
      </c>
      <c r="D20">
        <v>179.5</v>
      </c>
      <c r="E20">
        <v>8099.5</v>
      </c>
      <c r="F20">
        <v>3631.07</v>
      </c>
      <c r="G20">
        <f t="shared" si="0"/>
        <v>5044.1306099187368</v>
      </c>
      <c r="H20">
        <f t="shared" si="1"/>
        <v>-461.13060991873681</v>
      </c>
      <c r="I20">
        <f t="shared" si="2"/>
        <v>0.10061763253736347</v>
      </c>
    </row>
    <row r="21" spans="1:9" x14ac:dyDescent="0.25">
      <c r="A21" s="30">
        <v>37408</v>
      </c>
      <c r="B21">
        <v>4722</v>
      </c>
      <c r="C21">
        <v>4.93</v>
      </c>
      <c r="D21">
        <v>179.6</v>
      </c>
      <c r="E21">
        <v>8127.2</v>
      </c>
      <c r="F21">
        <v>3631.07</v>
      </c>
      <c r="G21">
        <f t="shared" si="0"/>
        <v>4942.5730079154291</v>
      </c>
      <c r="H21">
        <f t="shared" si="1"/>
        <v>-220.57300791542912</v>
      </c>
      <c r="I21">
        <f t="shared" si="2"/>
        <v>4.6711776348036659E-2</v>
      </c>
    </row>
    <row r="22" spans="1:9" x14ac:dyDescent="0.25">
      <c r="A22" s="30">
        <v>37438</v>
      </c>
      <c r="B22">
        <v>5725</v>
      </c>
      <c r="C22">
        <v>4.6500000000000004</v>
      </c>
      <c r="D22">
        <v>180</v>
      </c>
      <c r="E22">
        <v>8117.7</v>
      </c>
      <c r="F22">
        <v>3664.02</v>
      </c>
      <c r="G22">
        <f t="shared" si="0"/>
        <v>4983.3067647508069</v>
      </c>
      <c r="H22">
        <f t="shared" si="1"/>
        <v>741.69323524919309</v>
      </c>
      <c r="I22">
        <f t="shared" si="2"/>
        <v>0.12955340353697695</v>
      </c>
    </row>
    <row r="23" spans="1:9" x14ac:dyDescent="0.25">
      <c r="A23" s="30">
        <v>37469</v>
      </c>
      <c r="B23">
        <v>5654</v>
      </c>
      <c r="C23">
        <v>4.26</v>
      </c>
      <c r="D23">
        <v>180.5</v>
      </c>
      <c r="E23">
        <v>8127.9</v>
      </c>
      <c r="F23">
        <v>3664.02</v>
      </c>
      <c r="G23">
        <f t="shared" si="0"/>
        <v>4870.6943716604437</v>
      </c>
      <c r="H23">
        <f t="shared" si="1"/>
        <v>783.30562833955628</v>
      </c>
      <c r="I23">
        <f t="shared" si="2"/>
        <v>0.13854008283331382</v>
      </c>
    </row>
    <row r="24" spans="1:9" x14ac:dyDescent="0.25">
      <c r="A24" s="30">
        <v>37500</v>
      </c>
      <c r="B24">
        <v>5163</v>
      </c>
      <c r="C24">
        <v>3.87</v>
      </c>
      <c r="D24">
        <v>180.8</v>
      </c>
      <c r="E24">
        <v>8145.4</v>
      </c>
      <c r="F24">
        <v>3664.02</v>
      </c>
      <c r="G24">
        <f t="shared" si="0"/>
        <v>4744.6109469374242</v>
      </c>
      <c r="H24">
        <f t="shared" si="1"/>
        <v>418.38905306257584</v>
      </c>
      <c r="I24">
        <f t="shared" si="2"/>
        <v>8.1036035844000751E-2</v>
      </c>
    </row>
    <row r="25" spans="1:9" x14ac:dyDescent="0.25">
      <c r="A25" s="30">
        <v>37530</v>
      </c>
      <c r="B25">
        <v>5169</v>
      </c>
      <c r="C25">
        <v>3.94</v>
      </c>
      <c r="D25">
        <v>181.2</v>
      </c>
      <c r="E25">
        <v>8183.2</v>
      </c>
      <c r="F25">
        <v>3690.49</v>
      </c>
      <c r="G25">
        <f t="shared" si="0"/>
        <v>4787.7605527389605</v>
      </c>
      <c r="H25">
        <f t="shared" si="1"/>
        <v>381.23944726103946</v>
      </c>
      <c r="I25">
        <f t="shared" si="2"/>
        <v>7.3754971418270351E-2</v>
      </c>
    </row>
    <row r="26" spans="1:9" x14ac:dyDescent="0.25">
      <c r="A26" s="30">
        <v>37561</v>
      </c>
      <c r="B26">
        <v>4283</v>
      </c>
      <c r="C26">
        <v>4.05</v>
      </c>
      <c r="D26">
        <v>181.5</v>
      </c>
      <c r="E26">
        <v>8215.7000000000007</v>
      </c>
      <c r="F26">
        <v>3690.49</v>
      </c>
      <c r="G26">
        <f t="shared" si="0"/>
        <v>4771.4450987286673</v>
      </c>
      <c r="H26">
        <f t="shared" si="1"/>
        <v>-488.44509872866729</v>
      </c>
      <c r="I26">
        <f t="shared" si="2"/>
        <v>0.11404275011175982</v>
      </c>
    </row>
    <row r="27" spans="1:9" x14ac:dyDescent="0.25">
      <c r="A27" s="30">
        <v>37591</v>
      </c>
      <c r="B27">
        <v>4634</v>
      </c>
      <c r="C27">
        <v>4.03</v>
      </c>
      <c r="D27">
        <v>181.8</v>
      </c>
      <c r="E27">
        <v>8250.2999999999993</v>
      </c>
      <c r="F27">
        <v>3690.49</v>
      </c>
      <c r="G27">
        <f t="shared" si="0"/>
        <v>4717.5233289931821</v>
      </c>
      <c r="H27">
        <f t="shared" si="1"/>
        <v>-83.523328993182076</v>
      </c>
      <c r="I27">
        <f t="shared" si="2"/>
        <v>1.8024024383509297E-2</v>
      </c>
    </row>
    <row r="28" spans="1:9" x14ac:dyDescent="0.25">
      <c r="A28" s="30">
        <v>37622</v>
      </c>
      <c r="B28">
        <v>5873</v>
      </c>
      <c r="C28">
        <v>4.05</v>
      </c>
      <c r="D28">
        <v>182.6</v>
      </c>
      <c r="E28">
        <v>8273</v>
      </c>
      <c r="F28">
        <v>3727.84</v>
      </c>
      <c r="G28">
        <f t="shared" si="0"/>
        <v>4806.7143273606234</v>
      </c>
      <c r="H28">
        <f t="shared" si="1"/>
        <v>1066.2856726393766</v>
      </c>
      <c r="I28">
        <f t="shared" si="2"/>
        <v>0.18155724036086779</v>
      </c>
    </row>
    <row r="29" spans="1:9" x14ac:dyDescent="0.25">
      <c r="A29" s="30">
        <v>37653</v>
      </c>
      <c r="B29">
        <v>3869</v>
      </c>
      <c r="C29">
        <v>3.9</v>
      </c>
      <c r="D29">
        <v>183.6</v>
      </c>
      <c r="E29">
        <v>8284.1</v>
      </c>
      <c r="F29">
        <v>3727.84</v>
      </c>
      <c r="G29">
        <f t="shared" si="0"/>
        <v>4762.4104079754034</v>
      </c>
      <c r="H29">
        <f t="shared" si="1"/>
        <v>-893.41040797540336</v>
      </c>
      <c r="I29">
        <f t="shared" si="2"/>
        <v>0.23091507055451108</v>
      </c>
    </row>
    <row r="30" spans="1:9" x14ac:dyDescent="0.25">
      <c r="A30" s="30">
        <v>37681</v>
      </c>
      <c r="B30">
        <v>3879</v>
      </c>
      <c r="C30">
        <v>3.81</v>
      </c>
      <c r="D30">
        <v>183.9</v>
      </c>
      <c r="E30">
        <v>8324.2999999999993</v>
      </c>
      <c r="F30">
        <v>3727.84</v>
      </c>
      <c r="G30">
        <f t="shared" si="0"/>
        <v>4681.4855967206131</v>
      </c>
      <c r="H30">
        <f t="shared" si="1"/>
        <v>-802.4855967206131</v>
      </c>
      <c r="I30">
        <f t="shared" si="2"/>
        <v>0.20687950418164813</v>
      </c>
    </row>
    <row r="31" spans="1:9" x14ac:dyDescent="0.25">
      <c r="A31" s="30">
        <v>37712</v>
      </c>
      <c r="B31">
        <v>4707</v>
      </c>
      <c r="C31">
        <v>3.96</v>
      </c>
      <c r="D31">
        <v>183.2</v>
      </c>
      <c r="E31">
        <v>8351.2000000000007</v>
      </c>
      <c r="F31">
        <v>3770.96</v>
      </c>
      <c r="G31">
        <f t="shared" si="0"/>
        <v>4797.2150040015331</v>
      </c>
      <c r="H31">
        <f t="shared" si="1"/>
        <v>-90.215004001533089</v>
      </c>
      <c r="I31">
        <f t="shared" si="2"/>
        <v>1.9166136392932461E-2</v>
      </c>
    </row>
    <row r="32" spans="1:9" x14ac:dyDescent="0.25">
      <c r="A32" s="30">
        <v>37742</v>
      </c>
      <c r="B32">
        <v>4281</v>
      </c>
      <c r="C32">
        <v>3.57</v>
      </c>
      <c r="D32">
        <v>182.9</v>
      </c>
      <c r="E32">
        <v>8403.6</v>
      </c>
      <c r="F32">
        <v>3770.96</v>
      </c>
      <c r="G32">
        <f t="shared" si="0"/>
        <v>4611.0740904774557</v>
      </c>
      <c r="H32">
        <f t="shared" si="1"/>
        <v>-330.07409047745568</v>
      </c>
      <c r="I32">
        <f t="shared" si="2"/>
        <v>7.7102100088169978E-2</v>
      </c>
    </row>
    <row r="33" spans="1:9" x14ac:dyDescent="0.25">
      <c r="A33" s="30">
        <v>37773</v>
      </c>
      <c r="B33">
        <v>4717</v>
      </c>
      <c r="C33">
        <v>3.33</v>
      </c>
      <c r="D33">
        <v>183.1</v>
      </c>
      <c r="E33">
        <v>8436.2999999999993</v>
      </c>
      <c r="F33">
        <v>3770.96</v>
      </c>
      <c r="G33">
        <f t="shared" si="0"/>
        <v>4500.5322352275598</v>
      </c>
      <c r="H33">
        <f t="shared" si="1"/>
        <v>216.4677647724402</v>
      </c>
      <c r="I33">
        <f t="shared" si="2"/>
        <v>4.5890982567827053E-2</v>
      </c>
    </row>
    <row r="34" spans="1:9" x14ac:dyDescent="0.25">
      <c r="A34" s="30">
        <v>37803</v>
      </c>
      <c r="B34">
        <v>5291</v>
      </c>
      <c r="C34">
        <v>3.98</v>
      </c>
      <c r="D34">
        <v>183.7</v>
      </c>
      <c r="E34">
        <v>8562</v>
      </c>
      <c r="F34">
        <v>3855.78</v>
      </c>
      <c r="G34">
        <f t="shared" si="0"/>
        <v>4736.3235362991018</v>
      </c>
      <c r="H34">
        <f t="shared" si="1"/>
        <v>554.67646370089824</v>
      </c>
      <c r="I34">
        <f t="shared" si="2"/>
        <v>0.10483395647342623</v>
      </c>
    </row>
    <row r="35" spans="1:9" x14ac:dyDescent="0.25">
      <c r="A35" s="30">
        <v>37834</v>
      </c>
      <c r="B35">
        <v>5520</v>
      </c>
      <c r="C35">
        <v>4.45</v>
      </c>
      <c r="D35">
        <v>184.5</v>
      </c>
      <c r="E35">
        <v>8645.9</v>
      </c>
      <c r="F35">
        <v>3855.78</v>
      </c>
      <c r="G35">
        <f t="shared" si="0"/>
        <v>4743.7899401915602</v>
      </c>
      <c r="H35">
        <f t="shared" si="1"/>
        <v>776.21005980843984</v>
      </c>
      <c r="I35">
        <f t="shared" si="2"/>
        <v>0.14061776445805069</v>
      </c>
    </row>
    <row r="36" spans="1:9" x14ac:dyDescent="0.25">
      <c r="A36" s="30">
        <v>37865</v>
      </c>
      <c r="B36">
        <v>5061</v>
      </c>
      <c r="C36">
        <v>4.2699999999999996</v>
      </c>
      <c r="D36">
        <v>185.1</v>
      </c>
      <c r="E36">
        <v>8567</v>
      </c>
      <c r="F36">
        <v>3855.78</v>
      </c>
      <c r="G36">
        <f t="shared" si="0"/>
        <v>4822.6596983559739</v>
      </c>
      <c r="H36">
        <f t="shared" si="1"/>
        <v>238.34030164402611</v>
      </c>
      <c r="I36">
        <f t="shared" si="2"/>
        <v>4.7093519392220139E-2</v>
      </c>
    </row>
    <row r="37" spans="1:9" x14ac:dyDescent="0.25">
      <c r="A37" s="30">
        <v>37895</v>
      </c>
      <c r="B37">
        <v>5141</v>
      </c>
      <c r="C37">
        <v>4.29</v>
      </c>
      <c r="D37">
        <v>184.9</v>
      </c>
      <c r="E37">
        <v>8599.5</v>
      </c>
      <c r="F37">
        <v>3923.09</v>
      </c>
      <c r="G37">
        <f t="shared" si="0"/>
        <v>4971.8231233446586</v>
      </c>
      <c r="H37">
        <f t="shared" si="1"/>
        <v>169.1768766553414</v>
      </c>
      <c r="I37">
        <f t="shared" si="2"/>
        <v>3.2907387017183702E-2</v>
      </c>
    </row>
    <row r="38" spans="1:9" x14ac:dyDescent="0.25">
      <c r="A38" s="30">
        <v>37926</v>
      </c>
      <c r="B38">
        <v>4126</v>
      </c>
      <c r="C38">
        <v>4.3</v>
      </c>
      <c r="D38">
        <v>185</v>
      </c>
      <c r="E38">
        <v>8664.7999999999993</v>
      </c>
      <c r="F38">
        <v>3923.09</v>
      </c>
      <c r="G38">
        <f t="shared" si="0"/>
        <v>4877.0164876947019</v>
      </c>
      <c r="H38">
        <f t="shared" si="1"/>
        <v>-751.01648769470194</v>
      </c>
      <c r="I38">
        <f t="shared" si="2"/>
        <v>0.18202047690128501</v>
      </c>
    </row>
    <row r="39" spans="1:9" x14ac:dyDescent="0.25">
      <c r="A39" s="30">
        <v>37956</v>
      </c>
      <c r="B39">
        <v>4496</v>
      </c>
      <c r="C39">
        <v>4.2699999999999996</v>
      </c>
      <c r="D39">
        <v>185.5</v>
      </c>
      <c r="E39">
        <v>8697</v>
      </c>
      <c r="F39">
        <v>3923.09</v>
      </c>
      <c r="G39">
        <f t="shared" si="0"/>
        <v>4826.5126326163809</v>
      </c>
      <c r="H39">
        <f t="shared" si="1"/>
        <v>-330.51263261638087</v>
      </c>
      <c r="I39">
        <f t="shared" si="2"/>
        <v>7.3512596222504639E-2</v>
      </c>
    </row>
    <row r="40" spans="1:9" x14ac:dyDescent="0.25">
      <c r="A40" s="30">
        <v>37987</v>
      </c>
      <c r="B40">
        <v>5544</v>
      </c>
      <c r="C40">
        <v>4.1500000000000004</v>
      </c>
      <c r="D40">
        <v>186.3</v>
      </c>
      <c r="E40">
        <v>8725.1</v>
      </c>
      <c r="F40">
        <v>3973.39</v>
      </c>
      <c r="G40">
        <f t="shared" si="0"/>
        <v>4908.0589068861773</v>
      </c>
      <c r="H40">
        <f t="shared" si="1"/>
        <v>635.94109311382272</v>
      </c>
      <c r="I40">
        <f t="shared" si="2"/>
        <v>0.11470798937839514</v>
      </c>
    </row>
    <row r="41" spans="1:9" x14ac:dyDescent="0.25">
      <c r="A41" s="30">
        <v>38018</v>
      </c>
      <c r="B41">
        <v>3719</v>
      </c>
      <c r="C41">
        <v>4.08</v>
      </c>
      <c r="D41">
        <v>186.7</v>
      </c>
      <c r="E41">
        <v>8760.7999999999993</v>
      </c>
      <c r="F41">
        <v>3973.39</v>
      </c>
      <c r="G41">
        <f t="shared" si="0"/>
        <v>4840.4514357500302</v>
      </c>
      <c r="H41">
        <f t="shared" si="1"/>
        <v>-1121.4514357500302</v>
      </c>
      <c r="I41">
        <f t="shared" si="2"/>
        <v>0.30154650060500948</v>
      </c>
    </row>
    <row r="42" spans="1:9" x14ac:dyDescent="0.25">
      <c r="A42" s="30">
        <v>38047</v>
      </c>
      <c r="B42">
        <v>4145</v>
      </c>
      <c r="C42">
        <v>3.83</v>
      </c>
      <c r="D42">
        <v>187.1</v>
      </c>
      <c r="E42">
        <v>8811.2000000000007</v>
      </c>
      <c r="F42">
        <v>3973.39</v>
      </c>
      <c r="G42">
        <f t="shared" si="0"/>
        <v>4702.9542399686761</v>
      </c>
      <c r="H42">
        <f t="shared" si="1"/>
        <v>-557.95423996867612</v>
      </c>
      <c r="I42">
        <f t="shared" si="2"/>
        <v>0.13460898431089893</v>
      </c>
    </row>
    <row r="43" spans="1:9" x14ac:dyDescent="0.25">
      <c r="A43" s="30">
        <v>38078</v>
      </c>
      <c r="B43">
        <v>4833</v>
      </c>
      <c r="C43">
        <v>4.3499999999999996</v>
      </c>
      <c r="D43">
        <v>187.4</v>
      </c>
      <c r="E43">
        <v>8864.2000000000007</v>
      </c>
      <c r="F43">
        <v>4036.33</v>
      </c>
      <c r="G43">
        <f t="shared" si="0"/>
        <v>4946.9872664690647</v>
      </c>
      <c r="H43">
        <f t="shared" si="1"/>
        <v>-113.98726646906471</v>
      </c>
      <c r="I43">
        <f t="shared" si="2"/>
        <v>2.3585198938353962E-2</v>
      </c>
    </row>
    <row r="44" spans="1:9" x14ac:dyDescent="0.25">
      <c r="A44" s="30">
        <v>38108</v>
      </c>
      <c r="B44">
        <v>4302</v>
      </c>
      <c r="C44">
        <v>4.72</v>
      </c>
      <c r="D44">
        <v>188.2</v>
      </c>
      <c r="E44">
        <v>8941.5</v>
      </c>
      <c r="F44">
        <v>4036.33</v>
      </c>
      <c r="G44">
        <f t="shared" si="0"/>
        <v>4937.9400622229077</v>
      </c>
      <c r="H44">
        <f t="shared" si="1"/>
        <v>-635.94006222290773</v>
      </c>
      <c r="I44">
        <f t="shared" si="2"/>
        <v>0.14782428224614313</v>
      </c>
    </row>
    <row r="45" spans="1:9" x14ac:dyDescent="0.25">
      <c r="A45" s="30">
        <v>38139</v>
      </c>
      <c r="B45">
        <v>4868</v>
      </c>
      <c r="C45">
        <v>4.7300000000000004</v>
      </c>
      <c r="D45">
        <v>188.9</v>
      </c>
      <c r="E45">
        <v>8974.9</v>
      </c>
      <c r="F45">
        <v>4036.33</v>
      </c>
      <c r="G45">
        <f t="shared" si="0"/>
        <v>4898.657593704067</v>
      </c>
      <c r="H45">
        <f t="shared" si="1"/>
        <v>-30.65759370406704</v>
      </c>
      <c r="I45">
        <f t="shared" si="2"/>
        <v>6.2977801364147573E-3</v>
      </c>
    </row>
    <row r="46" spans="1:9" x14ac:dyDescent="0.25">
      <c r="A46" s="30">
        <v>38169</v>
      </c>
      <c r="B46">
        <v>5425</v>
      </c>
      <c r="C46">
        <v>4.5</v>
      </c>
      <c r="D46">
        <v>189.1</v>
      </c>
      <c r="E46">
        <v>9002.1</v>
      </c>
      <c r="F46">
        <v>4101.1099999999997</v>
      </c>
      <c r="G46">
        <f t="shared" si="0"/>
        <v>4987.1473021437814</v>
      </c>
      <c r="H46">
        <f t="shared" si="1"/>
        <v>437.85269785621858</v>
      </c>
      <c r="I46">
        <f t="shared" si="2"/>
        <v>8.0710174720040287E-2</v>
      </c>
    </row>
    <row r="47" spans="1:9" x14ac:dyDescent="0.25">
      <c r="A47" s="30">
        <v>38200</v>
      </c>
      <c r="B47">
        <v>5866</v>
      </c>
      <c r="C47">
        <v>4.28</v>
      </c>
      <c r="D47">
        <v>189.2</v>
      </c>
      <c r="E47">
        <v>9033.2999999999993</v>
      </c>
      <c r="F47">
        <v>4101.1099999999997</v>
      </c>
      <c r="G47">
        <f t="shared" si="0"/>
        <v>4882.9495164401233</v>
      </c>
      <c r="H47">
        <f t="shared" si="1"/>
        <v>983.05048355987674</v>
      </c>
      <c r="I47">
        <f t="shared" si="2"/>
        <v>0.16758446702350438</v>
      </c>
    </row>
    <row r="48" spans="1:9" x14ac:dyDescent="0.25">
      <c r="A48" s="30">
        <v>38231</v>
      </c>
      <c r="B48">
        <v>5126</v>
      </c>
      <c r="C48">
        <v>4.13</v>
      </c>
      <c r="D48">
        <v>189.8</v>
      </c>
      <c r="E48">
        <v>9055.7000000000007</v>
      </c>
      <c r="F48">
        <v>4101.1099999999997</v>
      </c>
      <c r="G48">
        <f t="shared" si="0"/>
        <v>4816.6901876265292</v>
      </c>
      <c r="H48">
        <f t="shared" si="1"/>
        <v>309.30981237347078</v>
      </c>
      <c r="I48">
        <f t="shared" si="2"/>
        <v>6.0341360197711816E-2</v>
      </c>
    </row>
    <row r="49" spans="1:9" x14ac:dyDescent="0.25">
      <c r="A49" s="30">
        <v>38261</v>
      </c>
      <c r="B49">
        <v>5125</v>
      </c>
      <c r="C49">
        <v>4.0999999999999996</v>
      </c>
      <c r="D49">
        <v>190.8</v>
      </c>
      <c r="E49">
        <v>9100.6</v>
      </c>
      <c r="F49">
        <v>4174.1400000000003</v>
      </c>
      <c r="G49">
        <f t="shared" si="0"/>
        <v>4965.1186420991598</v>
      </c>
      <c r="H49">
        <f t="shared" si="1"/>
        <v>159.88135790084016</v>
      </c>
      <c r="I49">
        <f t="shared" si="2"/>
        <v>3.1196362517237106E-2</v>
      </c>
    </row>
    <row r="50" spans="1:9" x14ac:dyDescent="0.25">
      <c r="A50" s="30">
        <v>38292</v>
      </c>
      <c r="B50">
        <v>4501</v>
      </c>
      <c r="C50">
        <v>4.1900000000000004</v>
      </c>
      <c r="D50">
        <v>191.7</v>
      </c>
      <c r="E50">
        <v>9111.9</v>
      </c>
      <c r="F50">
        <v>4174.1400000000003</v>
      </c>
      <c r="G50">
        <f t="shared" si="0"/>
        <v>4982.8611247680219</v>
      </c>
      <c r="H50">
        <f t="shared" si="1"/>
        <v>-481.86112476802191</v>
      </c>
      <c r="I50">
        <f t="shared" si="2"/>
        <v>0.1070564596240884</v>
      </c>
    </row>
    <row r="51" spans="1:9" x14ac:dyDescent="0.25">
      <c r="A51" s="30">
        <v>38322</v>
      </c>
      <c r="B51">
        <v>4770</v>
      </c>
      <c r="C51">
        <v>4.2300000000000004</v>
      </c>
      <c r="D51">
        <v>191.7</v>
      </c>
      <c r="E51">
        <v>9455.1</v>
      </c>
      <c r="F51">
        <v>4174.1400000000003</v>
      </c>
      <c r="G51">
        <f t="shared" si="0"/>
        <v>4474.8438920514836</v>
      </c>
      <c r="H51">
        <f t="shared" si="1"/>
        <v>295.15610794851636</v>
      </c>
      <c r="I51">
        <f t="shared" si="2"/>
        <v>6.1877590764888128E-2</v>
      </c>
    </row>
    <row r="52" spans="1:9" x14ac:dyDescent="0.25">
      <c r="A52" s="30">
        <v>38353</v>
      </c>
      <c r="B52">
        <v>5903</v>
      </c>
      <c r="C52">
        <v>4.22</v>
      </c>
      <c r="D52">
        <v>191.6</v>
      </c>
      <c r="E52">
        <v>9127.4</v>
      </c>
      <c r="F52">
        <v>4253.78</v>
      </c>
      <c r="G52">
        <f t="shared" si="0"/>
        <v>5197.3789678344801</v>
      </c>
      <c r="H52">
        <f t="shared" si="1"/>
        <v>705.62103216551986</v>
      </c>
      <c r="I52">
        <f t="shared" si="2"/>
        <v>0.11953600409376924</v>
      </c>
    </row>
    <row r="53" spans="1:9" x14ac:dyDescent="0.25">
      <c r="A53" s="30">
        <v>38384</v>
      </c>
      <c r="B53">
        <v>4041</v>
      </c>
      <c r="C53">
        <v>4.17</v>
      </c>
      <c r="D53">
        <v>192.4</v>
      </c>
      <c r="E53">
        <v>9156.2000000000007</v>
      </c>
      <c r="F53">
        <v>4253.78</v>
      </c>
      <c r="G53">
        <f t="shared" si="0"/>
        <v>5150.3754175066188</v>
      </c>
      <c r="H53">
        <f t="shared" si="1"/>
        <v>-1109.3754175066188</v>
      </c>
      <c r="I53">
        <f t="shared" si="2"/>
        <v>0.27452992266929443</v>
      </c>
    </row>
    <row r="54" spans="1:9" x14ac:dyDescent="0.25">
      <c r="A54" s="30">
        <v>38412</v>
      </c>
      <c r="B54">
        <v>4352</v>
      </c>
      <c r="C54">
        <v>4.5</v>
      </c>
      <c r="D54">
        <v>193.1</v>
      </c>
      <c r="E54">
        <v>9215.2999999999993</v>
      </c>
      <c r="F54">
        <v>4253.78</v>
      </c>
      <c r="G54">
        <f t="shared" si="0"/>
        <v>5157.0156239485641</v>
      </c>
      <c r="H54">
        <f t="shared" si="1"/>
        <v>-805.0156239485641</v>
      </c>
      <c r="I54">
        <f t="shared" si="2"/>
        <v>0.18497601653229873</v>
      </c>
    </row>
    <row r="55" spans="1:9" x14ac:dyDescent="0.25">
      <c r="A55" s="30">
        <v>38443</v>
      </c>
      <c r="B55">
        <v>4880</v>
      </c>
      <c r="C55">
        <v>4.34</v>
      </c>
      <c r="D55">
        <v>193.7</v>
      </c>
      <c r="E55">
        <v>9269.1</v>
      </c>
      <c r="F55">
        <v>4303.34</v>
      </c>
      <c r="G55">
        <f t="shared" si="0"/>
        <v>5184.5433309491073</v>
      </c>
      <c r="H55">
        <f t="shared" si="1"/>
        <v>-304.54333094910726</v>
      </c>
      <c r="I55">
        <f t="shared" si="2"/>
        <v>6.2406420276456404E-2</v>
      </c>
    </row>
    <row r="56" spans="1:9" x14ac:dyDescent="0.25">
      <c r="A56" s="30">
        <v>38473</v>
      </c>
      <c r="B56">
        <v>4773</v>
      </c>
      <c r="C56">
        <v>4.1399999999999997</v>
      </c>
      <c r="D56">
        <v>193.6</v>
      </c>
      <c r="E56">
        <v>9316</v>
      </c>
      <c r="F56">
        <v>4303.34</v>
      </c>
      <c r="G56">
        <f t="shared" si="0"/>
        <v>5059.4785960994486</v>
      </c>
      <c r="H56">
        <f t="shared" si="1"/>
        <v>-286.47859609944862</v>
      </c>
      <c r="I56">
        <f t="shared" si="2"/>
        <v>6.0020657049957807E-2</v>
      </c>
    </row>
    <row r="57" spans="1:9" x14ac:dyDescent="0.25">
      <c r="A57" s="30">
        <v>38504</v>
      </c>
      <c r="B57">
        <v>5086</v>
      </c>
      <c r="C57">
        <v>4</v>
      </c>
      <c r="D57">
        <v>193.7</v>
      </c>
      <c r="E57">
        <v>9341.7000000000007</v>
      </c>
      <c r="F57">
        <v>4303.34</v>
      </c>
      <c r="G57">
        <f t="shared" si="0"/>
        <v>4984.7814327740107</v>
      </c>
      <c r="H57">
        <f t="shared" si="1"/>
        <v>101.21856722598932</v>
      </c>
      <c r="I57">
        <f t="shared" si="2"/>
        <v>1.9901409206840213E-2</v>
      </c>
    </row>
    <row r="58" spans="1:9" x14ac:dyDescent="0.25">
      <c r="A58" s="30">
        <v>38534</v>
      </c>
      <c r="B58">
        <v>5469</v>
      </c>
      <c r="C58">
        <v>4.18</v>
      </c>
      <c r="D58">
        <v>194.9</v>
      </c>
      <c r="E58">
        <v>9383.7999999999993</v>
      </c>
      <c r="F58">
        <v>4380.96</v>
      </c>
      <c r="G58">
        <f t="shared" si="0"/>
        <v>5208.8293237535781</v>
      </c>
      <c r="H58">
        <f t="shared" si="1"/>
        <v>260.17067624642186</v>
      </c>
      <c r="I58">
        <f t="shared" si="2"/>
        <v>4.7571891798577778E-2</v>
      </c>
    </row>
    <row r="59" spans="1:9" x14ac:dyDescent="0.25">
      <c r="A59" s="30">
        <v>38565</v>
      </c>
      <c r="B59">
        <v>6200</v>
      </c>
      <c r="C59">
        <v>4.26</v>
      </c>
      <c r="D59">
        <v>196.1</v>
      </c>
      <c r="E59">
        <v>9433.4</v>
      </c>
      <c r="F59">
        <v>4380.96</v>
      </c>
      <c r="G59">
        <f t="shared" si="0"/>
        <v>5169.7076315419345</v>
      </c>
      <c r="H59">
        <f t="shared" si="1"/>
        <v>1030.2923684580655</v>
      </c>
      <c r="I59">
        <f t="shared" si="2"/>
        <v>0.16617618846097831</v>
      </c>
    </row>
    <row r="60" spans="1:9" x14ac:dyDescent="0.25">
      <c r="A60" s="30">
        <v>38596</v>
      </c>
      <c r="B60">
        <v>5634</v>
      </c>
      <c r="C60">
        <v>4.2</v>
      </c>
      <c r="D60">
        <v>198.8</v>
      </c>
      <c r="E60">
        <v>9491.5</v>
      </c>
      <c r="F60">
        <v>4380.96</v>
      </c>
      <c r="G60">
        <f t="shared" si="0"/>
        <v>5098.9594625630943</v>
      </c>
      <c r="H60">
        <f t="shared" si="1"/>
        <v>535.04053743690565</v>
      </c>
      <c r="I60">
        <f t="shared" si="2"/>
        <v>9.4966371572045738E-2</v>
      </c>
    </row>
    <row r="61" spans="1:9" x14ac:dyDescent="0.25">
      <c r="A61" s="30">
        <v>38626</v>
      </c>
      <c r="B61">
        <v>5266</v>
      </c>
      <c r="C61">
        <v>4.46</v>
      </c>
      <c r="D61">
        <v>199.1</v>
      </c>
      <c r="E61">
        <v>9575.6</v>
      </c>
      <c r="F61">
        <v>4444.1099999999997</v>
      </c>
      <c r="G61">
        <f t="shared" si="0"/>
        <v>5227.7407533661299</v>
      </c>
      <c r="H61">
        <f t="shared" si="1"/>
        <v>38.259246633870134</v>
      </c>
      <c r="I61">
        <f t="shared" si="2"/>
        <v>7.2653335803019624E-3</v>
      </c>
    </row>
    <row r="62" spans="1:9" x14ac:dyDescent="0.25">
      <c r="A62" s="30">
        <v>38657</v>
      </c>
      <c r="B62">
        <v>4379</v>
      </c>
      <c r="C62">
        <v>4.54</v>
      </c>
      <c r="D62">
        <v>198.1</v>
      </c>
      <c r="E62">
        <v>9634.6</v>
      </c>
      <c r="F62">
        <v>4444.1099999999997</v>
      </c>
      <c r="G62">
        <f t="shared" si="0"/>
        <v>5147.5752153282592</v>
      </c>
      <c r="H62">
        <f t="shared" si="1"/>
        <v>-768.57521532825922</v>
      </c>
      <c r="I62">
        <f t="shared" si="2"/>
        <v>0.17551386511264197</v>
      </c>
    </row>
    <row r="63" spans="1:9" x14ac:dyDescent="0.25">
      <c r="A63" s="30">
        <v>38687</v>
      </c>
      <c r="B63">
        <v>4650</v>
      </c>
      <c r="C63">
        <v>4.47</v>
      </c>
      <c r="D63">
        <v>198.1</v>
      </c>
      <c r="E63">
        <v>9685.4</v>
      </c>
      <c r="F63">
        <v>4444.1099999999997</v>
      </c>
      <c r="G63">
        <f t="shared" si="0"/>
        <v>5052.2701273151415</v>
      </c>
      <c r="H63">
        <f t="shared" si="1"/>
        <v>-402.27012731514151</v>
      </c>
      <c r="I63">
        <f t="shared" si="2"/>
        <v>8.6509704798955159E-2</v>
      </c>
    </row>
    <row r="64" spans="1:9" x14ac:dyDescent="0.25">
      <c r="A64" s="30">
        <v>38718</v>
      </c>
      <c r="B64">
        <v>5639</v>
      </c>
      <c r="C64">
        <v>4.42</v>
      </c>
      <c r="D64">
        <v>199.3</v>
      </c>
      <c r="E64">
        <v>9831.1</v>
      </c>
      <c r="F64">
        <v>4534.6400000000003</v>
      </c>
      <c r="G64">
        <f t="shared" si="0"/>
        <v>5096.3282111010612</v>
      </c>
      <c r="H64">
        <f t="shared" si="1"/>
        <v>542.67178889893876</v>
      </c>
      <c r="I64">
        <f t="shared" si="2"/>
        <v>9.6235465312810561E-2</v>
      </c>
    </row>
    <row r="65" spans="1:9" x14ac:dyDescent="0.25">
      <c r="A65" s="30">
        <v>38749</v>
      </c>
      <c r="B65">
        <v>4052</v>
      </c>
      <c r="C65">
        <v>4.57</v>
      </c>
      <c r="D65">
        <v>199.4</v>
      </c>
      <c r="E65">
        <v>9870.7999999999993</v>
      </c>
      <c r="F65">
        <v>4534.6400000000003</v>
      </c>
      <c r="G65">
        <f t="shared" si="0"/>
        <v>5077.2876025054411</v>
      </c>
      <c r="H65">
        <f t="shared" si="1"/>
        <v>-1025.2876025054411</v>
      </c>
      <c r="I65">
        <f t="shared" si="2"/>
        <v>0.25303247840706838</v>
      </c>
    </row>
    <row r="66" spans="1:9" x14ac:dyDescent="0.25">
      <c r="A66" s="30">
        <v>38777</v>
      </c>
      <c r="B66">
        <v>4363</v>
      </c>
      <c r="C66">
        <v>4.72</v>
      </c>
      <c r="D66">
        <v>199.7</v>
      </c>
      <c r="E66">
        <v>9905.7000000000007</v>
      </c>
      <c r="F66">
        <v>4534.6400000000003</v>
      </c>
      <c r="G66">
        <f t="shared" si="0"/>
        <v>5067.9402574841879</v>
      </c>
      <c r="H66">
        <f t="shared" si="1"/>
        <v>-704.9402574841879</v>
      </c>
      <c r="I66">
        <f t="shared" si="2"/>
        <v>0.16157237164432453</v>
      </c>
    </row>
    <row r="67" spans="1:9" x14ac:dyDescent="0.25">
      <c r="A67" s="30">
        <v>38808</v>
      </c>
      <c r="B67">
        <v>4876</v>
      </c>
      <c r="C67">
        <v>4.99</v>
      </c>
      <c r="D67">
        <v>200.7</v>
      </c>
      <c r="E67">
        <v>9943.2000000000007</v>
      </c>
      <c r="F67">
        <v>4583.2700000000004</v>
      </c>
      <c r="G67">
        <f t="shared" si="0"/>
        <v>5236.1726363282087</v>
      </c>
      <c r="H67">
        <f t="shared" si="1"/>
        <v>-360.17263632820868</v>
      </c>
      <c r="I67">
        <f t="shared" si="2"/>
        <v>7.3866414341306127E-2</v>
      </c>
    </row>
    <row r="68" spans="1:9" x14ac:dyDescent="0.25">
      <c r="A68" s="30">
        <v>38838</v>
      </c>
      <c r="B68">
        <v>5132</v>
      </c>
      <c r="C68">
        <v>5.1100000000000003</v>
      </c>
      <c r="D68">
        <v>201.3</v>
      </c>
      <c r="E68">
        <v>9963.6</v>
      </c>
      <c r="F68">
        <v>4583.2700000000004</v>
      </c>
      <c r="G68">
        <f t="shared" ref="G68:G131" si="3">$B$1+SUMPRODUCT($C$1:$F$1,C68:F68)</f>
        <v>5244.4501946549644</v>
      </c>
      <c r="H68">
        <f t="shared" ref="H68:H131" si="4">B68-G68</f>
        <v>-112.45019465496443</v>
      </c>
      <c r="I68">
        <f t="shared" ref="I68:I131" si="5">ABS(H68)/B68</f>
        <v>2.1911573393406943E-2</v>
      </c>
    </row>
    <row r="69" spans="1:9" x14ac:dyDescent="0.25">
      <c r="A69" s="30">
        <v>38869</v>
      </c>
      <c r="B69">
        <v>5227</v>
      </c>
      <c r="C69">
        <v>5.1100000000000003</v>
      </c>
      <c r="D69">
        <v>201.8</v>
      </c>
      <c r="E69">
        <v>10012.1</v>
      </c>
      <c r="F69">
        <v>4583.2700000000004</v>
      </c>
      <c r="G69">
        <f t="shared" si="3"/>
        <v>5177.2613665803638</v>
      </c>
      <c r="H69">
        <f t="shared" si="4"/>
        <v>49.738633419636244</v>
      </c>
      <c r="I69">
        <f t="shared" si="5"/>
        <v>9.5157133001025906E-3</v>
      </c>
    </row>
    <row r="70" spans="1:9" x14ac:dyDescent="0.25">
      <c r="A70" s="30">
        <v>38899</v>
      </c>
      <c r="B70">
        <v>5761</v>
      </c>
      <c r="C70">
        <v>5.09</v>
      </c>
      <c r="D70">
        <v>202.9</v>
      </c>
      <c r="E70">
        <v>10039.4</v>
      </c>
      <c r="F70">
        <v>4622.49</v>
      </c>
      <c r="G70">
        <f t="shared" si="3"/>
        <v>5257.9954845234261</v>
      </c>
      <c r="H70">
        <f t="shared" si="4"/>
        <v>503.00451547657394</v>
      </c>
      <c r="I70">
        <f t="shared" si="5"/>
        <v>8.7312014489945133E-2</v>
      </c>
    </row>
    <row r="71" spans="1:9" x14ac:dyDescent="0.25">
      <c r="A71" s="30">
        <v>38930</v>
      </c>
      <c r="B71">
        <v>5985</v>
      </c>
      <c r="C71">
        <v>4.88</v>
      </c>
      <c r="D71">
        <v>203.8</v>
      </c>
      <c r="E71">
        <v>10068.200000000001</v>
      </c>
      <c r="F71">
        <v>4622.49</v>
      </c>
      <c r="G71">
        <f t="shared" si="3"/>
        <v>5169.8328433468159</v>
      </c>
      <c r="H71">
        <f t="shared" si="4"/>
        <v>815.16715665318407</v>
      </c>
      <c r="I71">
        <f t="shared" si="5"/>
        <v>0.13620169701807586</v>
      </c>
    </row>
    <row r="72" spans="1:9" x14ac:dyDescent="0.25">
      <c r="A72" s="30">
        <v>38961</v>
      </c>
      <c r="B72">
        <v>5295</v>
      </c>
      <c r="C72">
        <v>4.72</v>
      </c>
      <c r="D72">
        <v>202.8</v>
      </c>
      <c r="E72">
        <v>10105.200000000001</v>
      </c>
      <c r="F72">
        <v>4622.49</v>
      </c>
      <c r="G72">
        <f t="shared" si="3"/>
        <v>5059.3430662718911</v>
      </c>
      <c r="H72">
        <f t="shared" si="4"/>
        <v>235.65693372810892</v>
      </c>
      <c r="I72">
        <f t="shared" si="5"/>
        <v>4.4505558777735398E-2</v>
      </c>
    </row>
    <row r="73" spans="1:9" x14ac:dyDescent="0.25">
      <c r="A73" s="30">
        <v>38991</v>
      </c>
      <c r="B73">
        <v>5484</v>
      </c>
      <c r="C73">
        <v>4.7300000000000004</v>
      </c>
      <c r="D73">
        <v>201.9</v>
      </c>
      <c r="E73">
        <v>10132.4</v>
      </c>
      <c r="F73">
        <v>4679.08</v>
      </c>
      <c r="G73">
        <f t="shared" si="3"/>
        <v>5174.2041313502032</v>
      </c>
      <c r="H73">
        <f t="shared" si="4"/>
        <v>309.79586864979683</v>
      </c>
      <c r="I73">
        <f t="shared" si="5"/>
        <v>5.6490858615936695E-2</v>
      </c>
    </row>
    <row r="74" spans="1:9" x14ac:dyDescent="0.25">
      <c r="A74" s="30">
        <v>39022</v>
      </c>
      <c r="B74">
        <v>4720</v>
      </c>
      <c r="C74">
        <v>4.5999999999999996</v>
      </c>
      <c r="D74">
        <v>202</v>
      </c>
      <c r="E74">
        <v>10175.5</v>
      </c>
      <c r="F74">
        <v>4679.08</v>
      </c>
      <c r="G74">
        <f t="shared" si="3"/>
        <v>5075.8623939203408</v>
      </c>
      <c r="H74">
        <f t="shared" si="4"/>
        <v>-355.86239392034076</v>
      </c>
      <c r="I74">
        <f t="shared" si="5"/>
        <v>7.5394574983123047E-2</v>
      </c>
    </row>
    <row r="75" spans="1:9" x14ac:dyDescent="0.25">
      <c r="A75" s="30">
        <v>39052</v>
      </c>
      <c r="B75">
        <v>4750</v>
      </c>
      <c r="C75">
        <v>4.5599999999999996</v>
      </c>
      <c r="D75">
        <v>203.1</v>
      </c>
      <c r="E75">
        <v>10251.9</v>
      </c>
      <c r="F75">
        <v>4679.08</v>
      </c>
      <c r="G75">
        <f t="shared" si="3"/>
        <v>4963.2387546976552</v>
      </c>
      <c r="H75">
        <f t="shared" si="4"/>
        <v>-213.23875469765517</v>
      </c>
      <c r="I75">
        <f t="shared" si="5"/>
        <v>4.4892369410032669E-2</v>
      </c>
    </row>
    <row r="76" spans="1:9" x14ac:dyDescent="0.25">
      <c r="A76" s="30">
        <v>39083</v>
      </c>
      <c r="B76">
        <v>5719</v>
      </c>
      <c r="C76">
        <v>4.76</v>
      </c>
      <c r="D76">
        <v>203.43700000000001</v>
      </c>
      <c r="E76">
        <v>10298.200000000001</v>
      </c>
      <c r="F76">
        <v>4736.1899999999996</v>
      </c>
      <c r="G76">
        <f t="shared" si="3"/>
        <v>5116.163579774704</v>
      </c>
      <c r="H76">
        <f t="shared" si="4"/>
        <v>602.83642022529602</v>
      </c>
      <c r="I76">
        <f t="shared" si="5"/>
        <v>0.10540941077553699</v>
      </c>
    </row>
    <row r="77" spans="1:9" x14ac:dyDescent="0.25">
      <c r="A77" s="30">
        <v>39114</v>
      </c>
      <c r="B77">
        <v>4140</v>
      </c>
      <c r="C77">
        <v>4.72</v>
      </c>
      <c r="D77">
        <v>204.226</v>
      </c>
      <c r="E77">
        <v>10370.1</v>
      </c>
      <c r="F77">
        <v>4736.1899999999996</v>
      </c>
      <c r="G77">
        <f t="shared" si="3"/>
        <v>5006.5458025136031</v>
      </c>
      <c r="H77">
        <f t="shared" si="4"/>
        <v>-866.54580251360312</v>
      </c>
      <c r="I77">
        <f t="shared" si="5"/>
        <v>0.20931058031729544</v>
      </c>
    </row>
    <row r="78" spans="1:9" x14ac:dyDescent="0.25">
      <c r="A78" s="30">
        <v>39142</v>
      </c>
      <c r="B78">
        <v>4466</v>
      </c>
      <c r="C78">
        <v>4.5599999999999996</v>
      </c>
      <c r="D78">
        <v>205.28800000000001</v>
      </c>
      <c r="E78">
        <v>10442.9</v>
      </c>
      <c r="F78">
        <v>4736.1899999999996</v>
      </c>
      <c r="G78">
        <f t="shared" si="3"/>
        <v>4867.1142600283965</v>
      </c>
      <c r="H78">
        <f t="shared" si="4"/>
        <v>-401.11426002839653</v>
      </c>
      <c r="I78">
        <f t="shared" si="5"/>
        <v>8.9815105245946381E-2</v>
      </c>
    </row>
    <row r="79" spans="1:9" x14ac:dyDescent="0.25">
      <c r="A79" s="30">
        <v>39173</v>
      </c>
      <c r="B79">
        <v>5004</v>
      </c>
      <c r="C79">
        <v>4.6900000000000004</v>
      </c>
      <c r="D79">
        <v>205.904</v>
      </c>
      <c r="E79">
        <v>10464.200000000001</v>
      </c>
      <c r="F79">
        <v>4794.12</v>
      </c>
      <c r="G79">
        <f t="shared" si="3"/>
        <v>5045.0603088116623</v>
      </c>
      <c r="H79">
        <f t="shared" si="4"/>
        <v>-41.060308811662253</v>
      </c>
      <c r="I79">
        <f t="shared" si="5"/>
        <v>8.2054973644408984E-3</v>
      </c>
    </row>
    <row r="80" spans="1:9" x14ac:dyDescent="0.25">
      <c r="A80" s="30">
        <v>39203</v>
      </c>
      <c r="B80">
        <v>4854</v>
      </c>
      <c r="C80">
        <v>4.75</v>
      </c>
      <c r="D80">
        <v>206.755</v>
      </c>
      <c r="E80">
        <v>10487</v>
      </c>
      <c r="F80">
        <v>4794.12</v>
      </c>
      <c r="G80">
        <f t="shared" si="3"/>
        <v>5036.8811961875581</v>
      </c>
      <c r="H80">
        <f t="shared" si="4"/>
        <v>-182.88119618755809</v>
      </c>
      <c r="I80">
        <f t="shared" si="5"/>
        <v>3.7676389820263306E-2</v>
      </c>
    </row>
    <row r="81" spans="1:9" x14ac:dyDescent="0.25">
      <c r="A81" s="30">
        <v>39234</v>
      </c>
      <c r="B81">
        <v>5138</v>
      </c>
      <c r="C81">
        <v>5.0999999999999996</v>
      </c>
      <c r="D81">
        <v>207.23400000000001</v>
      </c>
      <c r="E81">
        <v>10492.8</v>
      </c>
      <c r="F81">
        <v>4794.12</v>
      </c>
      <c r="G81">
        <f t="shared" si="3"/>
        <v>5126.6646572574409</v>
      </c>
      <c r="H81">
        <f t="shared" si="4"/>
        <v>11.335342742559078</v>
      </c>
      <c r="I81">
        <f t="shared" si="5"/>
        <v>2.2061780347526426E-3</v>
      </c>
    </row>
    <row r="82" spans="1:9" x14ac:dyDescent="0.25">
      <c r="A82" s="30">
        <v>39264</v>
      </c>
      <c r="B82">
        <v>5712</v>
      </c>
      <c r="C82">
        <v>5</v>
      </c>
      <c r="D82">
        <v>207.60300000000001</v>
      </c>
      <c r="E82">
        <v>10518.5</v>
      </c>
      <c r="F82">
        <v>4845</v>
      </c>
      <c r="G82">
        <f t="shared" si="3"/>
        <v>5213.5607604023935</v>
      </c>
      <c r="H82">
        <f t="shared" si="4"/>
        <v>498.4392395976065</v>
      </c>
      <c r="I82">
        <f t="shared" si="5"/>
        <v>8.7261771638236438E-2</v>
      </c>
    </row>
    <row r="83" spans="1:9" x14ac:dyDescent="0.25">
      <c r="A83" s="30">
        <v>39295</v>
      </c>
      <c r="B83">
        <v>6106</v>
      </c>
      <c r="C83">
        <v>4.67</v>
      </c>
      <c r="D83">
        <v>207.667</v>
      </c>
      <c r="E83">
        <v>10533.1</v>
      </c>
      <c r="F83">
        <v>4845</v>
      </c>
      <c r="G83">
        <f t="shared" si="3"/>
        <v>5104.872556409573</v>
      </c>
      <c r="H83">
        <f t="shared" si="4"/>
        <v>1001.127443590427</v>
      </c>
      <c r="I83">
        <f t="shared" si="5"/>
        <v>0.16395798290049574</v>
      </c>
    </row>
    <row r="84" spans="1:9" x14ac:dyDescent="0.25">
      <c r="A84" s="30">
        <v>39326</v>
      </c>
      <c r="B84">
        <v>5273</v>
      </c>
      <c r="C84">
        <v>4.5199999999999996</v>
      </c>
      <c r="D84">
        <v>208.547</v>
      </c>
      <c r="E84">
        <v>10597.8</v>
      </c>
      <c r="F84">
        <v>4845</v>
      </c>
      <c r="G84">
        <f t="shared" si="3"/>
        <v>4978.1093205132238</v>
      </c>
      <c r="H84">
        <f t="shared" si="4"/>
        <v>294.89067948677621</v>
      </c>
      <c r="I84">
        <f t="shared" si="5"/>
        <v>5.5924650006974434E-2</v>
      </c>
    </row>
    <row r="85" spans="1:9" x14ac:dyDescent="0.25">
      <c r="A85" s="30">
        <v>39356</v>
      </c>
      <c r="B85">
        <v>5438</v>
      </c>
      <c r="C85">
        <v>4.53</v>
      </c>
      <c r="D85">
        <v>209.19</v>
      </c>
      <c r="E85">
        <v>10611.1</v>
      </c>
      <c r="F85">
        <v>4893.83</v>
      </c>
      <c r="G85">
        <f t="shared" si="3"/>
        <v>5110.2698519344667</v>
      </c>
      <c r="H85">
        <f t="shared" si="4"/>
        <v>327.73014806553329</v>
      </c>
      <c r="I85">
        <f t="shared" si="5"/>
        <v>6.026666937578766E-2</v>
      </c>
    </row>
    <row r="86" spans="1:9" x14ac:dyDescent="0.25">
      <c r="A86" s="30">
        <v>39387</v>
      </c>
      <c r="B86">
        <v>4495</v>
      </c>
      <c r="C86">
        <v>4.1500000000000004</v>
      </c>
      <c r="D86">
        <v>210.834</v>
      </c>
      <c r="E86">
        <v>10653.9</v>
      </c>
      <c r="F86">
        <v>4893.83</v>
      </c>
      <c r="G86">
        <f t="shared" si="3"/>
        <v>4965.0005626673792</v>
      </c>
      <c r="H86">
        <f t="shared" si="4"/>
        <v>-470.0005626673792</v>
      </c>
      <c r="I86">
        <f t="shared" si="5"/>
        <v>0.10456074809062942</v>
      </c>
    </row>
    <row r="87" spans="1:9" x14ac:dyDescent="0.25">
      <c r="A87" s="30">
        <v>39417</v>
      </c>
      <c r="B87">
        <v>4639</v>
      </c>
      <c r="C87">
        <v>4.0999999999999996</v>
      </c>
      <c r="D87">
        <v>211.44499999999999</v>
      </c>
      <c r="E87">
        <v>10717.3</v>
      </c>
      <c r="F87">
        <v>4893.83</v>
      </c>
      <c r="G87">
        <f t="shared" si="3"/>
        <v>4863.4069507000168</v>
      </c>
      <c r="H87">
        <f t="shared" si="4"/>
        <v>-224.40695070001675</v>
      </c>
      <c r="I87">
        <f t="shared" si="5"/>
        <v>4.8373992390605032E-2</v>
      </c>
    </row>
    <row r="88" spans="1:9" x14ac:dyDescent="0.25">
      <c r="A88" s="23">
        <v>39448</v>
      </c>
      <c r="B88" s="3">
        <v>5555</v>
      </c>
      <c r="C88" s="3">
        <v>3.74</v>
      </c>
      <c r="D88" s="3">
        <v>212.17400000000001</v>
      </c>
      <c r="E88" s="3">
        <v>10756.7</v>
      </c>
      <c r="F88" s="3">
        <v>4883.68</v>
      </c>
      <c r="G88" s="3">
        <f t="shared" si="3"/>
        <v>4687.9421733495437</v>
      </c>
      <c r="H88" s="3">
        <f t="shared" si="4"/>
        <v>867.05782665045626</v>
      </c>
      <c r="I88" s="3">
        <f t="shared" si="5"/>
        <v>0.156086017398822</v>
      </c>
    </row>
    <row r="89" spans="1:9" x14ac:dyDescent="0.25">
      <c r="A89" s="23">
        <v>39479</v>
      </c>
      <c r="B89" s="3">
        <v>4085</v>
      </c>
      <c r="C89" s="3">
        <v>3.74</v>
      </c>
      <c r="D89" s="3">
        <v>212.68700000000001</v>
      </c>
      <c r="E89" s="3">
        <v>10777.4</v>
      </c>
      <c r="F89" s="3">
        <v>4883.68</v>
      </c>
      <c r="G89" s="3">
        <f t="shared" si="3"/>
        <v>4662.920722761748</v>
      </c>
      <c r="H89" s="3">
        <f t="shared" si="4"/>
        <v>-577.92072276174804</v>
      </c>
      <c r="I89" s="3">
        <f t="shared" si="5"/>
        <v>0.14147386114118679</v>
      </c>
    </row>
    <row r="90" spans="1:9" x14ac:dyDescent="0.25">
      <c r="A90" s="23">
        <v>39508</v>
      </c>
      <c r="B90" s="3">
        <v>4138</v>
      </c>
      <c r="C90" s="3">
        <v>3.51</v>
      </c>
      <c r="D90" s="3">
        <v>213.44800000000001</v>
      </c>
      <c r="E90" s="3">
        <v>10806.4</v>
      </c>
      <c r="F90" s="3">
        <v>4883.68</v>
      </c>
      <c r="G90" s="3">
        <f t="shared" si="3"/>
        <v>4567.4627124907674</v>
      </c>
      <c r="H90" s="3">
        <f t="shared" si="4"/>
        <v>-429.46271249076744</v>
      </c>
      <c r="I90" s="3">
        <f t="shared" si="5"/>
        <v>0.10378509243372824</v>
      </c>
    </row>
    <row r="91" spans="1:9" x14ac:dyDescent="0.25">
      <c r="A91" s="23">
        <v>39539</v>
      </c>
      <c r="B91" s="3">
        <v>4993</v>
      </c>
      <c r="C91" s="3">
        <v>3.68</v>
      </c>
      <c r="D91" s="3">
        <v>213.94200000000001</v>
      </c>
      <c r="E91" s="3">
        <v>10786</v>
      </c>
      <c r="F91" s="3">
        <v>4935.2</v>
      </c>
      <c r="G91" s="3">
        <f t="shared" si="3"/>
        <v>4798.9185719526977</v>
      </c>
      <c r="H91" s="3">
        <f t="shared" si="4"/>
        <v>194.08142804730232</v>
      </c>
      <c r="I91" s="3">
        <f t="shared" si="5"/>
        <v>3.8870704595894714E-2</v>
      </c>
    </row>
    <row r="92" spans="1:9" x14ac:dyDescent="0.25">
      <c r="A92" s="23">
        <v>39569</v>
      </c>
      <c r="B92" s="3">
        <v>4523</v>
      </c>
      <c r="C92" s="3">
        <v>3.88</v>
      </c>
      <c r="D92" s="3">
        <v>215.208</v>
      </c>
      <c r="E92" s="3">
        <v>11353.6</v>
      </c>
      <c r="F92" s="3">
        <v>4935.2</v>
      </c>
      <c r="G92" s="3">
        <f t="shared" si="3"/>
        <v>4009.6328201769466</v>
      </c>
      <c r="H92" s="3">
        <f t="shared" si="4"/>
        <v>513.36717982305345</v>
      </c>
      <c r="I92" s="3">
        <f t="shared" si="5"/>
        <v>0.11350147685674407</v>
      </c>
    </row>
    <row r="93" spans="1:9" x14ac:dyDescent="0.25">
      <c r="A93" s="23">
        <v>39600</v>
      </c>
      <c r="B93" s="3">
        <v>4930</v>
      </c>
      <c r="C93" s="3">
        <v>4.0999999999999996</v>
      </c>
      <c r="D93" s="3">
        <v>217.46299999999999</v>
      </c>
      <c r="E93" s="3">
        <v>11131.9</v>
      </c>
      <c r="F93" s="3">
        <v>4935.2</v>
      </c>
      <c r="G93" s="3">
        <f t="shared" si="3"/>
        <v>4430.4269302484936</v>
      </c>
      <c r="H93" s="3">
        <f t="shared" si="4"/>
        <v>499.57306975150641</v>
      </c>
      <c r="I93" s="3">
        <f t="shared" si="5"/>
        <v>0.10133327986845972</v>
      </c>
    </row>
    <row r="94" spans="1:9" x14ac:dyDescent="0.25">
      <c r="A94" s="23">
        <v>39630</v>
      </c>
      <c r="B94" s="3">
        <v>5188</v>
      </c>
      <c r="C94" s="3">
        <v>4.01</v>
      </c>
      <c r="D94" s="3">
        <v>219.01599999999999</v>
      </c>
      <c r="E94" s="3">
        <v>11004</v>
      </c>
      <c r="F94" s="3">
        <v>4945.0600000000004</v>
      </c>
      <c r="G94" s="3">
        <f t="shared" si="3"/>
        <v>4647.4314535524245</v>
      </c>
      <c r="H94" s="3">
        <f t="shared" si="4"/>
        <v>540.5685464475755</v>
      </c>
      <c r="I94" s="3">
        <f t="shared" si="5"/>
        <v>0.10419594187501455</v>
      </c>
    </row>
    <row r="95" spans="1:9" x14ac:dyDescent="0.25">
      <c r="A95" s="23">
        <v>39661</v>
      </c>
      <c r="B95" s="3">
        <v>5682</v>
      </c>
      <c r="C95" s="3">
        <v>3.89</v>
      </c>
      <c r="D95" s="3">
        <v>218.69</v>
      </c>
      <c r="E95" s="3">
        <v>10931.8</v>
      </c>
      <c r="F95" s="3">
        <v>4945.0600000000004</v>
      </c>
      <c r="G95" s="3">
        <f t="shared" si="3"/>
        <v>4720.7719793897322</v>
      </c>
      <c r="H95" s="3">
        <f t="shared" si="4"/>
        <v>961.22802061026778</v>
      </c>
      <c r="I95" s="3">
        <f t="shared" si="5"/>
        <v>0.16917071816442586</v>
      </c>
    </row>
    <row r="96" spans="1:9" x14ac:dyDescent="0.25">
      <c r="A96" s="23">
        <v>39692</v>
      </c>
      <c r="B96" s="3">
        <v>4974</v>
      </c>
      <c r="C96" s="3">
        <v>3.69</v>
      </c>
      <c r="D96" s="3">
        <v>218.87700000000001</v>
      </c>
      <c r="E96" s="3">
        <v>10974</v>
      </c>
      <c r="F96" s="3">
        <v>4945.0600000000004</v>
      </c>
      <c r="G96" s="3">
        <f t="shared" si="3"/>
        <v>4606.3107751646803</v>
      </c>
      <c r="H96" s="3">
        <f t="shared" si="4"/>
        <v>367.68922483531969</v>
      </c>
      <c r="I96" s="3">
        <f t="shared" si="5"/>
        <v>7.3922240618278984E-2</v>
      </c>
    </row>
    <row r="97" spans="1:9" x14ac:dyDescent="0.25">
      <c r="A97" s="23">
        <v>39722</v>
      </c>
      <c r="B97" s="3">
        <v>5159</v>
      </c>
      <c r="C97" s="3">
        <v>3.81</v>
      </c>
      <c r="D97" s="3">
        <v>216.995</v>
      </c>
      <c r="E97" s="3">
        <v>10966.3</v>
      </c>
      <c r="F97" s="3">
        <v>4853.18</v>
      </c>
      <c r="G97" s="3">
        <f t="shared" si="3"/>
        <v>4360.0211380571382</v>
      </c>
      <c r="H97" s="3">
        <f t="shared" si="4"/>
        <v>798.97886194286184</v>
      </c>
      <c r="I97" s="3">
        <f t="shared" si="5"/>
        <v>0.15487087845374334</v>
      </c>
    </row>
    <row r="98" spans="1:9" x14ac:dyDescent="0.25">
      <c r="A98" s="23">
        <v>39753</v>
      </c>
      <c r="B98" s="3">
        <v>4224</v>
      </c>
      <c r="C98" s="3">
        <v>3.53</v>
      </c>
      <c r="D98" s="3">
        <v>213.15299999999999</v>
      </c>
      <c r="E98" s="3">
        <v>10922.7</v>
      </c>
      <c r="F98" s="3">
        <v>4853.18</v>
      </c>
      <c r="G98" s="3">
        <f t="shared" si="3"/>
        <v>4304.870630302401</v>
      </c>
      <c r="H98" s="3">
        <f t="shared" si="4"/>
        <v>-80.870630302400969</v>
      </c>
      <c r="I98" s="3">
        <f t="shared" si="5"/>
        <v>1.9145509067803261E-2</v>
      </c>
    </row>
    <row r="99" spans="1:9" x14ac:dyDescent="0.25">
      <c r="A99" s="23">
        <v>39783</v>
      </c>
      <c r="B99" s="3">
        <v>4758</v>
      </c>
      <c r="C99" s="3">
        <v>2.42</v>
      </c>
      <c r="D99" s="3">
        <v>211.398</v>
      </c>
      <c r="E99" s="3">
        <v>10809.4</v>
      </c>
      <c r="F99" s="3">
        <v>4853.18</v>
      </c>
      <c r="G99" s="3">
        <f t="shared" si="3"/>
        <v>4160.6637615662094</v>
      </c>
      <c r="H99" s="3">
        <f t="shared" si="4"/>
        <v>597.33623843379064</v>
      </c>
      <c r="I99" s="3">
        <f t="shared" si="5"/>
        <v>0.12554355578684123</v>
      </c>
    </row>
    <row r="100" spans="1:9" x14ac:dyDescent="0.25">
      <c r="A100" s="23">
        <v>39814</v>
      </c>
      <c r="B100" s="3">
        <v>5690</v>
      </c>
      <c r="C100" s="3">
        <v>2.52</v>
      </c>
      <c r="D100" s="3">
        <v>211.93299999999999</v>
      </c>
      <c r="E100" s="3">
        <v>10851.7</v>
      </c>
      <c r="F100" s="3">
        <v>4798.18</v>
      </c>
      <c r="G100" s="3">
        <f t="shared" si="3"/>
        <v>3970.0795941415236</v>
      </c>
      <c r="H100" s="3">
        <f t="shared" si="4"/>
        <v>1719.9204058584764</v>
      </c>
      <c r="I100" s="3">
        <f t="shared" si="5"/>
        <v>0.30227072159199936</v>
      </c>
    </row>
    <row r="101" spans="1:9" x14ac:dyDescent="0.25">
      <c r="A101" s="23">
        <v>39845</v>
      </c>
      <c r="B101" s="3">
        <v>3830</v>
      </c>
      <c r="C101" s="3">
        <v>2.87</v>
      </c>
      <c r="D101" s="3">
        <v>212.70500000000001</v>
      </c>
      <c r="E101" s="3">
        <v>10761.6</v>
      </c>
      <c r="F101" s="3">
        <v>4798.18</v>
      </c>
      <c r="G101" s="3">
        <f t="shared" si="3"/>
        <v>4208.3527630693716</v>
      </c>
      <c r="H101" s="3">
        <f t="shared" si="4"/>
        <v>-378.35276306937158</v>
      </c>
      <c r="I101" s="3">
        <f t="shared" si="5"/>
        <v>9.8786622211324171E-2</v>
      </c>
    </row>
    <row r="102" spans="1:9" x14ac:dyDescent="0.25">
      <c r="A102" s="23">
        <v>39873</v>
      </c>
      <c r="B102" s="3">
        <v>3896</v>
      </c>
      <c r="C102" s="3">
        <v>2.82</v>
      </c>
      <c r="D102" s="3">
        <v>212.495</v>
      </c>
      <c r="E102" s="3">
        <v>10749.3</v>
      </c>
      <c r="F102" s="3">
        <v>4798.18</v>
      </c>
      <c r="G102" s="3">
        <f t="shared" si="3"/>
        <v>4211.1339776623117</v>
      </c>
      <c r="H102" s="3">
        <f t="shared" si="4"/>
        <v>-315.13397766231174</v>
      </c>
      <c r="I102" s="3">
        <f t="shared" si="5"/>
        <v>8.0886544574515329E-2</v>
      </c>
    </row>
    <row r="103" spans="1:9" x14ac:dyDescent="0.25">
      <c r="A103" s="23">
        <v>39904</v>
      </c>
      <c r="B103" s="3">
        <v>4437</v>
      </c>
      <c r="C103" s="3">
        <v>2.93</v>
      </c>
      <c r="D103" s="3">
        <v>212.709</v>
      </c>
      <c r="E103" s="3">
        <v>10863</v>
      </c>
      <c r="F103" s="3">
        <v>4784.28</v>
      </c>
      <c r="G103" s="3">
        <f t="shared" si="3"/>
        <v>4030.7124255822728</v>
      </c>
      <c r="H103" s="3">
        <f t="shared" si="4"/>
        <v>406.28757441772723</v>
      </c>
      <c r="I103" s="3">
        <f t="shared" si="5"/>
        <v>9.1568080779293945E-2</v>
      </c>
    </row>
    <row r="104" spans="1:9" x14ac:dyDescent="0.25">
      <c r="A104" s="23">
        <v>39934</v>
      </c>
      <c r="B104" s="3">
        <v>3947</v>
      </c>
      <c r="C104" s="3">
        <v>3.29</v>
      </c>
      <c r="D104" s="3">
        <v>213.02199999999999</v>
      </c>
      <c r="E104" s="3">
        <v>11056.3</v>
      </c>
      <c r="F104" s="3">
        <v>4784.28</v>
      </c>
      <c r="G104" s="3">
        <f t="shared" si="3"/>
        <v>3837.7868162728955</v>
      </c>
      <c r="H104" s="3">
        <f t="shared" si="4"/>
        <v>109.21318372710448</v>
      </c>
      <c r="I104" s="3">
        <f t="shared" si="5"/>
        <v>2.7669922403624141E-2</v>
      </c>
    </row>
    <row r="105" spans="1:9" x14ac:dyDescent="0.25">
      <c r="A105" s="23">
        <v>39965</v>
      </c>
      <c r="B105" s="3">
        <v>4217</v>
      </c>
      <c r="C105" s="3">
        <v>3.72</v>
      </c>
      <c r="D105" s="3">
        <v>214.79</v>
      </c>
      <c r="E105" s="3">
        <v>10938.1</v>
      </c>
      <c r="F105" s="3">
        <v>4784.28</v>
      </c>
      <c r="G105" s="3">
        <f t="shared" si="3"/>
        <v>4151.8625763601249</v>
      </c>
      <c r="H105" s="3">
        <f t="shared" si="4"/>
        <v>65.137423639875124</v>
      </c>
      <c r="I105" s="3">
        <f t="shared" si="5"/>
        <v>1.5446389290935529E-2</v>
      </c>
    </row>
    <row r="106" spans="1:9" x14ac:dyDescent="0.25">
      <c r="A106" s="23">
        <v>39995</v>
      </c>
      <c r="B106" s="3">
        <v>4662</v>
      </c>
      <c r="C106" s="3">
        <v>3.56</v>
      </c>
      <c r="D106" s="3">
        <v>214.726</v>
      </c>
      <c r="E106" s="3">
        <v>10888</v>
      </c>
      <c r="F106" s="3">
        <v>4806.7700000000004</v>
      </c>
      <c r="G106" s="3">
        <f t="shared" si="3"/>
        <v>4249.7030305085718</v>
      </c>
      <c r="H106" s="3">
        <f t="shared" si="4"/>
        <v>412.29696949142817</v>
      </c>
      <c r="I106" s="3">
        <f t="shared" si="5"/>
        <v>8.8437788393699743E-2</v>
      </c>
    </row>
    <row r="107" spans="1:9" x14ac:dyDescent="0.25">
      <c r="A107" s="23">
        <v>40026</v>
      </c>
      <c r="B107" s="3">
        <v>4749</v>
      </c>
      <c r="C107" s="3">
        <v>3.59</v>
      </c>
      <c r="D107" s="3">
        <v>215.44499999999999</v>
      </c>
      <c r="E107" s="3">
        <v>10891.7</v>
      </c>
      <c r="F107" s="3">
        <v>4806.7700000000004</v>
      </c>
      <c r="G107" s="3">
        <f t="shared" si="3"/>
        <v>4260.8296248303996</v>
      </c>
      <c r="H107" s="3">
        <f t="shared" si="4"/>
        <v>488.17037516960045</v>
      </c>
      <c r="I107" s="3">
        <f t="shared" si="5"/>
        <v>0.1027943514781218</v>
      </c>
    </row>
    <row r="108" spans="1:9" x14ac:dyDescent="0.25">
      <c r="A108" s="23">
        <v>40057</v>
      </c>
      <c r="B108" s="3">
        <v>4221</v>
      </c>
      <c r="C108" s="3">
        <v>3.4</v>
      </c>
      <c r="D108" s="3">
        <v>215.86099999999999</v>
      </c>
      <c r="E108" s="3">
        <v>10930.3</v>
      </c>
      <c r="F108" s="3">
        <v>4806.7700000000004</v>
      </c>
      <c r="G108" s="3">
        <f t="shared" si="3"/>
        <v>4157.2508396838512</v>
      </c>
      <c r="H108" s="3">
        <f t="shared" si="4"/>
        <v>63.749160316148846</v>
      </c>
      <c r="I108" s="3">
        <f t="shared" si="5"/>
        <v>1.5102857217756182E-2</v>
      </c>
    </row>
    <row r="109" spans="1:9" x14ac:dyDescent="0.25">
      <c r="A109" s="23">
        <v>40087</v>
      </c>
      <c r="B109" s="3">
        <v>4180</v>
      </c>
      <c r="C109" s="3">
        <v>3.39</v>
      </c>
      <c r="D109" s="3">
        <v>216.50899999999999</v>
      </c>
      <c r="E109" s="3">
        <v>10925.1</v>
      </c>
      <c r="F109" s="3">
        <v>4876.01</v>
      </c>
      <c r="G109" s="3">
        <f t="shared" si="3"/>
        <v>4371.385565671264</v>
      </c>
      <c r="H109" s="3">
        <f t="shared" si="4"/>
        <v>-191.38556567126398</v>
      </c>
      <c r="I109" s="3">
        <f t="shared" si="5"/>
        <v>4.57860204955177E-2</v>
      </c>
    </row>
    <row r="110" spans="1:9" x14ac:dyDescent="0.25">
      <c r="A110" s="23">
        <v>40118</v>
      </c>
      <c r="B110" s="3">
        <v>3550</v>
      </c>
      <c r="C110" s="3">
        <v>3.4</v>
      </c>
      <c r="D110" s="3">
        <v>217.23400000000001</v>
      </c>
      <c r="E110" s="3">
        <v>10982.4</v>
      </c>
      <c r="F110" s="3">
        <v>4876.01</v>
      </c>
      <c r="G110" s="3">
        <f t="shared" si="3"/>
        <v>4296.2926281280143</v>
      </c>
      <c r="H110" s="3">
        <f t="shared" si="4"/>
        <v>-746.29262812801426</v>
      </c>
      <c r="I110" s="3">
        <f t="shared" si="5"/>
        <v>0.21022327552901809</v>
      </c>
    </row>
    <row r="111" spans="1:9" x14ac:dyDescent="0.25">
      <c r="A111" s="23">
        <v>40148</v>
      </c>
      <c r="B111" s="3">
        <v>3979</v>
      </c>
      <c r="C111" s="3">
        <v>3.59</v>
      </c>
      <c r="D111" s="3">
        <v>217.34700000000001</v>
      </c>
      <c r="E111" s="3">
        <v>11047.3</v>
      </c>
      <c r="F111" s="3">
        <v>4876.01</v>
      </c>
      <c r="G111" s="3">
        <f t="shared" si="3"/>
        <v>4249.9254805085257</v>
      </c>
      <c r="H111" s="3">
        <f t="shared" si="4"/>
        <v>-270.92548050852565</v>
      </c>
      <c r="I111" s="3">
        <f t="shared" si="5"/>
        <v>6.8088836518855403E-2</v>
      </c>
    </row>
    <row r="112" spans="1:9" x14ac:dyDescent="0.25">
      <c r="A112" s="23">
        <v>40179</v>
      </c>
      <c r="B112" s="3">
        <v>4402</v>
      </c>
      <c r="C112" s="3">
        <v>3.73</v>
      </c>
      <c r="D112" s="3">
        <v>217.488</v>
      </c>
      <c r="E112" s="3">
        <v>11070.4</v>
      </c>
      <c r="F112" s="3">
        <v>4907.12</v>
      </c>
      <c r="G112" s="3">
        <f t="shared" si="3"/>
        <v>4344.1404958249004</v>
      </c>
      <c r="H112" s="3">
        <f t="shared" si="4"/>
        <v>57.859504175099573</v>
      </c>
      <c r="I112" s="3">
        <f t="shared" si="5"/>
        <v>1.3143912806701403E-2</v>
      </c>
    </row>
    <row r="113" spans="1:9" x14ac:dyDescent="0.25">
      <c r="A113" s="23">
        <v>40210</v>
      </c>
      <c r="B113" s="3">
        <v>3096</v>
      </c>
      <c r="C113" s="3">
        <v>3.69</v>
      </c>
      <c r="D113" s="3">
        <v>217.28100000000001</v>
      </c>
      <c r="E113" s="3">
        <v>11066.5</v>
      </c>
      <c r="F113" s="3">
        <v>4907.12</v>
      </c>
      <c r="G113" s="3">
        <f t="shared" si="3"/>
        <v>4336.9137005567827</v>
      </c>
      <c r="H113" s="3">
        <f t="shared" si="4"/>
        <v>-1240.9137005567827</v>
      </c>
      <c r="I113" s="3">
        <f t="shared" si="5"/>
        <v>0.40081191878449052</v>
      </c>
    </row>
    <row r="114" spans="1:9" x14ac:dyDescent="0.25">
      <c r="A114" s="23">
        <v>40238</v>
      </c>
      <c r="B114" s="3">
        <v>3387</v>
      </c>
      <c r="C114" s="3">
        <v>3.73</v>
      </c>
      <c r="D114" s="3">
        <v>217.35300000000001</v>
      </c>
      <c r="E114" s="3">
        <v>11116.3</v>
      </c>
      <c r="F114" s="3">
        <v>4907.12</v>
      </c>
      <c r="G114" s="3">
        <f t="shared" si="3"/>
        <v>4273.1337087656066</v>
      </c>
      <c r="H114" s="3">
        <f t="shared" si="4"/>
        <v>-886.13370876560657</v>
      </c>
      <c r="I114" s="3">
        <f t="shared" si="5"/>
        <v>0.26162790338518055</v>
      </c>
    </row>
    <row r="115" spans="1:9" x14ac:dyDescent="0.25">
      <c r="A115" s="23">
        <v>40269</v>
      </c>
      <c r="B115" s="3">
        <v>3738</v>
      </c>
      <c r="C115" s="3">
        <v>3.85</v>
      </c>
      <c r="D115" s="3">
        <v>217.40299999999999</v>
      </c>
      <c r="E115" s="3">
        <v>11213.5</v>
      </c>
      <c r="F115" s="3">
        <v>4975.37</v>
      </c>
      <c r="G115" s="3">
        <f t="shared" si="3"/>
        <v>4356.7943924253977</v>
      </c>
      <c r="H115" s="3">
        <f t="shared" si="4"/>
        <v>-618.79439242539775</v>
      </c>
      <c r="I115" s="3">
        <f t="shared" si="5"/>
        <v>0.16554157100732952</v>
      </c>
    </row>
    <row r="116" spans="1:9" x14ac:dyDescent="0.25">
      <c r="A116" s="23">
        <v>40299</v>
      </c>
      <c r="B116" s="3">
        <v>3707</v>
      </c>
      <c r="C116" s="3">
        <v>3.42</v>
      </c>
      <c r="D116" s="3">
        <v>217.29</v>
      </c>
      <c r="E116" s="3">
        <v>11306</v>
      </c>
      <c r="F116" s="3">
        <v>4975.37</v>
      </c>
      <c r="G116" s="3">
        <f t="shared" si="3"/>
        <v>4101.7446651452137</v>
      </c>
      <c r="H116" s="3">
        <f t="shared" si="4"/>
        <v>-394.74466514521373</v>
      </c>
      <c r="I116" s="3">
        <f t="shared" si="5"/>
        <v>0.10648628679396108</v>
      </c>
    </row>
    <row r="117" spans="1:9" x14ac:dyDescent="0.25">
      <c r="A117" s="23">
        <v>40330</v>
      </c>
      <c r="B117" s="3">
        <v>4363</v>
      </c>
      <c r="C117" s="3">
        <v>3.2</v>
      </c>
      <c r="D117" s="3">
        <v>217.19900000000001</v>
      </c>
      <c r="E117" s="3">
        <v>11319.7</v>
      </c>
      <c r="F117" s="3">
        <v>4975.37</v>
      </c>
      <c r="G117" s="3">
        <f t="shared" si="3"/>
        <v>4021.6611046477101</v>
      </c>
      <c r="H117" s="3">
        <f t="shared" si="4"/>
        <v>341.33889535228991</v>
      </c>
      <c r="I117" s="3">
        <f t="shared" si="5"/>
        <v>7.8234906108707286E-2</v>
      </c>
    </row>
    <row r="118" spans="1:9" x14ac:dyDescent="0.25">
      <c r="A118" s="23">
        <v>40360</v>
      </c>
      <c r="B118" s="3">
        <v>4602</v>
      </c>
      <c r="C118" s="3">
        <v>3.01</v>
      </c>
      <c r="D118" s="3">
        <v>217.60499999999999</v>
      </c>
      <c r="E118" s="3">
        <v>11348.2</v>
      </c>
      <c r="F118" s="3">
        <v>5026.6400000000003</v>
      </c>
      <c r="G118" s="3">
        <f t="shared" si="3"/>
        <v>4082.0715368520414</v>
      </c>
      <c r="H118" s="3">
        <f t="shared" si="4"/>
        <v>519.92846314795861</v>
      </c>
      <c r="I118" s="3">
        <f t="shared" si="5"/>
        <v>0.11297880555149035</v>
      </c>
    </row>
    <row r="119" spans="1:9" x14ac:dyDescent="0.25">
      <c r="A119" s="23">
        <v>40391</v>
      </c>
      <c r="B119" s="3">
        <v>4740</v>
      </c>
      <c r="C119" s="3">
        <v>2.7</v>
      </c>
      <c r="D119" s="3">
        <v>217.923</v>
      </c>
      <c r="E119" s="3">
        <v>11396.3</v>
      </c>
      <c r="F119" s="3">
        <v>5026.6400000000003</v>
      </c>
      <c r="G119" s="3">
        <f t="shared" si="3"/>
        <v>3931.1573591468168</v>
      </c>
      <c r="H119" s="3">
        <f t="shared" si="4"/>
        <v>808.84264085318318</v>
      </c>
      <c r="I119" s="3">
        <f t="shared" si="5"/>
        <v>0.17064190735299223</v>
      </c>
    </row>
    <row r="120" spans="1:9" x14ac:dyDescent="0.25">
      <c r="A120" s="23">
        <v>40422</v>
      </c>
      <c r="B120" s="3">
        <v>4217</v>
      </c>
      <c r="C120" s="3">
        <v>2.65</v>
      </c>
      <c r="D120" s="3">
        <v>218.27500000000001</v>
      </c>
      <c r="E120" s="3">
        <v>11395.7</v>
      </c>
      <c r="F120" s="3">
        <v>5026.6400000000003</v>
      </c>
      <c r="G120" s="3">
        <f t="shared" si="3"/>
        <v>3923.1148756428902</v>
      </c>
      <c r="H120" s="3">
        <f t="shared" si="4"/>
        <v>293.88512435710982</v>
      </c>
      <c r="I120" s="3">
        <f t="shared" si="5"/>
        <v>6.9690567786841309E-2</v>
      </c>
    </row>
    <row r="121" spans="1:9" x14ac:dyDescent="0.25">
      <c r="A121" s="23">
        <v>40452</v>
      </c>
      <c r="B121" s="3">
        <v>3965</v>
      </c>
      <c r="C121" s="3">
        <v>2.54</v>
      </c>
      <c r="D121" s="3">
        <v>219.035</v>
      </c>
      <c r="E121" s="3">
        <v>11446.1</v>
      </c>
      <c r="F121" s="3">
        <v>5080.28</v>
      </c>
      <c r="G121" s="3">
        <f t="shared" si="3"/>
        <v>3982.8209768291053</v>
      </c>
      <c r="H121" s="3">
        <f t="shared" si="4"/>
        <v>-17.820976829105348</v>
      </c>
      <c r="I121" s="3">
        <f t="shared" si="5"/>
        <v>4.4945717097365319E-3</v>
      </c>
    </row>
    <row r="122" spans="1:9" x14ac:dyDescent="0.25">
      <c r="A122" s="23">
        <v>40483</v>
      </c>
      <c r="B122" s="3">
        <v>3490</v>
      </c>
      <c r="C122" s="3">
        <v>2.76</v>
      </c>
      <c r="D122" s="3">
        <v>219.59</v>
      </c>
      <c r="E122" s="3">
        <v>11493</v>
      </c>
      <c r="F122" s="3">
        <v>5080.28</v>
      </c>
      <c r="G122" s="3">
        <f t="shared" si="3"/>
        <v>3976.9921210474622</v>
      </c>
      <c r="H122" s="3">
        <f t="shared" si="4"/>
        <v>-486.99212104746221</v>
      </c>
      <c r="I122" s="3">
        <f t="shared" si="5"/>
        <v>0.13953928969841323</v>
      </c>
    </row>
    <row r="123" spans="1:9" x14ac:dyDescent="0.25">
      <c r="A123" s="23">
        <v>40513</v>
      </c>
      <c r="B123" s="3">
        <v>3942</v>
      </c>
      <c r="C123" s="3">
        <v>3.29</v>
      </c>
      <c r="D123" s="3">
        <v>220.47200000000001</v>
      </c>
      <c r="E123" s="3">
        <v>11600.4</v>
      </c>
      <c r="F123" s="3">
        <v>5080.28</v>
      </c>
      <c r="G123" s="3">
        <f t="shared" si="3"/>
        <v>3965.8400337295334</v>
      </c>
      <c r="H123" s="3">
        <f t="shared" si="4"/>
        <v>-23.840033729533388</v>
      </c>
      <c r="I123" s="3">
        <f t="shared" si="5"/>
        <v>6.0477000835954817E-3</v>
      </c>
    </row>
    <row r="124" spans="1:9" x14ac:dyDescent="0.25">
      <c r="A124" s="23">
        <v>40544</v>
      </c>
      <c r="B124" s="3">
        <v>4399</v>
      </c>
      <c r="C124" s="3">
        <v>3.39</v>
      </c>
      <c r="D124" s="3">
        <v>221.18700000000001</v>
      </c>
      <c r="E124" s="3">
        <v>11686.4</v>
      </c>
      <c r="F124" s="3">
        <v>5095.28</v>
      </c>
      <c r="G124" s="3">
        <f t="shared" si="3"/>
        <v>3914.6431213919241</v>
      </c>
      <c r="H124" s="3">
        <f t="shared" si="4"/>
        <v>484.35687860807593</v>
      </c>
      <c r="I124" s="3">
        <f t="shared" si="5"/>
        <v>0.11010613289567536</v>
      </c>
    </row>
    <row r="125" spans="1:9" x14ac:dyDescent="0.25">
      <c r="A125" s="23">
        <v>40575</v>
      </c>
      <c r="B125" s="3">
        <v>3091</v>
      </c>
      <c r="C125" s="3">
        <v>3.58</v>
      </c>
      <c r="D125" s="3">
        <v>221.898</v>
      </c>
      <c r="E125" s="3">
        <v>11749.2</v>
      </c>
      <c r="F125" s="3">
        <v>5095.28</v>
      </c>
      <c r="G125" s="3">
        <f t="shared" si="3"/>
        <v>3878.744746159753</v>
      </c>
      <c r="H125" s="3">
        <f t="shared" si="4"/>
        <v>-787.74474615975305</v>
      </c>
      <c r="I125" s="3">
        <f t="shared" si="5"/>
        <v>0.25485109872525169</v>
      </c>
    </row>
    <row r="126" spans="1:9" x14ac:dyDescent="0.25">
      <c r="A126" s="23">
        <v>40603</v>
      </c>
      <c r="B126" s="3">
        <v>3423</v>
      </c>
      <c r="C126" s="3">
        <v>3.41</v>
      </c>
      <c r="D126" s="3">
        <v>223.04599999999999</v>
      </c>
      <c r="E126" s="3">
        <v>11760.7</v>
      </c>
      <c r="F126" s="3">
        <v>5095.28</v>
      </c>
      <c r="G126" s="3">
        <f t="shared" si="3"/>
        <v>3830.3445629105281</v>
      </c>
      <c r="H126" s="3">
        <f t="shared" si="4"/>
        <v>-407.34456291052811</v>
      </c>
      <c r="I126" s="3">
        <f t="shared" si="5"/>
        <v>0.11900220943924281</v>
      </c>
    </row>
    <row r="127" spans="1:9" x14ac:dyDescent="0.25">
      <c r="A127" s="23">
        <v>40634</v>
      </c>
      <c r="B127" s="3">
        <v>3767</v>
      </c>
      <c r="C127" s="3">
        <v>3.46</v>
      </c>
      <c r="D127" s="3">
        <v>224.09299999999999</v>
      </c>
      <c r="E127" s="3">
        <v>11788.3</v>
      </c>
      <c r="F127" s="3">
        <v>5165.3999999999996</v>
      </c>
      <c r="G127" s="3">
        <f t="shared" si="3"/>
        <v>4018.2296692972141</v>
      </c>
      <c r="H127" s="3">
        <f t="shared" si="4"/>
        <v>-251.22966929721406</v>
      </c>
      <c r="I127" s="3">
        <f t="shared" si="5"/>
        <v>6.6692240323125582E-2</v>
      </c>
    </row>
    <row r="128" spans="1:9" x14ac:dyDescent="0.25">
      <c r="A128" s="23">
        <v>40664</v>
      </c>
      <c r="B128" s="3">
        <v>3967</v>
      </c>
      <c r="C128" s="3">
        <v>3.17</v>
      </c>
      <c r="D128" s="3">
        <v>224.80600000000001</v>
      </c>
      <c r="E128" s="3">
        <v>11812.1</v>
      </c>
      <c r="F128" s="3">
        <v>5165.3999999999996</v>
      </c>
      <c r="G128" s="3">
        <f t="shared" si="3"/>
        <v>3914.15167936338</v>
      </c>
      <c r="H128" s="3">
        <f t="shared" si="4"/>
        <v>52.848320636619974</v>
      </c>
      <c r="I128" s="3">
        <f t="shared" si="5"/>
        <v>1.3321986548177457E-2</v>
      </c>
    </row>
    <row r="129" spans="1:9" x14ac:dyDescent="0.25">
      <c r="A129" s="23">
        <v>40695</v>
      </c>
      <c r="B129" s="3">
        <v>4188</v>
      </c>
      <c r="C129" s="3">
        <v>3</v>
      </c>
      <c r="D129" s="3">
        <v>224.80600000000001</v>
      </c>
      <c r="E129" s="3">
        <v>11865.4</v>
      </c>
      <c r="F129" s="3">
        <v>5165.3999999999996</v>
      </c>
      <c r="G129" s="3">
        <f t="shared" si="3"/>
        <v>3788.5819074794872</v>
      </c>
      <c r="H129" s="3">
        <f t="shared" si="4"/>
        <v>399.4180925205128</v>
      </c>
      <c r="I129" s="3">
        <f t="shared" si="5"/>
        <v>9.537203737357039E-2</v>
      </c>
    </row>
    <row r="130" spans="1:9" x14ac:dyDescent="0.25">
      <c r="A130" s="23">
        <v>40725</v>
      </c>
      <c r="B130" s="3">
        <v>4450</v>
      </c>
      <c r="C130" s="3">
        <v>3</v>
      </c>
      <c r="D130" s="3">
        <v>225.39500000000001</v>
      </c>
      <c r="E130" s="3">
        <v>11922</v>
      </c>
      <c r="F130" s="3">
        <v>5197.28</v>
      </c>
      <c r="G130" s="3">
        <f t="shared" si="3"/>
        <v>3802.794127772926</v>
      </c>
      <c r="H130" s="3">
        <f t="shared" si="4"/>
        <v>647.205872227074</v>
      </c>
      <c r="I130" s="3">
        <f t="shared" si="5"/>
        <v>0.14543952184878067</v>
      </c>
    </row>
    <row r="131" spans="1:9" x14ac:dyDescent="0.25">
      <c r="A131" s="23">
        <v>40756</v>
      </c>
      <c r="B131" s="3">
        <v>4888</v>
      </c>
      <c r="C131" s="3">
        <v>2.2999999999999998</v>
      </c>
      <c r="D131" s="3">
        <v>226.10599999999999</v>
      </c>
      <c r="E131" s="3">
        <v>11937.8</v>
      </c>
      <c r="F131" s="3">
        <v>5197.28</v>
      </c>
      <c r="G131" s="3">
        <f t="shared" si="3"/>
        <v>3602.1842413053837</v>
      </c>
      <c r="H131" s="3">
        <f t="shared" si="4"/>
        <v>1285.8157586946163</v>
      </c>
      <c r="I131" s="3">
        <f t="shared" si="5"/>
        <v>0.26305559711428322</v>
      </c>
    </row>
    <row r="132" spans="1:9" x14ac:dyDescent="0.25">
      <c r="A132" s="23">
        <v>40787</v>
      </c>
      <c r="B132" s="3">
        <v>4374</v>
      </c>
      <c r="C132" s="3">
        <v>1.98</v>
      </c>
      <c r="D132" s="3">
        <v>226.59700000000001</v>
      </c>
      <c r="E132" s="3">
        <v>11933.7</v>
      </c>
      <c r="F132" s="3">
        <v>5197.28</v>
      </c>
      <c r="G132" s="3">
        <f t="shared" ref="G132:G194" si="6">$B$1+SUMPRODUCT($C$1:$F$1,C132:F132)</f>
        <v>3529.6117248765477</v>
      </c>
      <c r="H132" s="3">
        <f t="shared" ref="H132:H195" si="7">B132-G132</f>
        <v>844.38827512345233</v>
      </c>
      <c r="I132" s="3">
        <f t="shared" ref="I132:I195" si="8">ABS(H132)/B132</f>
        <v>0.19304715937893285</v>
      </c>
    </row>
    <row r="133" spans="1:9" x14ac:dyDescent="0.25">
      <c r="A133" s="23">
        <v>40817</v>
      </c>
      <c r="B133" s="3">
        <v>4171</v>
      </c>
      <c r="C133" s="3">
        <v>2.15</v>
      </c>
      <c r="D133" s="3">
        <v>226.75</v>
      </c>
      <c r="E133" s="3">
        <v>11955.8</v>
      </c>
      <c r="F133" s="3">
        <v>5265.49</v>
      </c>
      <c r="G133" s="3">
        <f t="shared" si="6"/>
        <v>3741.1404630629986</v>
      </c>
      <c r="H133" s="3">
        <f t="shared" si="7"/>
        <v>429.85953693700139</v>
      </c>
      <c r="I133" s="3">
        <f t="shared" si="8"/>
        <v>0.10305910739319142</v>
      </c>
    </row>
    <row r="134" spans="1:9" x14ac:dyDescent="0.25">
      <c r="A134" s="23">
        <v>40848</v>
      </c>
      <c r="B134" s="3">
        <v>3604</v>
      </c>
      <c r="C134" s="3">
        <v>2.0099999999999998</v>
      </c>
      <c r="D134" s="3">
        <v>227.16900000000001</v>
      </c>
      <c r="E134" s="3">
        <v>11978.1</v>
      </c>
      <c r="F134" s="3">
        <v>5265.49</v>
      </c>
      <c r="G134" s="3">
        <f t="shared" si="6"/>
        <v>3675.4727827962561</v>
      </c>
      <c r="H134" s="3">
        <f t="shared" si="7"/>
        <v>-71.47278279625607</v>
      </c>
      <c r="I134" s="3">
        <f t="shared" si="8"/>
        <v>1.9831515759227543E-2</v>
      </c>
    </row>
    <row r="135" spans="1:9" x14ac:dyDescent="0.25">
      <c r="A135" s="23">
        <v>40878</v>
      </c>
      <c r="B135" s="3">
        <v>3876</v>
      </c>
      <c r="C135" s="3">
        <v>1.98</v>
      </c>
      <c r="D135" s="3">
        <v>227.22300000000001</v>
      </c>
      <c r="E135" s="3">
        <v>12093.6</v>
      </c>
      <c r="F135" s="3">
        <v>5265.49</v>
      </c>
      <c r="G135" s="3">
        <f t="shared" si="6"/>
        <v>3493.6526099633502</v>
      </c>
      <c r="H135" s="3">
        <f t="shared" si="7"/>
        <v>382.34739003664981</v>
      </c>
      <c r="I135" s="3">
        <f t="shared" si="8"/>
        <v>9.8644837470755892E-2</v>
      </c>
    </row>
    <row r="136" spans="1:9" x14ac:dyDescent="0.25">
      <c r="A136" s="23">
        <v>40909</v>
      </c>
      <c r="B136" s="3">
        <v>4412</v>
      </c>
      <c r="C136" s="3">
        <v>1.97</v>
      </c>
      <c r="D136" s="3">
        <v>227.84200000000001</v>
      </c>
      <c r="E136" s="3">
        <v>12227</v>
      </c>
      <c r="F136" s="3">
        <v>5339.92</v>
      </c>
      <c r="G136" s="3">
        <f t="shared" si="6"/>
        <v>3513.0618894106337</v>
      </c>
      <c r="H136" s="3">
        <f t="shared" si="7"/>
        <v>898.93811058936626</v>
      </c>
      <c r="I136" s="3">
        <f t="shared" si="8"/>
        <v>0.20374843848353724</v>
      </c>
    </row>
    <row r="137" spans="1:9" x14ac:dyDescent="0.25">
      <c r="A137" s="23">
        <v>40940</v>
      </c>
      <c r="B137" s="3">
        <v>3346</v>
      </c>
      <c r="C137" s="3">
        <v>1.97</v>
      </c>
      <c r="D137" s="3">
        <v>228.32900000000001</v>
      </c>
      <c r="E137" s="3">
        <v>12330.3</v>
      </c>
      <c r="F137" s="3">
        <v>5339.92</v>
      </c>
      <c r="G137" s="3">
        <f t="shared" si="6"/>
        <v>3362.9057888197422</v>
      </c>
      <c r="H137" s="3">
        <f t="shared" si="7"/>
        <v>-16.905788819742156</v>
      </c>
      <c r="I137" s="3">
        <f t="shared" si="8"/>
        <v>5.0525370053024973E-3</v>
      </c>
    </row>
    <row r="138" spans="1:9" x14ac:dyDescent="0.25">
      <c r="A138" s="23">
        <v>40969</v>
      </c>
      <c r="B138" s="3">
        <v>3576</v>
      </c>
      <c r="C138" s="3">
        <v>2.17</v>
      </c>
      <c r="D138" s="3">
        <v>228.80699999999999</v>
      </c>
      <c r="E138" s="3">
        <v>12396.4</v>
      </c>
      <c r="F138" s="3">
        <v>5339.92</v>
      </c>
      <c r="G138" s="3">
        <f t="shared" si="6"/>
        <v>3321.8269108605091</v>
      </c>
      <c r="H138" s="3">
        <f t="shared" si="7"/>
        <v>254.17308913949091</v>
      </c>
      <c r="I138" s="3">
        <f t="shared" si="8"/>
        <v>7.1077485777262556E-2</v>
      </c>
    </row>
    <row r="139" spans="1:9" x14ac:dyDescent="0.25">
      <c r="A139" s="23">
        <v>41000</v>
      </c>
      <c r="B139" s="3">
        <v>4116</v>
      </c>
      <c r="C139" s="3">
        <v>2.0499999999999998</v>
      </c>
      <c r="D139" s="3">
        <v>229.18700000000001</v>
      </c>
      <c r="E139" s="3">
        <v>12461.1</v>
      </c>
      <c r="F139" s="3">
        <v>5384.09</v>
      </c>
      <c r="G139" s="3">
        <f t="shared" si="6"/>
        <v>3325.1459167807188</v>
      </c>
      <c r="H139" s="3">
        <f t="shared" si="7"/>
        <v>790.85408321928116</v>
      </c>
      <c r="I139" s="3">
        <f t="shared" si="8"/>
        <v>0.19214141963539386</v>
      </c>
    </row>
    <row r="140" spans="1:9" x14ac:dyDescent="0.25">
      <c r="A140" s="23">
        <v>41030</v>
      </c>
      <c r="B140" s="3">
        <v>4285</v>
      </c>
      <c r="C140" s="3">
        <v>1.8</v>
      </c>
      <c r="D140" s="3">
        <v>228.71299999999999</v>
      </c>
      <c r="E140" s="3">
        <v>12456.8</v>
      </c>
      <c r="F140" s="3">
        <v>5384.09</v>
      </c>
      <c r="G140" s="3">
        <f t="shared" si="6"/>
        <v>3259.6437094109169</v>
      </c>
      <c r="H140" s="3">
        <f t="shared" si="7"/>
        <v>1025.3562905890831</v>
      </c>
      <c r="I140" s="3">
        <f t="shared" si="8"/>
        <v>0.2392896827512446</v>
      </c>
    </row>
    <row r="141" spans="1:9" x14ac:dyDescent="0.25">
      <c r="A141" s="23">
        <v>41061</v>
      </c>
      <c r="B141" s="3">
        <v>4538</v>
      </c>
      <c r="C141" s="3">
        <v>1.62</v>
      </c>
      <c r="D141" s="3">
        <v>228.524</v>
      </c>
      <c r="E141" s="3">
        <v>12461.2</v>
      </c>
      <c r="F141" s="3">
        <v>5384.09</v>
      </c>
      <c r="G141" s="3">
        <f t="shared" si="6"/>
        <v>3203.0126374530228</v>
      </c>
      <c r="H141" s="3">
        <f t="shared" si="7"/>
        <v>1334.9873625469772</v>
      </c>
      <c r="I141" s="3">
        <f t="shared" si="8"/>
        <v>0.29417967442639426</v>
      </c>
    </row>
    <row r="142" spans="1:9" x14ac:dyDescent="0.25">
      <c r="A142" s="23">
        <v>41091</v>
      </c>
      <c r="B142" s="3">
        <v>4451</v>
      </c>
      <c r="C142" s="3">
        <v>1.53</v>
      </c>
      <c r="D142" s="3">
        <v>228.59</v>
      </c>
      <c r="E142" s="3">
        <v>12377.4</v>
      </c>
      <c r="F142" s="3">
        <v>5419.05</v>
      </c>
      <c r="G142" s="3">
        <f t="shared" si="6"/>
        <v>3408.1075955049309</v>
      </c>
      <c r="H142" s="3">
        <f t="shared" si="7"/>
        <v>1042.8924044950691</v>
      </c>
      <c r="I142" s="3">
        <f t="shared" si="8"/>
        <v>0.23430519085487958</v>
      </c>
    </row>
    <row r="143" spans="1:9" x14ac:dyDescent="0.25">
      <c r="A143" s="23">
        <v>41122</v>
      </c>
      <c r="B143" s="3">
        <v>5151</v>
      </c>
      <c r="C143" s="3">
        <v>1.68</v>
      </c>
      <c r="D143" s="3">
        <v>229.91800000000001</v>
      </c>
      <c r="E143" s="3">
        <v>12371.2</v>
      </c>
      <c r="F143" s="3">
        <v>5419.05</v>
      </c>
      <c r="G143" s="3">
        <f t="shared" si="6"/>
        <v>3473.408094720553</v>
      </c>
      <c r="H143" s="3">
        <f t="shared" si="7"/>
        <v>1677.591905279447</v>
      </c>
      <c r="I143" s="3">
        <f t="shared" si="8"/>
        <v>0.32568276165394039</v>
      </c>
    </row>
    <row r="144" spans="1:9" x14ac:dyDescent="0.25">
      <c r="A144" s="23">
        <v>41153</v>
      </c>
      <c r="B144" s="3">
        <v>4312</v>
      </c>
      <c r="C144" s="3">
        <v>1.72</v>
      </c>
      <c r="D144" s="3">
        <v>231.01499999999999</v>
      </c>
      <c r="E144" s="3">
        <v>12469.3</v>
      </c>
      <c r="F144" s="3">
        <v>5419.05</v>
      </c>
      <c r="G144" s="3">
        <f t="shared" si="6"/>
        <v>3349.1463621683997</v>
      </c>
      <c r="H144" s="3">
        <f t="shared" si="7"/>
        <v>962.85363783160028</v>
      </c>
      <c r="I144" s="3">
        <f t="shared" si="8"/>
        <v>0.22329629819842306</v>
      </c>
    </row>
    <row r="145" spans="1:9" x14ac:dyDescent="0.25">
      <c r="A145" s="23">
        <v>41183</v>
      </c>
      <c r="B145" s="3">
        <v>4297</v>
      </c>
      <c r="C145" s="3">
        <v>1.75</v>
      </c>
      <c r="D145" s="3">
        <v>231.63800000000001</v>
      </c>
      <c r="E145" s="3">
        <v>12600.4</v>
      </c>
      <c r="F145" s="3">
        <v>5452.95</v>
      </c>
      <c r="G145" s="3">
        <f t="shared" si="6"/>
        <v>3265.0065019135272</v>
      </c>
      <c r="H145" s="3">
        <f t="shared" si="7"/>
        <v>1031.9934980864728</v>
      </c>
      <c r="I145" s="3">
        <f t="shared" si="8"/>
        <v>0.24016604563334251</v>
      </c>
    </row>
    <row r="146" spans="1:9" x14ac:dyDescent="0.25">
      <c r="A146" s="23">
        <v>41214</v>
      </c>
      <c r="B146" s="3">
        <v>3746</v>
      </c>
      <c r="C146" s="3">
        <v>1.65</v>
      </c>
      <c r="D146" s="3">
        <v>231.249</v>
      </c>
      <c r="E146" s="3">
        <v>12769.7</v>
      </c>
      <c r="F146" s="3">
        <v>5452.95</v>
      </c>
      <c r="G146" s="3">
        <f t="shared" si="6"/>
        <v>2977.9434325786096</v>
      </c>
      <c r="H146" s="3">
        <f t="shared" si="7"/>
        <v>768.05656742139035</v>
      </c>
      <c r="I146" s="3">
        <f t="shared" si="8"/>
        <v>0.20503378735221311</v>
      </c>
    </row>
    <row r="147" spans="1:9" x14ac:dyDescent="0.25">
      <c r="A147" s="23">
        <v>41244</v>
      </c>
      <c r="B147" s="3">
        <v>3896</v>
      </c>
      <c r="C147" s="3">
        <v>1.72</v>
      </c>
      <c r="D147" s="3">
        <v>231.221</v>
      </c>
      <c r="E147" s="3">
        <v>13093.6</v>
      </c>
      <c r="F147" s="3">
        <v>5452.95</v>
      </c>
      <c r="G147" s="3">
        <f t="shared" si="6"/>
        <v>2506.6950511694431</v>
      </c>
      <c r="H147" s="3">
        <f t="shared" si="7"/>
        <v>1389.3049488305569</v>
      </c>
      <c r="I147" s="3">
        <f t="shared" si="8"/>
        <v>0.35659777947396226</v>
      </c>
    </row>
    <row r="148" spans="1:9" x14ac:dyDescent="0.25">
      <c r="A148" s="23">
        <v>41275</v>
      </c>
      <c r="B148" s="3">
        <v>4715</v>
      </c>
      <c r="C148" s="3">
        <v>1.91</v>
      </c>
      <c r="D148" s="3">
        <v>231.679</v>
      </c>
      <c r="E148" s="3">
        <v>12362.5</v>
      </c>
      <c r="F148" s="3">
        <v>5523.2</v>
      </c>
      <c r="G148" s="3">
        <f t="shared" si="6"/>
        <v>3871.3306614942157</v>
      </c>
      <c r="H148" s="3">
        <f t="shared" si="7"/>
        <v>843.66933850578425</v>
      </c>
      <c r="I148" s="3">
        <f t="shared" si="8"/>
        <v>0.17893305164491713</v>
      </c>
    </row>
    <row r="149" spans="1:9" x14ac:dyDescent="0.25">
      <c r="A149" s="23">
        <v>41306</v>
      </c>
      <c r="B149" s="3">
        <v>3345</v>
      </c>
      <c r="C149" s="3">
        <v>1.98</v>
      </c>
      <c r="D149" s="3">
        <v>232.93700000000001</v>
      </c>
      <c r="E149" s="3">
        <v>12345.3</v>
      </c>
      <c r="F149" s="3">
        <v>5523.2</v>
      </c>
      <c r="G149" s="3">
        <f t="shared" si="6"/>
        <v>3931.2098254004504</v>
      </c>
      <c r="H149" s="3">
        <f t="shared" si="7"/>
        <v>-586.20982540045043</v>
      </c>
      <c r="I149" s="3">
        <f t="shared" si="8"/>
        <v>0.17524957411074751</v>
      </c>
    </row>
    <row r="150" spans="1:9" x14ac:dyDescent="0.25">
      <c r="A150" s="23">
        <v>41334</v>
      </c>
      <c r="B150" s="3">
        <v>3524</v>
      </c>
      <c r="C150" s="3">
        <v>1.96</v>
      </c>
      <c r="D150" s="3">
        <v>232.28200000000001</v>
      </c>
      <c r="E150" s="3">
        <v>12347.8</v>
      </c>
      <c r="F150" s="3">
        <v>5523.2</v>
      </c>
      <c r="G150" s="3">
        <f t="shared" si="6"/>
        <v>3914.1438415241046</v>
      </c>
      <c r="H150" s="3">
        <f t="shared" si="7"/>
        <v>-390.14384152410457</v>
      </c>
      <c r="I150" s="3">
        <f t="shared" si="8"/>
        <v>0.1107105112156937</v>
      </c>
    </row>
    <row r="151" spans="1:9" x14ac:dyDescent="0.25">
      <c r="A151" s="23">
        <v>41365</v>
      </c>
      <c r="B151" s="3">
        <v>4254</v>
      </c>
      <c r="C151" s="3">
        <v>1.76</v>
      </c>
      <c r="D151" s="3">
        <v>231.797</v>
      </c>
      <c r="E151" s="3">
        <v>12387.1</v>
      </c>
      <c r="F151" s="3">
        <v>5545.98</v>
      </c>
      <c r="G151" s="3">
        <f t="shared" si="6"/>
        <v>3862.0023902743087</v>
      </c>
      <c r="H151" s="3">
        <f t="shared" si="7"/>
        <v>391.99760972569129</v>
      </c>
      <c r="I151" s="3">
        <f t="shared" si="8"/>
        <v>9.2148004166829167E-2</v>
      </c>
    </row>
    <row r="152" spans="1:9" x14ac:dyDescent="0.25">
      <c r="A152" s="23">
        <v>41395</v>
      </c>
      <c r="B152" s="3">
        <v>4293</v>
      </c>
      <c r="C152" s="3">
        <v>1.93</v>
      </c>
      <c r="D152" s="3">
        <v>231.893</v>
      </c>
      <c r="E152" s="3">
        <v>12466.1</v>
      </c>
      <c r="F152" s="3">
        <v>5545.98</v>
      </c>
      <c r="G152" s="3">
        <f t="shared" si="6"/>
        <v>3788.8238519868773</v>
      </c>
      <c r="H152" s="3">
        <f t="shared" si="7"/>
        <v>504.17614801312266</v>
      </c>
      <c r="I152" s="3">
        <f t="shared" si="8"/>
        <v>0.11744145073680938</v>
      </c>
    </row>
    <row r="153" spans="1:9" x14ac:dyDescent="0.25">
      <c r="A153" s="23">
        <v>41426</v>
      </c>
      <c r="B153" s="3">
        <v>4523</v>
      </c>
      <c r="C153" s="3">
        <v>2.2999999999999998</v>
      </c>
      <c r="D153" s="3">
        <v>232.44499999999999</v>
      </c>
      <c r="E153" s="3">
        <v>12506.2</v>
      </c>
      <c r="F153" s="3">
        <v>5545.98</v>
      </c>
      <c r="G153" s="3">
        <f t="shared" si="6"/>
        <v>3832.9642998089639</v>
      </c>
      <c r="H153" s="3">
        <f t="shared" si="7"/>
        <v>690.03570019103609</v>
      </c>
      <c r="I153" s="3">
        <f t="shared" si="8"/>
        <v>0.15256150789100953</v>
      </c>
    </row>
    <row r="154" spans="1:9" x14ac:dyDescent="0.25">
      <c r="A154" s="23">
        <v>41456</v>
      </c>
      <c r="B154" s="3">
        <v>4718</v>
      </c>
      <c r="C154" s="3">
        <v>2.58</v>
      </c>
      <c r="D154" s="3">
        <v>232.9</v>
      </c>
      <c r="E154" s="3">
        <v>12507.9</v>
      </c>
      <c r="F154" s="3">
        <v>5616.25</v>
      </c>
      <c r="G154" s="3">
        <f t="shared" si="6"/>
        <v>4114.1202266542241</v>
      </c>
      <c r="H154" s="3">
        <f t="shared" si="7"/>
        <v>603.8797733457759</v>
      </c>
      <c r="I154" s="3">
        <f t="shared" si="8"/>
        <v>0.12799486505845187</v>
      </c>
    </row>
    <row r="155" spans="1:9" x14ac:dyDescent="0.25">
      <c r="A155" s="23">
        <v>41487</v>
      </c>
      <c r="B155" s="3">
        <v>5379</v>
      </c>
      <c r="C155" s="3">
        <v>2.74</v>
      </c>
      <c r="D155" s="3">
        <v>233.45599999999999</v>
      </c>
      <c r="E155" s="3">
        <v>12554.4</v>
      </c>
      <c r="F155" s="3">
        <v>5616.25</v>
      </c>
      <c r="G155" s="3">
        <f t="shared" si="6"/>
        <v>4093.0158640189238</v>
      </c>
      <c r="H155" s="3">
        <f t="shared" si="7"/>
        <v>1285.9841359810762</v>
      </c>
      <c r="I155" s="3">
        <f t="shared" si="8"/>
        <v>0.23907494626902326</v>
      </c>
    </row>
    <row r="156" spans="1:9" x14ac:dyDescent="0.25">
      <c r="A156" s="23">
        <v>41518</v>
      </c>
      <c r="B156" s="3">
        <v>4834</v>
      </c>
      <c r="C156" s="3">
        <v>2.81</v>
      </c>
      <c r="D156" s="3">
        <v>233.54400000000001</v>
      </c>
      <c r="E156" s="3">
        <v>12610.3</v>
      </c>
      <c r="F156" s="3">
        <v>5616.25</v>
      </c>
      <c r="G156" s="3">
        <f t="shared" si="6"/>
        <v>4028.1593888214702</v>
      </c>
      <c r="H156" s="3">
        <f t="shared" si="7"/>
        <v>805.8406111785298</v>
      </c>
      <c r="I156" s="3">
        <f t="shared" si="8"/>
        <v>0.16670265022311331</v>
      </c>
    </row>
    <row r="157" spans="1:9" x14ac:dyDescent="0.25">
      <c r="A157" s="23">
        <v>41548</v>
      </c>
      <c r="B157" s="3">
        <v>4380</v>
      </c>
      <c r="C157" s="3">
        <v>2.62</v>
      </c>
      <c r="D157" s="3">
        <v>233.66900000000001</v>
      </c>
      <c r="E157" s="3">
        <v>12597.6</v>
      </c>
      <c r="F157" s="3">
        <v>5694.38</v>
      </c>
      <c r="G157" s="3">
        <f t="shared" si="6"/>
        <v>4225.3802933565057</v>
      </c>
      <c r="H157" s="3">
        <f t="shared" si="7"/>
        <v>154.61970664349428</v>
      </c>
      <c r="I157" s="3">
        <f t="shared" si="8"/>
        <v>3.530130288664253E-2</v>
      </c>
    </row>
    <row r="158" spans="1:9" x14ac:dyDescent="0.25">
      <c r="A158" s="23">
        <v>41579</v>
      </c>
      <c r="B158" s="3">
        <v>3776</v>
      </c>
      <c r="C158" s="3">
        <v>2.72</v>
      </c>
      <c r="D158" s="3">
        <v>234.1</v>
      </c>
      <c r="E158" s="3">
        <v>12656.7</v>
      </c>
      <c r="F158" s="3">
        <v>5694.38</v>
      </c>
      <c r="G158" s="3">
        <f t="shared" si="6"/>
        <v>4167.8188621559129</v>
      </c>
      <c r="H158" s="3">
        <f t="shared" si="7"/>
        <v>-391.81886215591294</v>
      </c>
      <c r="I158" s="3">
        <f t="shared" si="8"/>
        <v>0.10376558849468033</v>
      </c>
    </row>
    <row r="159" spans="1:9" x14ac:dyDescent="0.25">
      <c r="A159" s="23">
        <v>41609</v>
      </c>
      <c r="B159" s="3">
        <v>4166</v>
      </c>
      <c r="C159" s="3">
        <v>2.9</v>
      </c>
      <c r="D159" s="3">
        <v>234.71899999999999</v>
      </c>
      <c r="E159" s="3">
        <v>12721.3</v>
      </c>
      <c r="F159" s="3">
        <v>5694.38</v>
      </c>
      <c r="G159" s="3">
        <f t="shared" si="6"/>
        <v>4125.4294258453938</v>
      </c>
      <c r="H159" s="3">
        <f t="shared" si="7"/>
        <v>40.57057415460622</v>
      </c>
      <c r="I159" s="3">
        <f t="shared" si="8"/>
        <v>9.7384959564585268E-3</v>
      </c>
    </row>
    <row r="160" spans="1:9" x14ac:dyDescent="0.25">
      <c r="A160" s="23">
        <v>41640</v>
      </c>
      <c r="B160" s="3">
        <v>4915</v>
      </c>
      <c r="C160" s="3">
        <v>2.86</v>
      </c>
      <c r="D160" s="3">
        <v>235.34700000000001</v>
      </c>
      <c r="E160" s="3">
        <v>12815.7</v>
      </c>
      <c r="F160" s="3">
        <v>5700.98</v>
      </c>
      <c r="G160" s="3">
        <f t="shared" si="6"/>
        <v>3999.0089505138421</v>
      </c>
      <c r="H160" s="3">
        <f t="shared" si="7"/>
        <v>915.99104948615786</v>
      </c>
      <c r="I160" s="3">
        <f t="shared" si="8"/>
        <v>0.18636643936646141</v>
      </c>
    </row>
    <row r="161" spans="1:9" x14ac:dyDescent="0.25">
      <c r="A161" s="23">
        <v>41671</v>
      </c>
      <c r="B161" s="3">
        <v>3570</v>
      </c>
      <c r="C161" s="3">
        <v>2.71</v>
      </c>
      <c r="D161" s="3">
        <v>235.52199999999999</v>
      </c>
      <c r="E161" s="3">
        <v>12908.1</v>
      </c>
      <c r="F161" s="3">
        <v>5700.98</v>
      </c>
      <c r="G161" s="3">
        <f t="shared" si="6"/>
        <v>3821.7872246504994</v>
      </c>
      <c r="H161" s="3">
        <f t="shared" si="7"/>
        <v>-251.78722465049941</v>
      </c>
      <c r="I161" s="3">
        <f t="shared" si="8"/>
        <v>7.0528634355882192E-2</v>
      </c>
    </row>
    <row r="162" spans="1:9" x14ac:dyDescent="0.25">
      <c r="A162" s="23">
        <v>41699</v>
      </c>
      <c r="B162" s="3">
        <v>3868</v>
      </c>
      <c r="C162" s="3">
        <v>2.72</v>
      </c>
      <c r="D162" s="3">
        <v>235.95599999999999</v>
      </c>
      <c r="E162" s="3">
        <v>13011.8</v>
      </c>
      <c r="F162" s="3">
        <v>5700.98</v>
      </c>
      <c r="G162" s="3">
        <f t="shared" si="6"/>
        <v>3673.0287862923797</v>
      </c>
      <c r="H162" s="3">
        <f t="shared" si="7"/>
        <v>194.97121370762034</v>
      </c>
      <c r="I162" s="3">
        <f t="shared" si="8"/>
        <v>5.0406208300832561E-2</v>
      </c>
    </row>
    <row r="163" spans="1:9" x14ac:dyDescent="0.25">
      <c r="A163" s="23">
        <v>41730</v>
      </c>
      <c r="B163" s="3">
        <v>4420</v>
      </c>
      <c r="C163" s="3">
        <v>2.71</v>
      </c>
      <c r="D163" s="3">
        <v>236.46299999999999</v>
      </c>
      <c r="E163" s="3">
        <v>13071.8</v>
      </c>
      <c r="F163" s="3">
        <v>5808.59</v>
      </c>
      <c r="G163" s="3">
        <f t="shared" si="6"/>
        <v>3898.3164140573444</v>
      </c>
      <c r="H163" s="3">
        <f t="shared" si="7"/>
        <v>521.68358594265555</v>
      </c>
      <c r="I163" s="3">
        <f t="shared" si="8"/>
        <v>0.11802796062051031</v>
      </c>
    </row>
    <row r="164" spans="1:9" x14ac:dyDescent="0.25">
      <c r="A164" s="23">
        <v>41760</v>
      </c>
      <c r="B164" s="3">
        <v>4512</v>
      </c>
      <c r="C164" s="3">
        <v>2.56</v>
      </c>
      <c r="D164" s="3">
        <v>236.86699999999999</v>
      </c>
      <c r="E164" s="3">
        <v>13126.8</v>
      </c>
      <c r="F164" s="3">
        <v>5808.59</v>
      </c>
      <c r="G164" s="3">
        <f t="shared" si="6"/>
        <v>3780.4038398392859</v>
      </c>
      <c r="H164" s="3">
        <f t="shared" si="7"/>
        <v>731.59616016071413</v>
      </c>
      <c r="I164" s="3">
        <f t="shared" si="8"/>
        <v>0.16214453904271148</v>
      </c>
    </row>
    <row r="165" spans="1:9" x14ac:dyDescent="0.25">
      <c r="A165" s="23">
        <v>41791</v>
      </c>
      <c r="B165" s="3">
        <v>4732</v>
      </c>
      <c r="C165" s="3">
        <v>2.6</v>
      </c>
      <c r="D165" s="3">
        <v>237.18799999999999</v>
      </c>
      <c r="E165" s="3">
        <v>13196</v>
      </c>
      <c r="F165" s="3">
        <v>5808.59</v>
      </c>
      <c r="G165" s="3">
        <f t="shared" si="6"/>
        <v>3690.3461042993658</v>
      </c>
      <c r="H165" s="3">
        <f t="shared" si="7"/>
        <v>1041.6538957006342</v>
      </c>
      <c r="I165" s="3">
        <f t="shared" si="8"/>
        <v>0.22012973281923798</v>
      </c>
    </row>
    <row r="166" spans="1:9" x14ac:dyDescent="0.25">
      <c r="A166" s="23">
        <v>41821</v>
      </c>
      <c r="B166" s="3">
        <v>5113</v>
      </c>
      <c r="C166" s="3">
        <v>2.54</v>
      </c>
      <c r="D166" s="3">
        <v>237.48500000000001</v>
      </c>
      <c r="E166" s="3">
        <v>13262</v>
      </c>
      <c r="F166" s="3">
        <v>5906.61</v>
      </c>
      <c r="G166" s="3">
        <f t="shared" si="6"/>
        <v>3862.9196283880956</v>
      </c>
      <c r="H166" s="3">
        <f t="shared" si="7"/>
        <v>1250.0803716119044</v>
      </c>
      <c r="I166" s="3">
        <f t="shared" si="8"/>
        <v>0.24449058705493926</v>
      </c>
    </row>
    <row r="167" spans="1:9" x14ac:dyDescent="0.25">
      <c r="A167" s="23">
        <v>41852</v>
      </c>
      <c r="B167" s="3">
        <v>5519</v>
      </c>
      <c r="C167" s="3">
        <v>2.42</v>
      </c>
      <c r="D167" s="3">
        <v>237.43899999999999</v>
      </c>
      <c r="E167" s="3">
        <v>13323.3</v>
      </c>
      <c r="F167" s="3">
        <v>5906.61</v>
      </c>
      <c r="G167" s="3">
        <f t="shared" si="6"/>
        <v>3737.9432683763625</v>
      </c>
      <c r="H167" s="3">
        <f t="shared" si="7"/>
        <v>1781.0567316236375</v>
      </c>
      <c r="I167" s="3">
        <f t="shared" si="8"/>
        <v>0.32271366762522874</v>
      </c>
    </row>
    <row r="168" spans="1:9" x14ac:dyDescent="0.25">
      <c r="A168" s="23">
        <v>41883</v>
      </c>
      <c r="B168" s="3">
        <v>5197</v>
      </c>
      <c r="C168" s="3">
        <v>2.5299999999999998</v>
      </c>
      <c r="D168" s="3">
        <v>237.452</v>
      </c>
      <c r="E168" s="3">
        <v>13363.7</v>
      </c>
      <c r="F168" s="3">
        <v>5906.61</v>
      </c>
      <c r="G168" s="3">
        <f t="shared" si="6"/>
        <v>3706.1887406268543</v>
      </c>
      <c r="H168" s="3">
        <f t="shared" si="7"/>
        <v>1490.8112593731457</v>
      </c>
      <c r="I168" s="3">
        <f t="shared" si="8"/>
        <v>0.28685996909238903</v>
      </c>
    </row>
    <row r="169" spans="1:9" x14ac:dyDescent="0.25">
      <c r="A169" s="23">
        <v>41913</v>
      </c>
      <c r="B169" s="3">
        <v>5013</v>
      </c>
      <c r="C169" s="3">
        <v>2.2999999999999998</v>
      </c>
      <c r="D169" s="3">
        <v>237.447</v>
      </c>
      <c r="E169" s="3">
        <v>13412.9</v>
      </c>
      <c r="F169" s="3">
        <v>5946.15</v>
      </c>
      <c r="G169" s="3">
        <f t="shared" si="6"/>
        <v>3685.6554057692192</v>
      </c>
      <c r="H169" s="3">
        <f t="shared" si="7"/>
        <v>1327.3445942307808</v>
      </c>
      <c r="I169" s="3">
        <f t="shared" si="8"/>
        <v>0.26478048957326566</v>
      </c>
    </row>
    <row r="170" spans="1:9" x14ac:dyDescent="0.25">
      <c r="A170" s="23">
        <v>41944</v>
      </c>
      <c r="B170" s="3">
        <v>4102</v>
      </c>
      <c r="C170" s="3">
        <v>2.33</v>
      </c>
      <c r="D170" s="3">
        <v>237.042</v>
      </c>
      <c r="E170" s="3">
        <v>13461.9</v>
      </c>
      <c r="F170" s="3">
        <v>5946.15</v>
      </c>
      <c r="G170" s="3">
        <f t="shared" si="6"/>
        <v>3614.6163300430708</v>
      </c>
      <c r="H170" s="3">
        <f t="shared" si="7"/>
        <v>487.38366995692923</v>
      </c>
      <c r="I170" s="3">
        <f t="shared" si="8"/>
        <v>0.11881610676668192</v>
      </c>
    </row>
    <row r="171" spans="1:9" x14ac:dyDescent="0.25">
      <c r="A171" s="23">
        <v>41974</v>
      </c>
      <c r="B171" s="3">
        <v>4608</v>
      </c>
      <c r="C171" s="3">
        <v>2.21</v>
      </c>
      <c r="D171" s="3">
        <v>236.27</v>
      </c>
      <c r="E171" s="3">
        <v>13522.6</v>
      </c>
      <c r="F171" s="3">
        <v>5946.15</v>
      </c>
      <c r="G171" s="3">
        <f t="shared" si="6"/>
        <v>3481.6896198493923</v>
      </c>
      <c r="H171" s="3">
        <f t="shared" si="7"/>
        <v>1126.3103801506077</v>
      </c>
      <c r="I171" s="3">
        <f t="shared" si="8"/>
        <v>0.24442499569240617</v>
      </c>
    </row>
    <row r="172" spans="1:9" x14ac:dyDescent="0.25">
      <c r="A172" s="23">
        <v>42005</v>
      </c>
      <c r="B172" s="3">
        <v>5319</v>
      </c>
      <c r="C172" s="3">
        <v>1.88</v>
      </c>
      <c r="D172" s="3">
        <v>234.83600000000001</v>
      </c>
      <c r="E172" s="3">
        <v>13527.7</v>
      </c>
      <c r="F172" s="3">
        <v>5990.14</v>
      </c>
      <c r="G172" s="3">
        <f t="shared" si="6"/>
        <v>3496.7951736188588</v>
      </c>
      <c r="H172" s="3">
        <f t="shared" si="7"/>
        <v>1822.2048263811412</v>
      </c>
      <c r="I172" s="3">
        <f t="shared" si="8"/>
        <v>0.34258409971444653</v>
      </c>
    </row>
    <row r="173" spans="1:9" x14ac:dyDescent="0.25">
      <c r="A173" s="23">
        <v>42036</v>
      </c>
      <c r="B173" s="3">
        <v>3817</v>
      </c>
      <c r="C173" s="3">
        <v>1.98</v>
      </c>
      <c r="D173" s="3">
        <v>235.274</v>
      </c>
      <c r="E173" s="3">
        <v>13592.7</v>
      </c>
      <c r="F173" s="3">
        <v>5990.14</v>
      </c>
      <c r="G173" s="3">
        <f t="shared" si="6"/>
        <v>3430.4036080122933</v>
      </c>
      <c r="H173" s="3">
        <f t="shared" si="7"/>
        <v>386.59639198770674</v>
      </c>
      <c r="I173" s="3">
        <f t="shared" si="8"/>
        <v>0.10128278543036592</v>
      </c>
    </row>
    <row r="174" spans="1:9" x14ac:dyDescent="0.25">
      <c r="A174" s="23">
        <v>42064</v>
      </c>
      <c r="B174" s="3">
        <v>4349</v>
      </c>
      <c r="C174" s="3">
        <v>2.04</v>
      </c>
      <c r="D174" s="3">
        <v>235.95599999999999</v>
      </c>
      <c r="E174" s="3">
        <v>13593.3</v>
      </c>
      <c r="F174" s="3">
        <v>5990.14</v>
      </c>
      <c r="G174" s="3">
        <f t="shared" si="6"/>
        <v>3453.7093189231928</v>
      </c>
      <c r="H174" s="3">
        <f t="shared" si="7"/>
        <v>895.29068107680723</v>
      </c>
      <c r="I174" s="3">
        <f t="shared" si="8"/>
        <v>0.20586127410365768</v>
      </c>
    </row>
    <row r="175" spans="1:9" x14ac:dyDescent="0.25">
      <c r="A175" s="23">
        <v>42095</v>
      </c>
      <c r="B175" s="3">
        <v>4753</v>
      </c>
      <c r="C175" s="3">
        <v>1.94</v>
      </c>
      <c r="D175" s="3">
        <v>236.16499999999999</v>
      </c>
      <c r="E175" s="3">
        <v>13667.2</v>
      </c>
      <c r="F175" s="3">
        <v>6073.77</v>
      </c>
      <c r="G175" s="3">
        <f t="shared" si="6"/>
        <v>3560.8991517899703</v>
      </c>
      <c r="H175" s="3">
        <f t="shared" si="7"/>
        <v>1192.1008482100297</v>
      </c>
      <c r="I175" s="3">
        <f t="shared" si="8"/>
        <v>0.25081019318536285</v>
      </c>
    </row>
    <row r="176" spans="1:9" x14ac:dyDescent="0.25">
      <c r="A176" s="23">
        <v>42125</v>
      </c>
      <c r="B176" s="3">
        <v>4770</v>
      </c>
      <c r="C176" s="3">
        <v>2.2000000000000002</v>
      </c>
      <c r="D176" s="3">
        <v>236.952</v>
      </c>
      <c r="E176" s="3">
        <v>13747.3</v>
      </c>
      <c r="F176" s="3">
        <v>6073.77</v>
      </c>
      <c r="G176" s="3">
        <f t="shared" si="6"/>
        <v>3518.3266432461387</v>
      </c>
      <c r="H176" s="3">
        <f t="shared" si="7"/>
        <v>1251.6733567538613</v>
      </c>
      <c r="I176" s="3">
        <f t="shared" si="8"/>
        <v>0.26240531588131266</v>
      </c>
    </row>
    <row r="177" spans="1:9" x14ac:dyDescent="0.25">
      <c r="A177" s="23">
        <v>42156</v>
      </c>
      <c r="B177" s="3">
        <v>5215</v>
      </c>
      <c r="C177" s="3">
        <v>2.36</v>
      </c>
      <c r="D177" s="3">
        <v>237.61799999999999</v>
      </c>
      <c r="E177" s="3">
        <v>13810.8</v>
      </c>
      <c r="F177" s="3">
        <v>6073.77</v>
      </c>
      <c r="G177" s="3">
        <f t="shared" si="6"/>
        <v>3472.8754297108462</v>
      </c>
      <c r="H177" s="3">
        <f t="shared" si="7"/>
        <v>1742.1245702891538</v>
      </c>
      <c r="I177" s="3">
        <f t="shared" si="8"/>
        <v>0.33406032028555199</v>
      </c>
    </row>
    <row r="178" spans="1:9" x14ac:dyDescent="0.25">
      <c r="A178" s="23">
        <v>42186</v>
      </c>
      <c r="B178" s="3">
        <v>5232</v>
      </c>
      <c r="C178" s="3">
        <v>2.3199999999999998</v>
      </c>
      <c r="D178" s="3">
        <v>237.99299999999999</v>
      </c>
      <c r="E178" s="3">
        <v>13866.5</v>
      </c>
      <c r="F178" s="3">
        <v>6110.36</v>
      </c>
      <c r="G178" s="3">
        <f t="shared" si="6"/>
        <v>3488.9163876334351</v>
      </c>
      <c r="H178" s="3">
        <f t="shared" si="7"/>
        <v>1743.0836123665649</v>
      </c>
      <c r="I178" s="3">
        <f t="shared" si="8"/>
        <v>0.33315818279177462</v>
      </c>
    </row>
    <row r="179" spans="1:9" x14ac:dyDescent="0.25">
      <c r="A179" s="23">
        <v>42217</v>
      </c>
      <c r="B179" s="3">
        <v>5971</v>
      </c>
      <c r="C179" s="3">
        <v>2.17</v>
      </c>
      <c r="D179" s="3">
        <v>237.989</v>
      </c>
      <c r="E179" s="3">
        <v>13913</v>
      </c>
      <c r="F179" s="3">
        <v>6110.36</v>
      </c>
      <c r="G179" s="3">
        <f t="shared" si="6"/>
        <v>3378.8707290525308</v>
      </c>
      <c r="H179" s="3">
        <f t="shared" si="7"/>
        <v>2592.1292709474692</v>
      </c>
      <c r="I179" s="3">
        <f t="shared" si="8"/>
        <v>0.43411979081351015</v>
      </c>
    </row>
    <row r="180" spans="1:9" x14ac:dyDescent="0.25">
      <c r="A180" s="23">
        <v>42248</v>
      </c>
      <c r="B180" s="3">
        <v>5406</v>
      </c>
      <c r="C180" s="3">
        <v>2.17</v>
      </c>
      <c r="D180" s="3">
        <v>237.46700000000001</v>
      </c>
      <c r="E180" s="3">
        <v>13918.4</v>
      </c>
      <c r="F180" s="3">
        <v>6110.36</v>
      </c>
      <c r="G180" s="3">
        <f t="shared" si="6"/>
        <v>3364.3424834112047</v>
      </c>
      <c r="H180" s="3">
        <f t="shared" si="7"/>
        <v>2041.6575165887953</v>
      </c>
      <c r="I180" s="3">
        <f t="shared" si="8"/>
        <v>0.37766509740821225</v>
      </c>
    </row>
    <row r="181" spans="1:9" x14ac:dyDescent="0.25">
      <c r="A181" s="23">
        <v>42278</v>
      </c>
      <c r="B181" s="3">
        <v>5097</v>
      </c>
      <c r="C181" s="3">
        <v>2.0699999999999998</v>
      </c>
      <c r="D181" s="3">
        <v>237.76400000000001</v>
      </c>
      <c r="E181" s="3">
        <v>13924.1</v>
      </c>
      <c r="F181" s="3">
        <v>6118.12</v>
      </c>
      <c r="G181" s="3">
        <f t="shared" si="6"/>
        <v>3355.3947103895989</v>
      </c>
      <c r="H181" s="3">
        <f t="shared" si="7"/>
        <v>1741.6052896104011</v>
      </c>
      <c r="I181" s="3">
        <f t="shared" si="8"/>
        <v>0.34169222868557997</v>
      </c>
    </row>
    <row r="182" spans="1:9" x14ac:dyDescent="0.25">
      <c r="A182" s="23">
        <v>42309</v>
      </c>
      <c r="B182" s="3">
        <v>4365</v>
      </c>
      <c r="C182" s="3">
        <v>2.2599999999999998</v>
      </c>
      <c r="D182" s="3">
        <v>238.072</v>
      </c>
      <c r="E182" s="3">
        <v>13908.8</v>
      </c>
      <c r="F182" s="3">
        <v>6118.12</v>
      </c>
      <c r="G182" s="3">
        <f t="shared" si="6"/>
        <v>3432.5973122598334</v>
      </c>
      <c r="H182" s="3">
        <f t="shared" si="7"/>
        <v>932.40268774016658</v>
      </c>
      <c r="I182" s="3">
        <f t="shared" si="8"/>
        <v>0.21360886317071398</v>
      </c>
    </row>
    <row r="183" spans="1:9" x14ac:dyDescent="0.25">
      <c r="A183" s="23">
        <v>42339</v>
      </c>
      <c r="B183" s="3">
        <v>4966</v>
      </c>
      <c r="C183" s="3">
        <v>2.2400000000000002</v>
      </c>
      <c r="D183" s="3">
        <v>237.827</v>
      </c>
      <c r="E183" s="3">
        <v>13942.3</v>
      </c>
      <c r="F183" s="3">
        <v>6118.12</v>
      </c>
      <c r="G183" s="3">
        <f t="shared" si="6"/>
        <v>3373.6888997107817</v>
      </c>
      <c r="H183" s="3">
        <f t="shared" si="7"/>
        <v>1592.3111002892183</v>
      </c>
      <c r="I183" s="3">
        <f t="shared" si="8"/>
        <v>0.32064258966758324</v>
      </c>
    </row>
    <row r="184" spans="1:9" x14ac:dyDescent="0.25">
      <c r="A184" s="23">
        <v>42370</v>
      </c>
      <c r="B184" s="3">
        <v>5507</v>
      </c>
      <c r="C184" s="3">
        <v>2.09</v>
      </c>
      <c r="D184" s="3">
        <v>237.99</v>
      </c>
      <c r="E184" s="3">
        <v>14011.9</v>
      </c>
      <c r="F184" s="3">
        <v>6136.38</v>
      </c>
      <c r="G184" s="3">
        <f t="shared" si="6"/>
        <v>3283.7871544585469</v>
      </c>
      <c r="H184" s="3">
        <f t="shared" si="7"/>
        <v>2223.2128455414531</v>
      </c>
      <c r="I184" s="3">
        <f t="shared" si="8"/>
        <v>0.40370670883265902</v>
      </c>
    </row>
    <row r="185" spans="1:9" x14ac:dyDescent="0.25">
      <c r="A185" s="23">
        <v>42401</v>
      </c>
      <c r="B185" s="3">
        <v>4217</v>
      </c>
      <c r="C185" s="3">
        <v>1.78</v>
      </c>
      <c r="D185" s="3">
        <v>237.53200000000001</v>
      </c>
      <c r="E185" s="3">
        <v>14015.3</v>
      </c>
      <c r="F185" s="3">
        <v>6136.38</v>
      </c>
      <c r="G185" s="3">
        <f t="shared" si="6"/>
        <v>3190.952467893927</v>
      </c>
      <c r="H185" s="3">
        <f t="shared" si="7"/>
        <v>1026.047532106073</v>
      </c>
      <c r="I185" s="3">
        <f t="shared" si="8"/>
        <v>0.24331219637326845</v>
      </c>
    </row>
    <row r="186" spans="1:9" x14ac:dyDescent="0.25">
      <c r="A186" s="23">
        <v>42430</v>
      </c>
      <c r="B186" s="3">
        <v>4408</v>
      </c>
      <c r="C186" s="3">
        <v>1.89</v>
      </c>
      <c r="D186" s="3">
        <v>238.02199999999999</v>
      </c>
      <c r="E186" s="3">
        <v>14052.9</v>
      </c>
      <c r="F186" s="3">
        <v>6136.38</v>
      </c>
      <c r="G186" s="3">
        <f t="shared" si="6"/>
        <v>3169.2483185020683</v>
      </c>
      <c r="H186" s="3">
        <f t="shared" si="7"/>
        <v>1238.7516814979317</v>
      </c>
      <c r="I186" s="3">
        <f t="shared" si="8"/>
        <v>0.28102352121096452</v>
      </c>
    </row>
    <row r="187" spans="1:9" x14ac:dyDescent="0.25">
      <c r="A187" s="23">
        <v>42461</v>
      </c>
      <c r="B187" s="3">
        <v>4947</v>
      </c>
      <c r="C187" s="3">
        <v>1.81</v>
      </c>
      <c r="D187" s="3">
        <v>238.84299999999999</v>
      </c>
      <c r="E187" s="3">
        <v>14072.9</v>
      </c>
      <c r="F187" s="3">
        <v>6213.58</v>
      </c>
      <c r="G187" s="3">
        <f t="shared" si="6"/>
        <v>3351.9826347138442</v>
      </c>
      <c r="H187" s="3">
        <f t="shared" si="7"/>
        <v>1595.0173652861558</v>
      </c>
      <c r="I187" s="3">
        <f t="shared" si="8"/>
        <v>0.32242113711060355</v>
      </c>
    </row>
    <row r="188" spans="1:9" x14ac:dyDescent="0.25">
      <c r="A188" s="23">
        <v>42491</v>
      </c>
      <c r="B188" s="3">
        <v>5114</v>
      </c>
      <c r="C188" s="3">
        <v>1.81</v>
      </c>
      <c r="D188" s="3">
        <v>239.43899999999999</v>
      </c>
      <c r="E188" s="3">
        <v>14083.5</v>
      </c>
      <c r="F188" s="3">
        <v>6213.58</v>
      </c>
      <c r="G188" s="3">
        <f t="shared" si="6"/>
        <v>3343.2359458760475</v>
      </c>
      <c r="H188" s="3">
        <f t="shared" si="7"/>
        <v>1770.7640541239525</v>
      </c>
      <c r="I188" s="3">
        <f t="shared" si="8"/>
        <v>0.34625812556197744</v>
      </c>
    </row>
    <row r="189" spans="1:9" x14ac:dyDescent="0.25">
      <c r="A189" s="23">
        <v>42522</v>
      </c>
      <c r="B189" s="3">
        <v>5291</v>
      </c>
      <c r="C189" s="3">
        <v>1.64</v>
      </c>
      <c r="D189" s="3">
        <v>240.07400000000001</v>
      </c>
      <c r="E189" s="3">
        <v>14105.7</v>
      </c>
      <c r="F189" s="3">
        <v>6213.58</v>
      </c>
      <c r="G189" s="3">
        <f t="shared" si="6"/>
        <v>3272.4084464025436</v>
      </c>
      <c r="H189" s="3">
        <f t="shared" si="7"/>
        <v>2018.5915535974564</v>
      </c>
      <c r="I189" s="3">
        <f t="shared" si="8"/>
        <v>0.3815141851441044</v>
      </c>
    </row>
    <row r="190" spans="1:9" x14ac:dyDescent="0.25">
      <c r="A190" s="23">
        <v>42552</v>
      </c>
      <c r="B190" s="3">
        <v>5414</v>
      </c>
      <c r="C190" s="3">
        <v>1.5</v>
      </c>
      <c r="D190" s="3">
        <v>240.05799999999999</v>
      </c>
      <c r="E190" s="3">
        <v>14158.4</v>
      </c>
      <c r="F190" s="3">
        <v>6266.55</v>
      </c>
      <c r="G190" s="3">
        <f t="shared" si="6"/>
        <v>3309.2807547739649</v>
      </c>
      <c r="H190" s="3">
        <f t="shared" si="7"/>
        <v>2104.7192452260351</v>
      </c>
      <c r="I190" s="3">
        <f t="shared" si="8"/>
        <v>0.38875494001219713</v>
      </c>
    </row>
    <row r="191" spans="1:9" x14ac:dyDescent="0.25">
      <c r="A191" s="23">
        <v>42583</v>
      </c>
      <c r="B191" s="3">
        <v>6196</v>
      </c>
      <c r="C191" s="3">
        <v>1.56</v>
      </c>
      <c r="D191" s="3">
        <v>240.56899999999999</v>
      </c>
      <c r="E191" s="3">
        <v>14194.5</v>
      </c>
      <c r="F191" s="3">
        <v>6266.55</v>
      </c>
      <c r="G191" s="3">
        <f t="shared" si="6"/>
        <v>3276.8560029455912</v>
      </c>
      <c r="H191" s="3">
        <f t="shared" si="7"/>
        <v>2919.1439970544088</v>
      </c>
      <c r="I191" s="3">
        <f t="shared" si="8"/>
        <v>0.47113363412756759</v>
      </c>
    </row>
    <row r="192" spans="1:9" x14ac:dyDescent="0.25">
      <c r="A192" s="23">
        <v>42614</v>
      </c>
      <c r="B192" s="3">
        <v>5330</v>
      </c>
      <c r="C192" s="3">
        <v>1.63</v>
      </c>
      <c r="D192" s="3">
        <v>241.017</v>
      </c>
      <c r="E192" s="3">
        <v>14253</v>
      </c>
      <c r="F192" s="3">
        <v>6266.55</v>
      </c>
      <c r="G192" s="3">
        <f t="shared" si="6"/>
        <v>3212.4625569919481</v>
      </c>
      <c r="H192" s="3">
        <f t="shared" si="7"/>
        <v>2117.5374430080519</v>
      </c>
      <c r="I192" s="3">
        <f t="shared" si="8"/>
        <v>0.39728657467318046</v>
      </c>
    </row>
    <row r="193" spans="1:9" x14ac:dyDescent="0.25">
      <c r="A193" s="23">
        <v>42644</v>
      </c>
      <c r="B193" s="3">
        <v>5185</v>
      </c>
      <c r="C193" s="3">
        <v>1.76</v>
      </c>
      <c r="D193" s="3">
        <v>241.667</v>
      </c>
      <c r="E193" s="3">
        <v>14319.1</v>
      </c>
      <c r="F193" s="3">
        <v>6326.42</v>
      </c>
      <c r="G193" s="3">
        <f t="shared" si="6"/>
        <v>3328.7580759450539</v>
      </c>
      <c r="H193" s="3">
        <f t="shared" si="7"/>
        <v>1856.2419240549461</v>
      </c>
      <c r="I193" s="3">
        <f t="shared" si="8"/>
        <v>0.3580022997213011</v>
      </c>
    </row>
    <row r="194" spans="1:9" x14ac:dyDescent="0.25">
      <c r="A194" s="23">
        <v>42675</v>
      </c>
      <c r="B194" s="3">
        <v>4423</v>
      </c>
      <c r="C194" s="3">
        <v>2.14</v>
      </c>
      <c r="D194" s="3">
        <v>242.08099999999999</v>
      </c>
      <c r="E194" s="3">
        <v>14364.2</v>
      </c>
      <c r="F194" s="3">
        <v>6326.42</v>
      </c>
      <c r="G194" s="3">
        <f t="shared" si="6"/>
        <v>3366.3081144891257</v>
      </c>
      <c r="H194" s="3">
        <f t="shared" si="7"/>
        <v>1056.6918855108743</v>
      </c>
      <c r="I194" s="3">
        <f t="shared" si="8"/>
        <v>0.23890840730519428</v>
      </c>
    </row>
    <row r="195" spans="1:9" x14ac:dyDescent="0.25">
      <c r="A195" s="23">
        <v>42705</v>
      </c>
      <c r="B195" s="3">
        <v>4826</v>
      </c>
      <c r="C195" s="3">
        <v>2.4900000000000002</v>
      </c>
      <c r="D195" s="3">
        <v>242.78399999999999</v>
      </c>
      <c r="E195" s="3">
        <v>14419.1</v>
      </c>
      <c r="F195" s="3">
        <v>6326.42</v>
      </c>
      <c r="G195" s="3">
        <f>$B$1+SUMPRODUCT($C$1:$F$1,C195:F195)</f>
        <v>3384.6289536650183</v>
      </c>
      <c r="H195" s="3">
        <f t="shared" si="7"/>
        <v>1441.3710463349817</v>
      </c>
      <c r="I195" s="3">
        <f t="shared" si="8"/>
        <v>0.29866785046311267</v>
      </c>
    </row>
    <row r="196" spans="1:9" x14ac:dyDescent="0.25">
      <c r="A196" s="23">
        <v>42736</v>
      </c>
      <c r="B196" s="3">
        <v>5701</v>
      </c>
      <c r="C196" s="3">
        <v>2.4300000000000002</v>
      </c>
      <c r="D196" s="3">
        <v>244.02799999999999</v>
      </c>
      <c r="E196" s="3">
        <v>14537.6</v>
      </c>
      <c r="F196" s="3">
        <v>6387.52</v>
      </c>
      <c r="G196" s="3">
        <f t="shared" ref="G196:G216" si="9">$B$1+SUMPRODUCT($C$1:$F$1,C196:F196)</f>
        <v>3382.2349455227741</v>
      </c>
      <c r="H196" s="3">
        <f t="shared" ref="H196:H216" si="10">B196-G196</f>
        <v>2318.7650544772259</v>
      </c>
      <c r="I196" s="3">
        <f t="shared" ref="I196:I216" si="11">ABS(H196)/B196</f>
        <v>0.40672953069237433</v>
      </c>
    </row>
    <row r="197" spans="1:9" x14ac:dyDescent="0.25">
      <c r="A197" s="23">
        <v>42767</v>
      </c>
      <c r="B197" s="3">
        <v>4088</v>
      </c>
      <c r="C197" s="3">
        <v>2.42</v>
      </c>
      <c r="D197" s="3">
        <v>244.102</v>
      </c>
      <c r="E197" s="3">
        <v>14607</v>
      </c>
      <c r="F197" s="3">
        <v>6387.52</v>
      </c>
      <c r="G197" s="3">
        <f t="shared" si="9"/>
        <v>3275.6181937374058</v>
      </c>
      <c r="H197" s="3">
        <f t="shared" si="10"/>
        <v>812.38180626259418</v>
      </c>
      <c r="I197" s="3">
        <f t="shared" si="11"/>
        <v>0.19872353382157393</v>
      </c>
    </row>
    <row r="198" spans="1:9" x14ac:dyDescent="0.25">
      <c r="A198" s="23">
        <v>42795</v>
      </c>
      <c r="B198" s="3">
        <v>4544</v>
      </c>
      <c r="C198" s="3">
        <v>2.48</v>
      </c>
      <c r="D198" s="3">
        <v>243.71700000000001</v>
      </c>
      <c r="E198" s="3">
        <v>14654.1</v>
      </c>
      <c r="F198" s="3">
        <v>6387.52</v>
      </c>
      <c r="G198" s="3">
        <f t="shared" si="9"/>
        <v>3215.6402913695492</v>
      </c>
      <c r="H198" s="3">
        <f t="shared" si="10"/>
        <v>1328.3597086304508</v>
      </c>
      <c r="I198" s="3">
        <f t="shared" si="11"/>
        <v>0.29233268235705345</v>
      </c>
    </row>
    <row r="199" spans="1:9" x14ac:dyDescent="0.25">
      <c r="A199" s="23">
        <v>42826</v>
      </c>
      <c r="B199" s="3">
        <v>4910</v>
      </c>
      <c r="C199" s="3">
        <v>2.2999999999999998</v>
      </c>
      <c r="D199" s="3">
        <v>244.08699999999999</v>
      </c>
      <c r="E199" s="3">
        <v>14665.7</v>
      </c>
      <c r="F199" s="3">
        <v>6453.04</v>
      </c>
      <c r="G199" s="3">
        <f t="shared" si="9"/>
        <v>3345.1690833689208</v>
      </c>
      <c r="H199" s="3">
        <f t="shared" si="10"/>
        <v>1564.8309166310792</v>
      </c>
      <c r="I199" s="3">
        <f t="shared" si="11"/>
        <v>0.31870283434441532</v>
      </c>
    </row>
    <row r="200" spans="1:9" x14ac:dyDescent="0.25">
      <c r="A200" s="23">
        <v>42856</v>
      </c>
      <c r="B200" s="3">
        <v>5256</v>
      </c>
      <c r="C200" s="3">
        <v>2.2999999999999998</v>
      </c>
      <c r="D200" s="3">
        <v>243.911</v>
      </c>
      <c r="E200" s="3">
        <v>14726.8</v>
      </c>
      <c r="F200" s="3">
        <v>6453.04</v>
      </c>
      <c r="G200" s="3">
        <f t="shared" si="9"/>
        <v>3250.6932769902414</v>
      </c>
      <c r="H200" s="3">
        <f t="shared" si="10"/>
        <v>2005.3067230097586</v>
      </c>
      <c r="I200" s="3">
        <f t="shared" si="11"/>
        <v>0.38152715430170447</v>
      </c>
    </row>
    <row r="201" spans="1:9" x14ac:dyDescent="0.25">
      <c r="A201" s="23">
        <v>42887</v>
      </c>
      <c r="B201" s="3">
        <v>5502</v>
      </c>
      <c r="C201" s="3">
        <v>2.19</v>
      </c>
      <c r="D201" s="3">
        <v>244.03200000000001</v>
      </c>
      <c r="E201" s="3">
        <v>14728.5</v>
      </c>
      <c r="F201" s="3">
        <v>6453.04</v>
      </c>
      <c r="G201" s="3">
        <f t="shared" si="9"/>
        <v>3220.464956402855</v>
      </c>
      <c r="H201" s="3">
        <f t="shared" si="10"/>
        <v>2281.535043597145</v>
      </c>
      <c r="I201" s="3">
        <f t="shared" si="11"/>
        <v>0.41467376292205471</v>
      </c>
    </row>
    <row r="202" spans="1:9" x14ac:dyDescent="0.25">
      <c r="A202" s="23">
        <v>42917</v>
      </c>
      <c r="B202" s="3">
        <v>5782</v>
      </c>
      <c r="C202" s="3">
        <v>2.3199999999999998</v>
      </c>
      <c r="D202" s="3">
        <v>244.23599999999999</v>
      </c>
      <c r="E202" s="3">
        <v>14780.7</v>
      </c>
      <c r="F202" s="3">
        <v>6529.36</v>
      </c>
      <c r="G202" s="3">
        <f t="shared" si="9"/>
        <v>3400.0820510899612</v>
      </c>
      <c r="H202" s="3">
        <f t="shared" si="10"/>
        <v>2381.9179489100388</v>
      </c>
      <c r="I202" s="3">
        <f t="shared" si="11"/>
        <v>0.41195398632134883</v>
      </c>
    </row>
    <row r="203" spans="1:9" x14ac:dyDescent="0.25">
      <c r="A203" s="23">
        <v>42948</v>
      </c>
      <c r="B203" s="3">
        <v>6365</v>
      </c>
      <c r="C203" s="3">
        <v>2.21</v>
      </c>
      <c r="D203" s="3">
        <v>245.262</v>
      </c>
      <c r="E203" s="3">
        <v>14842.9</v>
      </c>
      <c r="F203" s="3">
        <v>6529.36</v>
      </c>
      <c r="G203" s="3">
        <f t="shared" si="9"/>
        <v>3289.47251227569</v>
      </c>
      <c r="H203" s="3">
        <f t="shared" si="10"/>
        <v>3075.52748772431</v>
      </c>
      <c r="I203" s="3">
        <f t="shared" si="11"/>
        <v>0.48319363514914532</v>
      </c>
    </row>
    <row r="204" spans="1:9" x14ac:dyDescent="0.25">
      <c r="A204" s="23">
        <v>42979</v>
      </c>
      <c r="B204" s="3">
        <v>5767</v>
      </c>
      <c r="C204" s="3">
        <v>2.2000000000000002</v>
      </c>
      <c r="D204" s="3">
        <v>246.392</v>
      </c>
      <c r="E204" s="3">
        <v>14916.3</v>
      </c>
      <c r="F204" s="3">
        <v>6529.36</v>
      </c>
      <c r="G204" s="3">
        <f t="shared" si="9"/>
        <v>3189.6942618020585</v>
      </c>
      <c r="H204" s="3">
        <f t="shared" si="10"/>
        <v>2577.3057381979415</v>
      </c>
      <c r="I204" s="3">
        <f t="shared" si="11"/>
        <v>0.44690579819627907</v>
      </c>
    </row>
    <row r="205" spans="1:9" x14ac:dyDescent="0.25">
      <c r="A205" s="23">
        <v>43009</v>
      </c>
      <c r="B205" s="3">
        <v>5394</v>
      </c>
      <c r="C205" s="3">
        <v>2.36</v>
      </c>
      <c r="D205" s="3">
        <v>246.583</v>
      </c>
      <c r="E205" s="3">
        <v>14982.3</v>
      </c>
      <c r="F205" s="3">
        <v>6610.61</v>
      </c>
      <c r="G205" s="3">
        <f t="shared" si="9"/>
        <v>3370.5585200953319</v>
      </c>
      <c r="H205" s="3">
        <f t="shared" si="10"/>
        <v>2023.4414799046681</v>
      </c>
      <c r="I205" s="3">
        <f t="shared" si="11"/>
        <v>0.37512819427227811</v>
      </c>
    </row>
    <row r="206" spans="1:9" x14ac:dyDescent="0.25">
      <c r="A206" s="23">
        <v>43040</v>
      </c>
      <c r="B206" s="3">
        <v>4627</v>
      </c>
      <c r="C206" s="3">
        <v>2.35</v>
      </c>
      <c r="D206" s="3">
        <v>247.411</v>
      </c>
      <c r="E206" s="3">
        <v>15030.5</v>
      </c>
      <c r="F206" s="3">
        <v>6610.61</v>
      </c>
      <c r="G206" s="3">
        <f t="shared" si="9"/>
        <v>3305.1758488065134</v>
      </c>
      <c r="H206" s="3">
        <f t="shared" si="10"/>
        <v>1321.8241511934866</v>
      </c>
      <c r="I206" s="3">
        <f t="shared" si="11"/>
        <v>0.28567628078527912</v>
      </c>
    </row>
    <row r="207" spans="1:9" x14ac:dyDescent="0.25">
      <c r="A207" s="23">
        <v>43070</v>
      </c>
      <c r="B207" s="3">
        <v>5061</v>
      </c>
      <c r="C207" s="3">
        <v>2.4</v>
      </c>
      <c r="D207" s="3">
        <v>247.91</v>
      </c>
      <c r="E207" s="3">
        <v>15083.7</v>
      </c>
      <c r="F207" s="3">
        <v>6610.61</v>
      </c>
      <c r="G207" s="3">
        <f t="shared" si="9"/>
        <v>3244.1160749440642</v>
      </c>
      <c r="H207" s="3">
        <f t="shared" si="10"/>
        <v>1816.8839250559358</v>
      </c>
      <c r="I207" s="3">
        <f t="shared" si="11"/>
        <v>0.35899702135070855</v>
      </c>
    </row>
    <row r="208" spans="1:9" x14ac:dyDescent="0.25">
      <c r="A208" s="23">
        <v>43101</v>
      </c>
      <c r="B208" s="3">
        <v>5842</v>
      </c>
      <c r="C208" s="3">
        <v>2.58</v>
      </c>
      <c r="D208" s="3">
        <v>249.245</v>
      </c>
      <c r="E208" s="3">
        <v>15235.8</v>
      </c>
      <c r="F208" s="3">
        <v>6680.35</v>
      </c>
      <c r="G208" s="32">
        <f t="shared" si="9"/>
        <v>3280.7116184187507</v>
      </c>
      <c r="H208" s="32">
        <f t="shared" si="10"/>
        <v>2561.2883815812493</v>
      </c>
      <c r="I208" s="3">
        <f t="shared" si="11"/>
        <v>0.43842663156132305</v>
      </c>
    </row>
    <row r="209" spans="1:9" x14ac:dyDescent="0.25">
      <c r="A209" s="23">
        <v>43132</v>
      </c>
      <c r="B209" s="3">
        <v>4174</v>
      </c>
      <c r="C209" s="3">
        <v>2.86</v>
      </c>
      <c r="D209" s="3">
        <v>249.619</v>
      </c>
      <c r="E209" s="3">
        <v>15285.8</v>
      </c>
      <c r="F209" s="3">
        <v>6680.35</v>
      </c>
      <c r="G209" s="32">
        <f t="shared" si="9"/>
        <v>3283.8823259755991</v>
      </c>
      <c r="H209" s="32">
        <f t="shared" si="10"/>
        <v>890.11767402440091</v>
      </c>
      <c r="I209" s="3">
        <f t="shared" si="11"/>
        <v>0.21325291663258286</v>
      </c>
    </row>
    <row r="210" spans="1:9" x14ac:dyDescent="0.25">
      <c r="A210" s="23">
        <v>43160</v>
      </c>
      <c r="B210" s="3">
        <v>4715</v>
      </c>
      <c r="C210" s="3">
        <v>2.84</v>
      </c>
      <c r="D210" s="3">
        <v>249.46199999999999</v>
      </c>
      <c r="E210" s="3">
        <v>15346</v>
      </c>
      <c r="F210" s="3">
        <v>6680.35</v>
      </c>
      <c r="G210" s="32">
        <f t="shared" si="9"/>
        <v>3185.7009280811326</v>
      </c>
      <c r="H210" s="32">
        <f t="shared" si="10"/>
        <v>1529.2990719188674</v>
      </c>
      <c r="I210" s="3">
        <f t="shared" si="11"/>
        <v>0.32434762925108535</v>
      </c>
    </row>
    <row r="211" spans="1:9" x14ac:dyDescent="0.25">
      <c r="A211" s="23">
        <v>43191</v>
      </c>
      <c r="B211" s="3">
        <v>5227</v>
      </c>
      <c r="C211" s="3">
        <v>2.87</v>
      </c>
      <c r="D211" s="3">
        <v>250.01300000000001</v>
      </c>
      <c r="E211" s="3">
        <v>15380.5</v>
      </c>
      <c r="F211" s="3">
        <v>6803.97</v>
      </c>
      <c r="G211" s="32">
        <f t="shared" si="9"/>
        <v>3507.1341916185338</v>
      </c>
      <c r="H211" s="32">
        <f t="shared" si="10"/>
        <v>1719.8658083814662</v>
      </c>
      <c r="I211" s="3">
        <f t="shared" si="11"/>
        <v>0.3290349738629168</v>
      </c>
    </row>
    <row r="212" spans="1:9" x14ac:dyDescent="0.25">
      <c r="A212" s="23">
        <v>43221</v>
      </c>
      <c r="B212" s="3">
        <v>5462</v>
      </c>
      <c r="C212" s="3">
        <v>2.98</v>
      </c>
      <c r="D212" s="3">
        <v>250.535</v>
      </c>
      <c r="E212" s="3">
        <v>15427.8</v>
      </c>
      <c r="F212" s="3">
        <v>6803.97</v>
      </c>
      <c r="G212" s="32">
        <f t="shared" si="9"/>
        <v>3471.162693984923</v>
      </c>
      <c r="H212" s="32">
        <f t="shared" si="10"/>
        <v>1990.837306015077</v>
      </c>
      <c r="I212" s="3">
        <f t="shared" si="11"/>
        <v>0.36448870487277135</v>
      </c>
    </row>
    <row r="213" spans="1:9" x14ac:dyDescent="0.25">
      <c r="A213" s="23">
        <v>43252</v>
      </c>
      <c r="B213" s="3">
        <v>5774</v>
      </c>
      <c r="C213" s="3">
        <v>2.91</v>
      </c>
      <c r="D213" s="3">
        <v>250.857</v>
      </c>
      <c r="E213" s="3">
        <v>15486</v>
      </c>
      <c r="F213" s="3">
        <v>6803.97</v>
      </c>
      <c r="G213" s="32">
        <f t="shared" si="9"/>
        <v>3368.6037302522382</v>
      </c>
      <c r="H213" s="32">
        <f t="shared" si="10"/>
        <v>2405.3962697477618</v>
      </c>
      <c r="I213" s="3">
        <f t="shared" si="11"/>
        <v>0.41659097155312813</v>
      </c>
    </row>
    <row r="214" spans="1:9" x14ac:dyDescent="0.25">
      <c r="A214" s="23">
        <v>43282</v>
      </c>
      <c r="B214" s="3">
        <v>6057</v>
      </c>
      <c r="C214" s="3">
        <v>2.89</v>
      </c>
      <c r="D214" s="3">
        <v>251.286</v>
      </c>
      <c r="E214" s="3">
        <v>15532</v>
      </c>
      <c r="F214" s="3">
        <v>6886.78</v>
      </c>
      <c r="G214" s="32">
        <f t="shared" si="9"/>
        <v>3539.4462756190223</v>
      </c>
      <c r="H214" s="32">
        <f t="shared" si="10"/>
        <v>2517.5537243809777</v>
      </c>
      <c r="I214" s="3">
        <f t="shared" si="11"/>
        <v>0.41564367250800355</v>
      </c>
    </row>
    <row r="215" spans="1:9" x14ac:dyDescent="0.25">
      <c r="A215" s="23">
        <v>43313</v>
      </c>
      <c r="B215" s="3">
        <v>6870</v>
      </c>
      <c r="C215" s="3">
        <v>2.89</v>
      </c>
      <c r="D215" s="3">
        <v>251.846</v>
      </c>
      <c r="E215" s="3">
        <v>15586.7</v>
      </c>
      <c r="F215" s="3">
        <v>6886.78</v>
      </c>
      <c r="G215" s="32">
        <f t="shared" si="9"/>
        <v>3463.6205674306075</v>
      </c>
      <c r="H215" s="32">
        <f t="shared" si="10"/>
        <v>3406.3794325693925</v>
      </c>
      <c r="I215" s="3">
        <f t="shared" si="11"/>
        <v>0.49583397853994071</v>
      </c>
    </row>
    <row r="216" spans="1:9" x14ac:dyDescent="0.25">
      <c r="A216" s="23">
        <v>43344</v>
      </c>
      <c r="B216" s="3">
        <v>6023</v>
      </c>
      <c r="C216" s="3">
        <v>3</v>
      </c>
      <c r="D216" s="3">
        <v>251.994</v>
      </c>
      <c r="E216" s="3">
        <v>15618.8</v>
      </c>
      <c r="F216" s="3">
        <v>6886.78</v>
      </c>
      <c r="G216" s="32">
        <f t="shared" si="9"/>
        <v>3446.0551951437737</v>
      </c>
      <c r="H216" s="32">
        <f t="shared" si="10"/>
        <v>2576.9448048562263</v>
      </c>
      <c r="I216" s="3">
        <f t="shared" si="11"/>
        <v>0.42785070643470469</v>
      </c>
    </row>
    <row r="217" spans="1:9" x14ac:dyDescent="0.25">
      <c r="A217" s="31"/>
      <c r="B217" s="27"/>
      <c r="C217" s="27"/>
      <c r="D217" s="27"/>
      <c r="E217" s="27"/>
      <c r="F217" s="27"/>
      <c r="G217" s="27"/>
      <c r="H217" s="27"/>
      <c r="I217" s="27"/>
    </row>
    <row r="218" spans="1:9" x14ac:dyDescent="0.25">
      <c r="A218" s="31"/>
      <c r="B218" s="27"/>
      <c r="C218" s="27"/>
      <c r="D218" s="27"/>
      <c r="E218" s="27"/>
      <c r="F218" s="27"/>
      <c r="G218" s="27"/>
      <c r="H218" s="27"/>
      <c r="I218" s="27"/>
    </row>
  </sheetData>
  <mergeCells count="4">
    <mergeCell ref="K3:L3"/>
    <mergeCell ref="K6:L6"/>
    <mergeCell ref="K2:L2"/>
    <mergeCell ref="K9:L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F13" sqref="F13"/>
    </sheetView>
  </sheetViews>
  <sheetFormatPr defaultRowHeight="15" x14ac:dyDescent="0.25"/>
  <cols>
    <col min="1" max="1" width="13.140625" bestFit="1" customWidth="1"/>
    <col min="2" max="2" width="19.5703125" bestFit="1" customWidth="1"/>
  </cols>
  <sheetData>
    <row r="3" spans="1:2" x14ac:dyDescent="0.25">
      <c r="A3" s="10" t="s">
        <v>35</v>
      </c>
      <c r="B3" t="s">
        <v>38</v>
      </c>
    </row>
    <row r="4" spans="1:2" x14ac:dyDescent="0.25">
      <c r="A4" s="11">
        <v>1</v>
      </c>
      <c r="B4" s="8">
        <v>5468.8888888888887</v>
      </c>
    </row>
    <row r="5" spans="1:2" x14ac:dyDescent="0.25">
      <c r="A5" s="11">
        <v>2</v>
      </c>
      <c r="B5" s="9">
        <v>3823.9444444444443</v>
      </c>
    </row>
    <row r="6" spans="1:2" x14ac:dyDescent="0.25">
      <c r="A6" s="11">
        <v>3</v>
      </c>
      <c r="B6" s="8">
        <v>4092.2222222222222</v>
      </c>
    </row>
    <row r="7" spans="1:2" x14ac:dyDescent="0.25">
      <c r="A7" s="11">
        <v>4</v>
      </c>
      <c r="B7" s="8">
        <v>4691.2222222222226</v>
      </c>
    </row>
    <row r="8" spans="1:2" x14ac:dyDescent="0.25">
      <c r="A8" s="11">
        <v>5</v>
      </c>
      <c r="B8" s="8">
        <v>4598.2777777777774</v>
      </c>
    </row>
    <row r="9" spans="1:2" x14ac:dyDescent="0.25">
      <c r="A9" s="11">
        <v>6</v>
      </c>
      <c r="B9" s="8">
        <v>4900.6111111111113</v>
      </c>
    </row>
    <row r="10" spans="1:2" x14ac:dyDescent="0.25">
      <c r="A10" s="11">
        <v>7</v>
      </c>
      <c r="B10" s="8">
        <v>5277.5</v>
      </c>
    </row>
    <row r="11" spans="1:2" x14ac:dyDescent="0.25">
      <c r="A11" s="11">
        <v>8</v>
      </c>
      <c r="B11" s="8">
        <v>5713.7777777777774</v>
      </c>
    </row>
    <row r="12" spans="1:2" x14ac:dyDescent="0.25">
      <c r="A12" s="11">
        <v>9</v>
      </c>
      <c r="B12" s="8">
        <v>5096.2777777777774</v>
      </c>
    </row>
    <row r="13" spans="1:2" x14ac:dyDescent="0.25">
      <c r="A13" s="11">
        <v>10</v>
      </c>
      <c r="B13" s="8">
        <v>4967.8235294117649</v>
      </c>
    </row>
    <row r="14" spans="1:2" x14ac:dyDescent="0.25">
      <c r="A14" s="11">
        <v>11</v>
      </c>
      <c r="B14" s="8">
        <v>4175.8823529411766</v>
      </c>
    </row>
    <row r="15" spans="1:2" x14ac:dyDescent="0.25">
      <c r="A15" s="11">
        <v>12</v>
      </c>
      <c r="B15" s="8">
        <v>4516.6111111111113</v>
      </c>
    </row>
    <row r="16" spans="1:2" x14ac:dyDescent="0.25">
      <c r="A16" s="11" t="s">
        <v>36</v>
      </c>
      <c r="B16" s="8"/>
    </row>
    <row r="17" spans="1:2" x14ac:dyDescent="0.25">
      <c r="A17" s="11" t="s">
        <v>37</v>
      </c>
      <c r="B17" s="8">
        <v>4778.836448598131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5"/>
  <sheetViews>
    <sheetView workbookViewId="0">
      <pane ySplit="1" topLeftCell="A80" activePane="bottomLeft" state="frozen"/>
      <selection pane="bottomLeft" activeCell="Q89" sqref="Q89"/>
    </sheetView>
  </sheetViews>
  <sheetFormatPr defaultRowHeight="15" x14ac:dyDescent="0.25"/>
  <cols>
    <col min="1" max="1" width="14.5703125" style="27" customWidth="1"/>
    <col min="2" max="2" width="14.5703125" style="33" customWidth="1"/>
    <col min="3" max="16384" width="9.140625" style="27"/>
  </cols>
  <sheetData>
    <row r="1" spans="1:15" x14ac:dyDescent="0.25">
      <c r="A1" s="27" t="s">
        <v>0</v>
      </c>
      <c r="B1" s="33" t="s">
        <v>34</v>
      </c>
      <c r="C1" s="27" t="s">
        <v>1</v>
      </c>
      <c r="D1" s="27" t="s">
        <v>44</v>
      </c>
      <c r="E1" s="27" t="s">
        <v>45</v>
      </c>
      <c r="F1" s="27" t="s">
        <v>46</v>
      </c>
      <c r="G1" s="27" t="s">
        <v>47</v>
      </c>
      <c r="H1" s="27" t="s">
        <v>48</v>
      </c>
      <c r="I1" s="27" t="s">
        <v>49</v>
      </c>
      <c r="J1" s="27" t="s">
        <v>50</v>
      </c>
      <c r="K1" s="27" t="s">
        <v>51</v>
      </c>
      <c r="L1" s="27" t="s">
        <v>52</v>
      </c>
      <c r="M1" s="27" t="s">
        <v>53</v>
      </c>
      <c r="N1" s="27" t="s">
        <v>54</v>
      </c>
      <c r="O1" s="27" t="s">
        <v>55</v>
      </c>
    </row>
    <row r="2" spans="1:15" x14ac:dyDescent="0.25">
      <c r="A2" s="34">
        <v>36861</v>
      </c>
      <c r="B2" s="33">
        <v>12</v>
      </c>
      <c r="C2" s="27">
        <v>4808</v>
      </c>
      <c r="D2" s="27">
        <v>1</v>
      </c>
      <c r="E2" s="18">
        <f>IF($B2=1,1,0)</f>
        <v>0</v>
      </c>
      <c r="F2" s="18">
        <f>IF($B2=3,1,0)</f>
        <v>0</v>
      </c>
      <c r="G2" s="18">
        <f>IF($B2=4,1,0)</f>
        <v>0</v>
      </c>
      <c r="H2" s="18">
        <f>IF($B2=5,1,0)</f>
        <v>0</v>
      </c>
      <c r="I2" s="18">
        <f>IF($B2=6,1,0)</f>
        <v>0</v>
      </c>
      <c r="J2" s="18">
        <f>IF($B2=7,1,0)</f>
        <v>0</v>
      </c>
      <c r="K2" s="18">
        <f>IF($B2=8,1,0)</f>
        <v>0</v>
      </c>
      <c r="L2" s="18">
        <f>IF($B2=9,1,0)</f>
        <v>0</v>
      </c>
      <c r="M2" s="18">
        <f>IF($B2=10,1,0)</f>
        <v>0</v>
      </c>
      <c r="N2" s="18">
        <f>IF($B2=11,1,0)</f>
        <v>0</v>
      </c>
      <c r="O2" s="18">
        <f>IF($B2=12,1,0)</f>
        <v>1</v>
      </c>
    </row>
    <row r="3" spans="1:15" x14ac:dyDescent="0.25">
      <c r="A3" s="34">
        <v>36892</v>
      </c>
      <c r="B3" s="33">
        <v>1</v>
      </c>
      <c r="C3" s="27">
        <v>7187</v>
      </c>
      <c r="D3" s="27">
        <v>2</v>
      </c>
      <c r="E3" s="18">
        <f t="shared" ref="E3:E66" si="0">IF($B3=1,1,0)</f>
        <v>1</v>
      </c>
      <c r="F3" s="18">
        <f t="shared" ref="F3:F66" si="1">IF($B3=3,1,0)</f>
        <v>0</v>
      </c>
      <c r="G3" s="18">
        <f t="shared" ref="G3:G66" si="2">IF($B3=4,1,0)</f>
        <v>0</v>
      </c>
      <c r="H3" s="18">
        <f t="shared" ref="H3:H66" si="3">IF($B3=5,1,0)</f>
        <v>0</v>
      </c>
      <c r="I3" s="18">
        <f t="shared" ref="I3:I66" si="4">IF($B3=6,1,0)</f>
        <v>0</v>
      </c>
      <c r="J3" s="18">
        <f t="shared" ref="J3:J66" si="5">IF($B3=7,1,0)</f>
        <v>0</v>
      </c>
      <c r="K3" s="18">
        <f t="shared" ref="K3:K66" si="6">IF($B3=8,1,0)</f>
        <v>0</v>
      </c>
      <c r="L3" s="18">
        <f t="shared" ref="L3:L66" si="7">IF($B3=9,1,0)</f>
        <v>0</v>
      </c>
      <c r="M3" s="18">
        <f t="shared" ref="M3:M66" si="8">IF($B3=10,1,0)</f>
        <v>0</v>
      </c>
      <c r="N3" s="18">
        <f t="shared" ref="N3:N66" si="9">IF($B3=11,1,0)</f>
        <v>0</v>
      </c>
      <c r="O3" s="18">
        <f t="shared" ref="O3:O66" si="10">IF($B3=12,1,0)</f>
        <v>0</v>
      </c>
    </row>
    <row r="4" spans="1:15" x14ac:dyDescent="0.25">
      <c r="A4" s="34">
        <v>36923</v>
      </c>
      <c r="B4" s="33">
        <v>2</v>
      </c>
      <c r="C4" s="27">
        <v>4348</v>
      </c>
      <c r="D4" s="27">
        <v>3</v>
      </c>
      <c r="E4" s="18">
        <f t="shared" si="0"/>
        <v>0</v>
      </c>
      <c r="F4" s="18">
        <f t="shared" si="1"/>
        <v>0</v>
      </c>
      <c r="G4" s="18">
        <f t="shared" si="2"/>
        <v>0</v>
      </c>
      <c r="H4" s="18">
        <f t="shared" si="3"/>
        <v>0</v>
      </c>
      <c r="I4" s="18">
        <f t="shared" si="4"/>
        <v>0</v>
      </c>
      <c r="J4" s="18">
        <f t="shared" si="5"/>
        <v>0</v>
      </c>
      <c r="K4" s="18">
        <f t="shared" si="6"/>
        <v>0</v>
      </c>
      <c r="L4" s="18">
        <f t="shared" si="7"/>
        <v>0</v>
      </c>
      <c r="M4" s="18">
        <f t="shared" si="8"/>
        <v>0</v>
      </c>
      <c r="N4" s="18">
        <f t="shared" si="9"/>
        <v>0</v>
      </c>
      <c r="O4" s="18">
        <f t="shared" si="10"/>
        <v>0</v>
      </c>
    </row>
    <row r="5" spans="1:15" x14ac:dyDescent="0.25">
      <c r="A5" s="34">
        <v>36951</v>
      </c>
      <c r="B5" s="33">
        <v>3</v>
      </c>
      <c r="C5" s="27">
        <v>4733</v>
      </c>
      <c r="D5" s="27">
        <v>4</v>
      </c>
      <c r="E5" s="18">
        <f t="shared" si="0"/>
        <v>0</v>
      </c>
      <c r="F5" s="18">
        <f t="shared" si="1"/>
        <v>1</v>
      </c>
      <c r="G5" s="18">
        <f t="shared" si="2"/>
        <v>0</v>
      </c>
      <c r="H5" s="18">
        <f t="shared" si="3"/>
        <v>0</v>
      </c>
      <c r="I5" s="18">
        <f t="shared" si="4"/>
        <v>0</v>
      </c>
      <c r="J5" s="18">
        <f t="shared" si="5"/>
        <v>0</v>
      </c>
      <c r="K5" s="18">
        <f t="shared" si="6"/>
        <v>0</v>
      </c>
      <c r="L5" s="18">
        <f t="shared" si="7"/>
        <v>0</v>
      </c>
      <c r="M5" s="18">
        <f t="shared" si="8"/>
        <v>0</v>
      </c>
      <c r="N5" s="18">
        <f t="shared" si="9"/>
        <v>0</v>
      </c>
      <c r="O5" s="18">
        <f t="shared" si="10"/>
        <v>0</v>
      </c>
    </row>
    <row r="6" spans="1:15" x14ac:dyDescent="0.25">
      <c r="A6" s="34">
        <v>36982</v>
      </c>
      <c r="B6" s="33">
        <v>4</v>
      </c>
      <c r="C6" s="27">
        <v>5586</v>
      </c>
      <c r="D6" s="27">
        <v>5</v>
      </c>
      <c r="E6" s="18">
        <f t="shared" si="0"/>
        <v>0</v>
      </c>
      <c r="F6" s="18">
        <f t="shared" si="1"/>
        <v>0</v>
      </c>
      <c r="G6" s="18">
        <f t="shared" si="2"/>
        <v>1</v>
      </c>
      <c r="H6" s="18">
        <f t="shared" si="3"/>
        <v>0</v>
      </c>
      <c r="I6" s="18">
        <f t="shared" si="4"/>
        <v>0</v>
      </c>
      <c r="J6" s="18">
        <f t="shared" si="5"/>
        <v>0</v>
      </c>
      <c r="K6" s="18">
        <f t="shared" si="6"/>
        <v>0</v>
      </c>
      <c r="L6" s="18">
        <f t="shared" si="7"/>
        <v>0</v>
      </c>
      <c r="M6" s="18">
        <f t="shared" si="8"/>
        <v>0</v>
      </c>
      <c r="N6" s="18">
        <f t="shared" si="9"/>
        <v>0</v>
      </c>
      <c r="O6" s="18">
        <f t="shared" si="10"/>
        <v>0</v>
      </c>
    </row>
    <row r="7" spans="1:15" x14ac:dyDescent="0.25">
      <c r="A7" s="34">
        <v>37012</v>
      </c>
      <c r="B7" s="33">
        <v>5</v>
      </c>
      <c r="C7" s="27">
        <v>5008</v>
      </c>
      <c r="D7" s="27">
        <v>6</v>
      </c>
      <c r="E7" s="18">
        <f t="shared" si="0"/>
        <v>0</v>
      </c>
      <c r="F7" s="18">
        <f t="shared" si="1"/>
        <v>0</v>
      </c>
      <c r="G7" s="18">
        <f t="shared" si="2"/>
        <v>0</v>
      </c>
      <c r="H7" s="18">
        <f t="shared" si="3"/>
        <v>1</v>
      </c>
      <c r="I7" s="18">
        <f t="shared" si="4"/>
        <v>0</v>
      </c>
      <c r="J7" s="18">
        <f t="shared" si="5"/>
        <v>0</v>
      </c>
      <c r="K7" s="18">
        <f t="shared" si="6"/>
        <v>0</v>
      </c>
      <c r="L7" s="18">
        <f t="shared" si="7"/>
        <v>0</v>
      </c>
      <c r="M7" s="18">
        <f t="shared" si="8"/>
        <v>0</v>
      </c>
      <c r="N7" s="18">
        <f t="shared" si="9"/>
        <v>0</v>
      </c>
      <c r="O7" s="18">
        <f t="shared" si="10"/>
        <v>0</v>
      </c>
    </row>
    <row r="8" spans="1:15" x14ac:dyDescent="0.25">
      <c r="A8" s="34">
        <v>37043</v>
      </c>
      <c r="B8" s="33">
        <v>6</v>
      </c>
      <c r="C8" s="27">
        <v>5180</v>
      </c>
      <c r="D8" s="27">
        <v>7</v>
      </c>
      <c r="E8" s="18">
        <f t="shared" si="0"/>
        <v>0</v>
      </c>
      <c r="F8" s="18">
        <f t="shared" si="1"/>
        <v>0</v>
      </c>
      <c r="G8" s="18">
        <f t="shared" si="2"/>
        <v>0</v>
      </c>
      <c r="H8" s="18">
        <f t="shared" si="3"/>
        <v>0</v>
      </c>
      <c r="I8" s="18">
        <f t="shared" si="4"/>
        <v>1</v>
      </c>
      <c r="J8" s="18">
        <f t="shared" si="5"/>
        <v>0</v>
      </c>
      <c r="K8" s="18">
        <f t="shared" si="6"/>
        <v>0</v>
      </c>
      <c r="L8" s="18">
        <f t="shared" si="7"/>
        <v>0</v>
      </c>
      <c r="M8" s="18">
        <f t="shared" si="8"/>
        <v>0</v>
      </c>
      <c r="N8" s="18">
        <f t="shared" si="9"/>
        <v>0</v>
      </c>
      <c r="O8" s="18">
        <f t="shared" si="10"/>
        <v>0</v>
      </c>
    </row>
    <row r="9" spans="1:15" x14ac:dyDescent="0.25">
      <c r="A9" s="34">
        <v>37073</v>
      </c>
      <c r="B9" s="33">
        <v>7</v>
      </c>
      <c r="C9" s="27">
        <v>5943</v>
      </c>
      <c r="D9" s="27">
        <v>8</v>
      </c>
      <c r="E9" s="18">
        <f t="shared" si="0"/>
        <v>0</v>
      </c>
      <c r="F9" s="18">
        <f t="shared" si="1"/>
        <v>0</v>
      </c>
      <c r="G9" s="18">
        <f t="shared" si="2"/>
        <v>0</v>
      </c>
      <c r="H9" s="18">
        <f t="shared" si="3"/>
        <v>0</v>
      </c>
      <c r="I9" s="18">
        <f t="shared" si="4"/>
        <v>0</v>
      </c>
      <c r="J9" s="18">
        <f t="shared" si="5"/>
        <v>1</v>
      </c>
      <c r="K9" s="18">
        <f t="shared" si="6"/>
        <v>0</v>
      </c>
      <c r="L9" s="18">
        <f t="shared" si="7"/>
        <v>0</v>
      </c>
      <c r="M9" s="18">
        <f t="shared" si="8"/>
        <v>0</v>
      </c>
      <c r="N9" s="18">
        <f t="shared" si="9"/>
        <v>0</v>
      </c>
      <c r="O9" s="18">
        <f t="shared" si="10"/>
        <v>0</v>
      </c>
    </row>
    <row r="10" spans="1:15" x14ac:dyDescent="0.25">
      <c r="A10" s="34">
        <v>37104</v>
      </c>
      <c r="B10" s="33">
        <v>8</v>
      </c>
      <c r="C10" s="27">
        <v>6007</v>
      </c>
      <c r="D10" s="27">
        <v>9</v>
      </c>
      <c r="E10" s="18">
        <f t="shared" si="0"/>
        <v>0</v>
      </c>
      <c r="F10" s="18">
        <f t="shared" si="1"/>
        <v>0</v>
      </c>
      <c r="G10" s="18">
        <f t="shared" si="2"/>
        <v>0</v>
      </c>
      <c r="H10" s="18">
        <f t="shared" si="3"/>
        <v>0</v>
      </c>
      <c r="I10" s="18">
        <f t="shared" si="4"/>
        <v>0</v>
      </c>
      <c r="J10" s="18">
        <f t="shared" si="5"/>
        <v>0</v>
      </c>
      <c r="K10" s="18">
        <f t="shared" si="6"/>
        <v>1</v>
      </c>
      <c r="L10" s="18">
        <f t="shared" si="7"/>
        <v>0</v>
      </c>
      <c r="M10" s="18">
        <f t="shared" si="8"/>
        <v>0</v>
      </c>
      <c r="N10" s="18">
        <f t="shared" si="9"/>
        <v>0</v>
      </c>
      <c r="O10" s="18">
        <f t="shared" si="10"/>
        <v>0</v>
      </c>
    </row>
    <row r="11" spans="1:15" x14ac:dyDescent="0.25">
      <c r="A11" s="34">
        <v>37135</v>
      </c>
      <c r="B11" s="33">
        <v>9</v>
      </c>
      <c r="C11" s="27">
        <v>5526</v>
      </c>
      <c r="D11" s="27">
        <v>10</v>
      </c>
      <c r="E11" s="18">
        <f t="shared" si="0"/>
        <v>0</v>
      </c>
      <c r="F11" s="18">
        <f t="shared" si="1"/>
        <v>0</v>
      </c>
      <c r="G11" s="18">
        <f t="shared" si="2"/>
        <v>0</v>
      </c>
      <c r="H11" s="18">
        <f t="shared" si="3"/>
        <v>0</v>
      </c>
      <c r="I11" s="18">
        <f t="shared" si="4"/>
        <v>0</v>
      </c>
      <c r="J11" s="18">
        <f t="shared" si="5"/>
        <v>0</v>
      </c>
      <c r="K11" s="18">
        <f t="shared" si="6"/>
        <v>0</v>
      </c>
      <c r="L11" s="18">
        <f t="shared" si="7"/>
        <v>1</v>
      </c>
      <c r="M11" s="18">
        <f t="shared" si="8"/>
        <v>0</v>
      </c>
      <c r="N11" s="18">
        <f t="shared" si="9"/>
        <v>0</v>
      </c>
      <c r="O11" s="18">
        <f t="shared" si="10"/>
        <v>0</v>
      </c>
    </row>
    <row r="12" spans="1:15" x14ac:dyDescent="0.25">
      <c r="A12" s="34">
        <v>37165</v>
      </c>
      <c r="B12" s="33">
        <v>10</v>
      </c>
      <c r="C12" s="27">
        <v>5989</v>
      </c>
      <c r="D12" s="27">
        <v>11</v>
      </c>
      <c r="E12" s="18">
        <f t="shared" si="0"/>
        <v>0</v>
      </c>
      <c r="F12" s="18">
        <f t="shared" si="1"/>
        <v>0</v>
      </c>
      <c r="G12" s="18">
        <f t="shared" si="2"/>
        <v>0</v>
      </c>
      <c r="H12" s="18">
        <f t="shared" si="3"/>
        <v>0</v>
      </c>
      <c r="I12" s="18">
        <f t="shared" si="4"/>
        <v>0</v>
      </c>
      <c r="J12" s="18">
        <f t="shared" si="5"/>
        <v>0</v>
      </c>
      <c r="K12" s="18">
        <f t="shared" si="6"/>
        <v>0</v>
      </c>
      <c r="L12" s="18">
        <f t="shared" si="7"/>
        <v>0</v>
      </c>
      <c r="M12" s="18">
        <f t="shared" si="8"/>
        <v>1</v>
      </c>
      <c r="N12" s="18">
        <f t="shared" si="9"/>
        <v>0</v>
      </c>
      <c r="O12" s="18">
        <f t="shared" si="10"/>
        <v>0</v>
      </c>
    </row>
    <row r="13" spans="1:15" x14ac:dyDescent="0.25">
      <c r="A13" s="34">
        <v>37196</v>
      </c>
      <c r="B13" s="33">
        <v>11</v>
      </c>
      <c r="C13" s="27">
        <v>4579</v>
      </c>
      <c r="D13" s="27">
        <v>12</v>
      </c>
      <c r="E13" s="18">
        <f t="shared" si="0"/>
        <v>0</v>
      </c>
      <c r="F13" s="18">
        <f t="shared" si="1"/>
        <v>0</v>
      </c>
      <c r="G13" s="18">
        <f t="shared" si="2"/>
        <v>0</v>
      </c>
      <c r="H13" s="18">
        <f t="shared" si="3"/>
        <v>0</v>
      </c>
      <c r="I13" s="18">
        <f t="shared" si="4"/>
        <v>0</v>
      </c>
      <c r="J13" s="18">
        <f t="shared" si="5"/>
        <v>0</v>
      </c>
      <c r="K13" s="18">
        <f t="shared" si="6"/>
        <v>0</v>
      </c>
      <c r="L13" s="18">
        <f t="shared" si="7"/>
        <v>0</v>
      </c>
      <c r="M13" s="18">
        <f t="shared" si="8"/>
        <v>0</v>
      </c>
      <c r="N13" s="18">
        <f t="shared" si="9"/>
        <v>1</v>
      </c>
      <c r="O13" s="18">
        <f t="shared" si="10"/>
        <v>0</v>
      </c>
    </row>
    <row r="14" spans="1:15" x14ac:dyDescent="0.25">
      <c r="A14" s="34">
        <v>37226</v>
      </c>
      <c r="B14" s="33">
        <v>12</v>
      </c>
      <c r="C14" s="27">
        <v>4474</v>
      </c>
      <c r="D14" s="27">
        <v>13</v>
      </c>
      <c r="E14" s="18">
        <f t="shared" si="0"/>
        <v>0</v>
      </c>
      <c r="F14" s="18">
        <f t="shared" si="1"/>
        <v>0</v>
      </c>
      <c r="G14" s="18">
        <f t="shared" si="2"/>
        <v>0</v>
      </c>
      <c r="H14" s="18">
        <f t="shared" si="3"/>
        <v>0</v>
      </c>
      <c r="I14" s="18">
        <f t="shared" si="4"/>
        <v>0</v>
      </c>
      <c r="J14" s="18">
        <f t="shared" si="5"/>
        <v>0</v>
      </c>
      <c r="K14" s="18">
        <f t="shared" si="6"/>
        <v>0</v>
      </c>
      <c r="L14" s="18">
        <f t="shared" si="7"/>
        <v>0</v>
      </c>
      <c r="M14" s="18">
        <f t="shared" si="8"/>
        <v>0</v>
      </c>
      <c r="N14" s="18">
        <f t="shared" si="9"/>
        <v>0</v>
      </c>
      <c r="O14" s="18">
        <f t="shared" si="10"/>
        <v>1</v>
      </c>
    </row>
    <row r="15" spans="1:15" x14ac:dyDescent="0.25">
      <c r="A15" s="34">
        <v>37257</v>
      </c>
      <c r="B15" s="33">
        <v>1</v>
      </c>
      <c r="C15" s="27">
        <v>6118</v>
      </c>
      <c r="D15" s="27">
        <v>14</v>
      </c>
      <c r="E15" s="18">
        <f t="shared" si="0"/>
        <v>1</v>
      </c>
      <c r="F15" s="18">
        <f t="shared" si="1"/>
        <v>0</v>
      </c>
      <c r="G15" s="18">
        <f t="shared" si="2"/>
        <v>0</v>
      </c>
      <c r="H15" s="18">
        <f t="shared" si="3"/>
        <v>0</v>
      </c>
      <c r="I15" s="18">
        <f t="shared" si="4"/>
        <v>0</v>
      </c>
      <c r="J15" s="18">
        <f t="shared" si="5"/>
        <v>0</v>
      </c>
      <c r="K15" s="18">
        <f t="shared" si="6"/>
        <v>0</v>
      </c>
      <c r="L15" s="18">
        <f t="shared" si="7"/>
        <v>0</v>
      </c>
      <c r="M15" s="18">
        <f t="shared" si="8"/>
        <v>0</v>
      </c>
      <c r="N15" s="18">
        <f t="shared" si="9"/>
        <v>0</v>
      </c>
      <c r="O15" s="18">
        <f t="shared" si="10"/>
        <v>0</v>
      </c>
    </row>
    <row r="16" spans="1:15" x14ac:dyDescent="0.25">
      <c r="A16" s="34">
        <v>37288</v>
      </c>
      <c r="B16" s="33">
        <v>2</v>
      </c>
      <c r="C16" s="27">
        <v>4003</v>
      </c>
      <c r="D16" s="27">
        <v>15</v>
      </c>
      <c r="E16" s="18">
        <f t="shared" si="0"/>
        <v>0</v>
      </c>
      <c r="F16" s="18">
        <f t="shared" si="1"/>
        <v>0</v>
      </c>
      <c r="G16" s="18">
        <f t="shared" si="2"/>
        <v>0</v>
      </c>
      <c r="H16" s="18">
        <f t="shared" si="3"/>
        <v>0</v>
      </c>
      <c r="I16" s="18">
        <f t="shared" si="4"/>
        <v>0</v>
      </c>
      <c r="J16" s="18">
        <f t="shared" si="5"/>
        <v>0</v>
      </c>
      <c r="K16" s="18">
        <f t="shared" si="6"/>
        <v>0</v>
      </c>
      <c r="L16" s="18">
        <f t="shared" si="7"/>
        <v>0</v>
      </c>
      <c r="M16" s="18">
        <f t="shared" si="8"/>
        <v>0</v>
      </c>
      <c r="N16" s="18">
        <f t="shared" si="9"/>
        <v>0</v>
      </c>
      <c r="O16" s="18">
        <f t="shared" si="10"/>
        <v>0</v>
      </c>
    </row>
    <row r="17" spans="1:15" x14ac:dyDescent="0.25">
      <c r="A17" s="34">
        <v>37316</v>
      </c>
      <c r="B17" s="33">
        <v>3</v>
      </c>
      <c r="C17" s="27">
        <v>3894</v>
      </c>
      <c r="D17" s="27">
        <v>16</v>
      </c>
      <c r="E17" s="18">
        <f t="shared" si="0"/>
        <v>0</v>
      </c>
      <c r="F17" s="18">
        <f t="shared" si="1"/>
        <v>1</v>
      </c>
      <c r="G17" s="18">
        <f t="shared" si="2"/>
        <v>0</v>
      </c>
      <c r="H17" s="18">
        <f t="shared" si="3"/>
        <v>0</v>
      </c>
      <c r="I17" s="18">
        <f t="shared" si="4"/>
        <v>0</v>
      </c>
      <c r="J17" s="18">
        <f t="shared" si="5"/>
        <v>0</v>
      </c>
      <c r="K17" s="18">
        <f t="shared" si="6"/>
        <v>0</v>
      </c>
      <c r="L17" s="18">
        <f t="shared" si="7"/>
        <v>0</v>
      </c>
      <c r="M17" s="18">
        <f t="shared" si="8"/>
        <v>0</v>
      </c>
      <c r="N17" s="18">
        <f t="shared" si="9"/>
        <v>0</v>
      </c>
      <c r="O17" s="18">
        <f t="shared" si="10"/>
        <v>0</v>
      </c>
    </row>
    <row r="18" spans="1:15" x14ac:dyDescent="0.25">
      <c r="A18" s="34">
        <v>37347</v>
      </c>
      <c r="B18" s="33">
        <v>4</v>
      </c>
      <c r="C18" s="27">
        <v>4994</v>
      </c>
      <c r="D18" s="27">
        <v>17</v>
      </c>
      <c r="E18" s="18">
        <f t="shared" si="0"/>
        <v>0</v>
      </c>
      <c r="F18" s="18">
        <f t="shared" si="1"/>
        <v>0</v>
      </c>
      <c r="G18" s="18">
        <f t="shared" si="2"/>
        <v>1</v>
      </c>
      <c r="H18" s="18">
        <f t="shared" si="3"/>
        <v>0</v>
      </c>
      <c r="I18" s="18">
        <f t="shared" si="4"/>
        <v>0</v>
      </c>
      <c r="J18" s="18">
        <f t="shared" si="5"/>
        <v>0</v>
      </c>
      <c r="K18" s="18">
        <f t="shared" si="6"/>
        <v>0</v>
      </c>
      <c r="L18" s="18">
        <f t="shared" si="7"/>
        <v>0</v>
      </c>
      <c r="M18" s="18">
        <f t="shared" si="8"/>
        <v>0</v>
      </c>
      <c r="N18" s="18">
        <f t="shared" si="9"/>
        <v>0</v>
      </c>
      <c r="O18" s="18">
        <f t="shared" si="10"/>
        <v>0</v>
      </c>
    </row>
    <row r="19" spans="1:15" x14ac:dyDescent="0.25">
      <c r="A19" s="34">
        <v>37377</v>
      </c>
      <c r="B19" s="33">
        <v>5</v>
      </c>
      <c r="C19" s="27">
        <v>4583</v>
      </c>
      <c r="D19" s="27">
        <v>18</v>
      </c>
      <c r="E19" s="18">
        <f t="shared" si="0"/>
        <v>0</v>
      </c>
      <c r="F19" s="18">
        <f t="shared" si="1"/>
        <v>0</v>
      </c>
      <c r="G19" s="18">
        <f t="shared" si="2"/>
        <v>0</v>
      </c>
      <c r="H19" s="18">
        <f t="shared" si="3"/>
        <v>1</v>
      </c>
      <c r="I19" s="18">
        <f t="shared" si="4"/>
        <v>0</v>
      </c>
      <c r="J19" s="18">
        <f t="shared" si="5"/>
        <v>0</v>
      </c>
      <c r="K19" s="18">
        <f t="shared" si="6"/>
        <v>0</v>
      </c>
      <c r="L19" s="18">
        <f t="shared" si="7"/>
        <v>0</v>
      </c>
      <c r="M19" s="18">
        <f t="shared" si="8"/>
        <v>0</v>
      </c>
      <c r="N19" s="18">
        <f t="shared" si="9"/>
        <v>0</v>
      </c>
      <c r="O19" s="18">
        <f t="shared" si="10"/>
        <v>0</v>
      </c>
    </row>
    <row r="20" spans="1:15" x14ac:dyDescent="0.25">
      <c r="A20" s="34">
        <v>37408</v>
      </c>
      <c r="B20" s="33">
        <v>6</v>
      </c>
      <c r="C20" s="27">
        <v>4722</v>
      </c>
      <c r="D20" s="27">
        <v>19</v>
      </c>
      <c r="E20" s="18">
        <f t="shared" si="0"/>
        <v>0</v>
      </c>
      <c r="F20" s="18">
        <f t="shared" si="1"/>
        <v>0</v>
      </c>
      <c r="G20" s="18">
        <f t="shared" si="2"/>
        <v>0</v>
      </c>
      <c r="H20" s="18">
        <f t="shared" si="3"/>
        <v>0</v>
      </c>
      <c r="I20" s="18">
        <f t="shared" si="4"/>
        <v>1</v>
      </c>
      <c r="J20" s="18">
        <f t="shared" si="5"/>
        <v>0</v>
      </c>
      <c r="K20" s="18">
        <f t="shared" si="6"/>
        <v>0</v>
      </c>
      <c r="L20" s="18">
        <f t="shared" si="7"/>
        <v>0</v>
      </c>
      <c r="M20" s="18">
        <f t="shared" si="8"/>
        <v>0</v>
      </c>
      <c r="N20" s="18">
        <f t="shared" si="9"/>
        <v>0</v>
      </c>
      <c r="O20" s="18">
        <f t="shared" si="10"/>
        <v>0</v>
      </c>
    </row>
    <row r="21" spans="1:15" x14ac:dyDescent="0.25">
      <c r="A21" s="34">
        <v>37438</v>
      </c>
      <c r="B21" s="33">
        <v>7</v>
      </c>
      <c r="C21" s="27">
        <v>5725</v>
      </c>
      <c r="D21" s="27">
        <v>20</v>
      </c>
      <c r="E21" s="18">
        <f t="shared" si="0"/>
        <v>0</v>
      </c>
      <c r="F21" s="18">
        <f t="shared" si="1"/>
        <v>0</v>
      </c>
      <c r="G21" s="18">
        <f t="shared" si="2"/>
        <v>0</v>
      </c>
      <c r="H21" s="18">
        <f t="shared" si="3"/>
        <v>0</v>
      </c>
      <c r="I21" s="18">
        <f t="shared" si="4"/>
        <v>0</v>
      </c>
      <c r="J21" s="18">
        <f t="shared" si="5"/>
        <v>1</v>
      </c>
      <c r="K21" s="18">
        <f t="shared" si="6"/>
        <v>0</v>
      </c>
      <c r="L21" s="18">
        <f t="shared" si="7"/>
        <v>0</v>
      </c>
      <c r="M21" s="18">
        <f t="shared" si="8"/>
        <v>0</v>
      </c>
      <c r="N21" s="18">
        <f t="shared" si="9"/>
        <v>0</v>
      </c>
      <c r="O21" s="18">
        <f t="shared" si="10"/>
        <v>0</v>
      </c>
    </row>
    <row r="22" spans="1:15" x14ac:dyDescent="0.25">
      <c r="A22" s="34">
        <v>37469</v>
      </c>
      <c r="B22" s="33">
        <v>8</v>
      </c>
      <c r="C22" s="27">
        <v>5654</v>
      </c>
      <c r="D22" s="27">
        <v>21</v>
      </c>
      <c r="E22" s="18">
        <f t="shared" si="0"/>
        <v>0</v>
      </c>
      <c r="F22" s="18">
        <f t="shared" si="1"/>
        <v>0</v>
      </c>
      <c r="G22" s="18">
        <f t="shared" si="2"/>
        <v>0</v>
      </c>
      <c r="H22" s="18">
        <f t="shared" si="3"/>
        <v>0</v>
      </c>
      <c r="I22" s="18">
        <f t="shared" si="4"/>
        <v>0</v>
      </c>
      <c r="J22" s="18">
        <f t="shared" si="5"/>
        <v>0</v>
      </c>
      <c r="K22" s="18">
        <f t="shared" si="6"/>
        <v>1</v>
      </c>
      <c r="L22" s="18">
        <f t="shared" si="7"/>
        <v>0</v>
      </c>
      <c r="M22" s="18">
        <f t="shared" si="8"/>
        <v>0</v>
      </c>
      <c r="N22" s="18">
        <f t="shared" si="9"/>
        <v>0</v>
      </c>
      <c r="O22" s="18">
        <f t="shared" si="10"/>
        <v>0</v>
      </c>
    </row>
    <row r="23" spans="1:15" x14ac:dyDescent="0.25">
      <c r="A23" s="34">
        <v>37500</v>
      </c>
      <c r="B23" s="33">
        <v>9</v>
      </c>
      <c r="C23" s="27">
        <v>5163</v>
      </c>
      <c r="D23" s="27">
        <v>22</v>
      </c>
      <c r="E23" s="18">
        <f t="shared" si="0"/>
        <v>0</v>
      </c>
      <c r="F23" s="18">
        <f t="shared" si="1"/>
        <v>0</v>
      </c>
      <c r="G23" s="18">
        <f t="shared" si="2"/>
        <v>0</v>
      </c>
      <c r="H23" s="18">
        <f t="shared" si="3"/>
        <v>0</v>
      </c>
      <c r="I23" s="18">
        <f t="shared" si="4"/>
        <v>0</v>
      </c>
      <c r="J23" s="18">
        <f t="shared" si="5"/>
        <v>0</v>
      </c>
      <c r="K23" s="18">
        <f t="shared" si="6"/>
        <v>0</v>
      </c>
      <c r="L23" s="18">
        <f t="shared" si="7"/>
        <v>1</v>
      </c>
      <c r="M23" s="18">
        <f t="shared" si="8"/>
        <v>0</v>
      </c>
      <c r="N23" s="18">
        <f t="shared" si="9"/>
        <v>0</v>
      </c>
      <c r="O23" s="18">
        <f t="shared" si="10"/>
        <v>0</v>
      </c>
    </row>
    <row r="24" spans="1:15" x14ac:dyDescent="0.25">
      <c r="A24" s="34">
        <v>37530</v>
      </c>
      <c r="B24" s="33">
        <v>10</v>
      </c>
      <c r="C24" s="27">
        <v>5169</v>
      </c>
      <c r="D24" s="27">
        <v>23</v>
      </c>
      <c r="E24" s="18">
        <f t="shared" si="0"/>
        <v>0</v>
      </c>
      <c r="F24" s="18">
        <f t="shared" si="1"/>
        <v>0</v>
      </c>
      <c r="G24" s="18">
        <f t="shared" si="2"/>
        <v>0</v>
      </c>
      <c r="H24" s="18">
        <f t="shared" si="3"/>
        <v>0</v>
      </c>
      <c r="I24" s="18">
        <f t="shared" si="4"/>
        <v>0</v>
      </c>
      <c r="J24" s="18">
        <f t="shared" si="5"/>
        <v>0</v>
      </c>
      <c r="K24" s="18">
        <f t="shared" si="6"/>
        <v>0</v>
      </c>
      <c r="L24" s="18">
        <f t="shared" si="7"/>
        <v>0</v>
      </c>
      <c r="M24" s="18">
        <f t="shared" si="8"/>
        <v>1</v>
      </c>
      <c r="N24" s="18">
        <f t="shared" si="9"/>
        <v>0</v>
      </c>
      <c r="O24" s="18">
        <f t="shared" si="10"/>
        <v>0</v>
      </c>
    </row>
    <row r="25" spans="1:15" x14ac:dyDescent="0.25">
      <c r="A25" s="34">
        <v>37561</v>
      </c>
      <c r="B25" s="33">
        <v>11</v>
      </c>
      <c r="C25" s="27">
        <v>4283</v>
      </c>
      <c r="D25" s="27">
        <v>24</v>
      </c>
      <c r="E25" s="18">
        <f t="shared" si="0"/>
        <v>0</v>
      </c>
      <c r="F25" s="18">
        <f t="shared" si="1"/>
        <v>0</v>
      </c>
      <c r="G25" s="18">
        <f t="shared" si="2"/>
        <v>0</v>
      </c>
      <c r="H25" s="18">
        <f t="shared" si="3"/>
        <v>0</v>
      </c>
      <c r="I25" s="18">
        <f t="shared" si="4"/>
        <v>0</v>
      </c>
      <c r="J25" s="18">
        <f t="shared" si="5"/>
        <v>0</v>
      </c>
      <c r="K25" s="18">
        <f t="shared" si="6"/>
        <v>0</v>
      </c>
      <c r="L25" s="18">
        <f t="shared" si="7"/>
        <v>0</v>
      </c>
      <c r="M25" s="18">
        <f t="shared" si="8"/>
        <v>0</v>
      </c>
      <c r="N25" s="18">
        <f t="shared" si="9"/>
        <v>1</v>
      </c>
      <c r="O25" s="18">
        <f t="shared" si="10"/>
        <v>0</v>
      </c>
    </row>
    <row r="26" spans="1:15" x14ac:dyDescent="0.25">
      <c r="A26" s="34">
        <v>37591</v>
      </c>
      <c r="B26" s="33">
        <v>12</v>
      </c>
      <c r="C26" s="27">
        <v>4634</v>
      </c>
      <c r="D26" s="27">
        <v>25</v>
      </c>
      <c r="E26" s="18">
        <f t="shared" si="0"/>
        <v>0</v>
      </c>
      <c r="F26" s="18">
        <f t="shared" si="1"/>
        <v>0</v>
      </c>
      <c r="G26" s="18">
        <f t="shared" si="2"/>
        <v>0</v>
      </c>
      <c r="H26" s="18">
        <f t="shared" si="3"/>
        <v>0</v>
      </c>
      <c r="I26" s="18">
        <f t="shared" si="4"/>
        <v>0</v>
      </c>
      <c r="J26" s="18">
        <f t="shared" si="5"/>
        <v>0</v>
      </c>
      <c r="K26" s="18">
        <f t="shared" si="6"/>
        <v>0</v>
      </c>
      <c r="L26" s="18">
        <f t="shared" si="7"/>
        <v>0</v>
      </c>
      <c r="M26" s="18">
        <f t="shared" si="8"/>
        <v>0</v>
      </c>
      <c r="N26" s="18">
        <f t="shared" si="9"/>
        <v>0</v>
      </c>
      <c r="O26" s="18">
        <f t="shared" si="10"/>
        <v>1</v>
      </c>
    </row>
    <row r="27" spans="1:15" x14ac:dyDescent="0.25">
      <c r="A27" s="34">
        <v>37622</v>
      </c>
      <c r="B27" s="33">
        <v>1</v>
      </c>
      <c r="C27" s="27">
        <v>5873</v>
      </c>
      <c r="D27" s="27">
        <v>26</v>
      </c>
      <c r="E27" s="18">
        <f t="shared" si="0"/>
        <v>1</v>
      </c>
      <c r="F27" s="18">
        <f t="shared" si="1"/>
        <v>0</v>
      </c>
      <c r="G27" s="18">
        <f t="shared" si="2"/>
        <v>0</v>
      </c>
      <c r="H27" s="18">
        <f t="shared" si="3"/>
        <v>0</v>
      </c>
      <c r="I27" s="18">
        <f t="shared" si="4"/>
        <v>0</v>
      </c>
      <c r="J27" s="18">
        <f t="shared" si="5"/>
        <v>0</v>
      </c>
      <c r="K27" s="18">
        <f t="shared" si="6"/>
        <v>0</v>
      </c>
      <c r="L27" s="18">
        <f t="shared" si="7"/>
        <v>0</v>
      </c>
      <c r="M27" s="18">
        <f t="shared" si="8"/>
        <v>0</v>
      </c>
      <c r="N27" s="18">
        <f t="shared" si="9"/>
        <v>0</v>
      </c>
      <c r="O27" s="18">
        <f t="shared" si="10"/>
        <v>0</v>
      </c>
    </row>
    <row r="28" spans="1:15" x14ac:dyDescent="0.25">
      <c r="A28" s="34">
        <v>37653</v>
      </c>
      <c r="B28" s="33">
        <v>2</v>
      </c>
      <c r="C28" s="27">
        <v>3869</v>
      </c>
      <c r="D28" s="27">
        <v>27</v>
      </c>
      <c r="E28" s="18">
        <f t="shared" si="0"/>
        <v>0</v>
      </c>
      <c r="F28" s="18">
        <f t="shared" si="1"/>
        <v>0</v>
      </c>
      <c r="G28" s="18">
        <f t="shared" si="2"/>
        <v>0</v>
      </c>
      <c r="H28" s="18">
        <f t="shared" si="3"/>
        <v>0</v>
      </c>
      <c r="I28" s="18">
        <f t="shared" si="4"/>
        <v>0</v>
      </c>
      <c r="J28" s="18">
        <f t="shared" si="5"/>
        <v>0</v>
      </c>
      <c r="K28" s="18">
        <f t="shared" si="6"/>
        <v>0</v>
      </c>
      <c r="L28" s="18">
        <f t="shared" si="7"/>
        <v>0</v>
      </c>
      <c r="M28" s="18">
        <f t="shared" si="8"/>
        <v>0</v>
      </c>
      <c r="N28" s="18">
        <f t="shared" si="9"/>
        <v>0</v>
      </c>
      <c r="O28" s="18">
        <f t="shared" si="10"/>
        <v>0</v>
      </c>
    </row>
    <row r="29" spans="1:15" x14ac:dyDescent="0.25">
      <c r="A29" s="34">
        <v>37681</v>
      </c>
      <c r="B29" s="33">
        <v>3</v>
      </c>
      <c r="C29" s="27">
        <v>3879</v>
      </c>
      <c r="D29" s="27">
        <v>28</v>
      </c>
      <c r="E29" s="18">
        <f t="shared" si="0"/>
        <v>0</v>
      </c>
      <c r="F29" s="18">
        <f t="shared" si="1"/>
        <v>1</v>
      </c>
      <c r="G29" s="18">
        <f t="shared" si="2"/>
        <v>0</v>
      </c>
      <c r="H29" s="18">
        <f t="shared" si="3"/>
        <v>0</v>
      </c>
      <c r="I29" s="18">
        <f t="shared" si="4"/>
        <v>0</v>
      </c>
      <c r="J29" s="18">
        <f t="shared" si="5"/>
        <v>0</v>
      </c>
      <c r="K29" s="18">
        <f t="shared" si="6"/>
        <v>0</v>
      </c>
      <c r="L29" s="18">
        <f t="shared" si="7"/>
        <v>0</v>
      </c>
      <c r="M29" s="18">
        <f t="shared" si="8"/>
        <v>0</v>
      </c>
      <c r="N29" s="18">
        <f t="shared" si="9"/>
        <v>0</v>
      </c>
      <c r="O29" s="18">
        <f t="shared" si="10"/>
        <v>0</v>
      </c>
    </row>
    <row r="30" spans="1:15" x14ac:dyDescent="0.25">
      <c r="A30" s="34">
        <v>37712</v>
      </c>
      <c r="B30" s="33">
        <v>4</v>
      </c>
      <c r="C30" s="27">
        <v>4707</v>
      </c>
      <c r="D30" s="27">
        <v>29</v>
      </c>
      <c r="E30" s="18">
        <f t="shared" si="0"/>
        <v>0</v>
      </c>
      <c r="F30" s="18">
        <f t="shared" si="1"/>
        <v>0</v>
      </c>
      <c r="G30" s="18">
        <f t="shared" si="2"/>
        <v>1</v>
      </c>
      <c r="H30" s="18">
        <f t="shared" si="3"/>
        <v>0</v>
      </c>
      <c r="I30" s="18">
        <f t="shared" si="4"/>
        <v>0</v>
      </c>
      <c r="J30" s="18">
        <f t="shared" si="5"/>
        <v>0</v>
      </c>
      <c r="K30" s="18">
        <f t="shared" si="6"/>
        <v>0</v>
      </c>
      <c r="L30" s="18">
        <f t="shared" si="7"/>
        <v>0</v>
      </c>
      <c r="M30" s="18">
        <f t="shared" si="8"/>
        <v>0</v>
      </c>
      <c r="N30" s="18">
        <f t="shared" si="9"/>
        <v>0</v>
      </c>
      <c r="O30" s="18">
        <f t="shared" si="10"/>
        <v>0</v>
      </c>
    </row>
    <row r="31" spans="1:15" x14ac:dyDescent="0.25">
      <c r="A31" s="34">
        <v>37742</v>
      </c>
      <c r="B31" s="33">
        <v>5</v>
      </c>
      <c r="C31" s="27">
        <v>4281</v>
      </c>
      <c r="D31" s="27">
        <v>30</v>
      </c>
      <c r="E31" s="18">
        <f t="shared" si="0"/>
        <v>0</v>
      </c>
      <c r="F31" s="18">
        <f t="shared" si="1"/>
        <v>0</v>
      </c>
      <c r="G31" s="18">
        <f t="shared" si="2"/>
        <v>0</v>
      </c>
      <c r="H31" s="18">
        <f t="shared" si="3"/>
        <v>1</v>
      </c>
      <c r="I31" s="18">
        <f t="shared" si="4"/>
        <v>0</v>
      </c>
      <c r="J31" s="18">
        <f t="shared" si="5"/>
        <v>0</v>
      </c>
      <c r="K31" s="18">
        <f t="shared" si="6"/>
        <v>0</v>
      </c>
      <c r="L31" s="18">
        <f t="shared" si="7"/>
        <v>0</v>
      </c>
      <c r="M31" s="18">
        <f t="shared" si="8"/>
        <v>0</v>
      </c>
      <c r="N31" s="18">
        <f t="shared" si="9"/>
        <v>0</v>
      </c>
      <c r="O31" s="18">
        <f t="shared" si="10"/>
        <v>0</v>
      </c>
    </row>
    <row r="32" spans="1:15" x14ac:dyDescent="0.25">
      <c r="A32" s="34">
        <v>37773</v>
      </c>
      <c r="B32" s="33">
        <v>6</v>
      </c>
      <c r="C32" s="27">
        <v>4717</v>
      </c>
      <c r="D32" s="27">
        <v>31</v>
      </c>
      <c r="E32" s="18">
        <f t="shared" si="0"/>
        <v>0</v>
      </c>
      <c r="F32" s="18">
        <f t="shared" si="1"/>
        <v>0</v>
      </c>
      <c r="G32" s="18">
        <f t="shared" si="2"/>
        <v>0</v>
      </c>
      <c r="H32" s="18">
        <f t="shared" si="3"/>
        <v>0</v>
      </c>
      <c r="I32" s="18">
        <f t="shared" si="4"/>
        <v>1</v>
      </c>
      <c r="J32" s="18">
        <f t="shared" si="5"/>
        <v>0</v>
      </c>
      <c r="K32" s="18">
        <f t="shared" si="6"/>
        <v>0</v>
      </c>
      <c r="L32" s="18">
        <f t="shared" si="7"/>
        <v>0</v>
      </c>
      <c r="M32" s="18">
        <f t="shared" si="8"/>
        <v>0</v>
      </c>
      <c r="N32" s="18">
        <f t="shared" si="9"/>
        <v>0</v>
      </c>
      <c r="O32" s="18">
        <f t="shared" si="10"/>
        <v>0</v>
      </c>
    </row>
    <row r="33" spans="1:15" x14ac:dyDescent="0.25">
      <c r="A33" s="34">
        <v>37803</v>
      </c>
      <c r="B33" s="33">
        <v>7</v>
      </c>
      <c r="C33" s="27">
        <v>5291</v>
      </c>
      <c r="D33" s="27">
        <v>32</v>
      </c>
      <c r="E33" s="18">
        <f t="shared" si="0"/>
        <v>0</v>
      </c>
      <c r="F33" s="18">
        <f t="shared" si="1"/>
        <v>0</v>
      </c>
      <c r="G33" s="18">
        <f t="shared" si="2"/>
        <v>0</v>
      </c>
      <c r="H33" s="18">
        <f t="shared" si="3"/>
        <v>0</v>
      </c>
      <c r="I33" s="18">
        <f t="shared" si="4"/>
        <v>0</v>
      </c>
      <c r="J33" s="18">
        <f t="shared" si="5"/>
        <v>1</v>
      </c>
      <c r="K33" s="18">
        <f t="shared" si="6"/>
        <v>0</v>
      </c>
      <c r="L33" s="18">
        <f t="shared" si="7"/>
        <v>0</v>
      </c>
      <c r="M33" s="18">
        <f t="shared" si="8"/>
        <v>0</v>
      </c>
      <c r="N33" s="18">
        <f t="shared" si="9"/>
        <v>0</v>
      </c>
      <c r="O33" s="18">
        <f t="shared" si="10"/>
        <v>0</v>
      </c>
    </row>
    <row r="34" spans="1:15" x14ac:dyDescent="0.25">
      <c r="A34" s="34">
        <v>37834</v>
      </c>
      <c r="B34" s="33">
        <v>8</v>
      </c>
      <c r="C34" s="27">
        <v>5520</v>
      </c>
      <c r="D34" s="27">
        <v>33</v>
      </c>
      <c r="E34" s="18">
        <f t="shared" si="0"/>
        <v>0</v>
      </c>
      <c r="F34" s="18">
        <f t="shared" si="1"/>
        <v>0</v>
      </c>
      <c r="G34" s="18">
        <f t="shared" si="2"/>
        <v>0</v>
      </c>
      <c r="H34" s="18">
        <f t="shared" si="3"/>
        <v>0</v>
      </c>
      <c r="I34" s="18">
        <f t="shared" si="4"/>
        <v>0</v>
      </c>
      <c r="J34" s="18">
        <f t="shared" si="5"/>
        <v>0</v>
      </c>
      <c r="K34" s="18">
        <f t="shared" si="6"/>
        <v>1</v>
      </c>
      <c r="L34" s="18">
        <f t="shared" si="7"/>
        <v>0</v>
      </c>
      <c r="M34" s="18">
        <f t="shared" si="8"/>
        <v>0</v>
      </c>
      <c r="N34" s="18">
        <f t="shared" si="9"/>
        <v>0</v>
      </c>
      <c r="O34" s="18">
        <f t="shared" si="10"/>
        <v>0</v>
      </c>
    </row>
    <row r="35" spans="1:15" x14ac:dyDescent="0.25">
      <c r="A35" s="34">
        <v>37865</v>
      </c>
      <c r="B35" s="33">
        <v>9</v>
      </c>
      <c r="C35" s="27">
        <v>5061</v>
      </c>
      <c r="D35" s="27">
        <v>34</v>
      </c>
      <c r="E35" s="18">
        <f t="shared" si="0"/>
        <v>0</v>
      </c>
      <c r="F35" s="18">
        <f t="shared" si="1"/>
        <v>0</v>
      </c>
      <c r="G35" s="18">
        <f t="shared" si="2"/>
        <v>0</v>
      </c>
      <c r="H35" s="18">
        <f t="shared" si="3"/>
        <v>0</v>
      </c>
      <c r="I35" s="18">
        <f t="shared" si="4"/>
        <v>0</v>
      </c>
      <c r="J35" s="18">
        <f t="shared" si="5"/>
        <v>0</v>
      </c>
      <c r="K35" s="18">
        <f t="shared" si="6"/>
        <v>0</v>
      </c>
      <c r="L35" s="18">
        <f t="shared" si="7"/>
        <v>1</v>
      </c>
      <c r="M35" s="18">
        <f t="shared" si="8"/>
        <v>0</v>
      </c>
      <c r="N35" s="18">
        <f t="shared" si="9"/>
        <v>0</v>
      </c>
      <c r="O35" s="18">
        <f t="shared" si="10"/>
        <v>0</v>
      </c>
    </row>
    <row r="36" spans="1:15" x14ac:dyDescent="0.25">
      <c r="A36" s="34">
        <v>37895</v>
      </c>
      <c r="B36" s="33">
        <v>10</v>
      </c>
      <c r="C36" s="27">
        <v>5141</v>
      </c>
      <c r="D36" s="27">
        <v>35</v>
      </c>
      <c r="E36" s="18">
        <f t="shared" si="0"/>
        <v>0</v>
      </c>
      <c r="F36" s="18">
        <f t="shared" si="1"/>
        <v>0</v>
      </c>
      <c r="G36" s="18">
        <f t="shared" si="2"/>
        <v>0</v>
      </c>
      <c r="H36" s="18">
        <f t="shared" si="3"/>
        <v>0</v>
      </c>
      <c r="I36" s="18">
        <f t="shared" si="4"/>
        <v>0</v>
      </c>
      <c r="J36" s="18">
        <f t="shared" si="5"/>
        <v>0</v>
      </c>
      <c r="K36" s="18">
        <f t="shared" si="6"/>
        <v>0</v>
      </c>
      <c r="L36" s="18">
        <f t="shared" si="7"/>
        <v>0</v>
      </c>
      <c r="M36" s="18">
        <f t="shared" si="8"/>
        <v>1</v>
      </c>
      <c r="N36" s="18">
        <f t="shared" si="9"/>
        <v>0</v>
      </c>
      <c r="O36" s="18">
        <f t="shared" si="10"/>
        <v>0</v>
      </c>
    </row>
    <row r="37" spans="1:15" x14ac:dyDescent="0.25">
      <c r="A37" s="34">
        <v>37926</v>
      </c>
      <c r="B37" s="33">
        <v>11</v>
      </c>
      <c r="C37" s="27">
        <v>4126</v>
      </c>
      <c r="D37" s="27">
        <v>36</v>
      </c>
      <c r="E37" s="18">
        <f t="shared" si="0"/>
        <v>0</v>
      </c>
      <c r="F37" s="18">
        <f t="shared" si="1"/>
        <v>0</v>
      </c>
      <c r="G37" s="18">
        <f t="shared" si="2"/>
        <v>0</v>
      </c>
      <c r="H37" s="18">
        <f t="shared" si="3"/>
        <v>0</v>
      </c>
      <c r="I37" s="18">
        <f t="shared" si="4"/>
        <v>0</v>
      </c>
      <c r="J37" s="18">
        <f t="shared" si="5"/>
        <v>0</v>
      </c>
      <c r="K37" s="18">
        <f t="shared" si="6"/>
        <v>0</v>
      </c>
      <c r="L37" s="18">
        <f t="shared" si="7"/>
        <v>0</v>
      </c>
      <c r="M37" s="18">
        <f t="shared" si="8"/>
        <v>0</v>
      </c>
      <c r="N37" s="18">
        <f t="shared" si="9"/>
        <v>1</v>
      </c>
      <c r="O37" s="18">
        <f t="shared" si="10"/>
        <v>0</v>
      </c>
    </row>
    <row r="38" spans="1:15" x14ac:dyDescent="0.25">
      <c r="A38" s="34">
        <v>37956</v>
      </c>
      <c r="B38" s="33">
        <v>12</v>
      </c>
      <c r="C38" s="27">
        <v>4496</v>
      </c>
      <c r="D38" s="27">
        <v>37</v>
      </c>
      <c r="E38" s="18">
        <f t="shared" si="0"/>
        <v>0</v>
      </c>
      <c r="F38" s="18">
        <f t="shared" si="1"/>
        <v>0</v>
      </c>
      <c r="G38" s="18">
        <f t="shared" si="2"/>
        <v>0</v>
      </c>
      <c r="H38" s="18">
        <f t="shared" si="3"/>
        <v>0</v>
      </c>
      <c r="I38" s="18">
        <f t="shared" si="4"/>
        <v>0</v>
      </c>
      <c r="J38" s="18">
        <f t="shared" si="5"/>
        <v>0</v>
      </c>
      <c r="K38" s="18">
        <f t="shared" si="6"/>
        <v>0</v>
      </c>
      <c r="L38" s="18">
        <f t="shared" si="7"/>
        <v>0</v>
      </c>
      <c r="M38" s="18">
        <f t="shared" si="8"/>
        <v>0</v>
      </c>
      <c r="N38" s="18">
        <f t="shared" si="9"/>
        <v>0</v>
      </c>
      <c r="O38" s="18">
        <f t="shared" si="10"/>
        <v>1</v>
      </c>
    </row>
    <row r="39" spans="1:15" x14ac:dyDescent="0.25">
      <c r="A39" s="34">
        <v>37987</v>
      </c>
      <c r="B39" s="33">
        <v>1</v>
      </c>
      <c r="C39" s="27">
        <v>5544</v>
      </c>
      <c r="D39" s="27">
        <v>38</v>
      </c>
      <c r="E39" s="18">
        <f t="shared" si="0"/>
        <v>1</v>
      </c>
      <c r="F39" s="18">
        <f t="shared" si="1"/>
        <v>0</v>
      </c>
      <c r="G39" s="18">
        <f t="shared" si="2"/>
        <v>0</v>
      </c>
      <c r="H39" s="18">
        <f t="shared" si="3"/>
        <v>0</v>
      </c>
      <c r="I39" s="18">
        <f t="shared" si="4"/>
        <v>0</v>
      </c>
      <c r="J39" s="18">
        <f t="shared" si="5"/>
        <v>0</v>
      </c>
      <c r="K39" s="18">
        <f t="shared" si="6"/>
        <v>0</v>
      </c>
      <c r="L39" s="18">
        <f t="shared" si="7"/>
        <v>0</v>
      </c>
      <c r="M39" s="18">
        <f t="shared" si="8"/>
        <v>0</v>
      </c>
      <c r="N39" s="18">
        <f t="shared" si="9"/>
        <v>0</v>
      </c>
      <c r="O39" s="18">
        <f t="shared" si="10"/>
        <v>0</v>
      </c>
    </row>
    <row r="40" spans="1:15" x14ac:dyDescent="0.25">
      <c r="A40" s="34">
        <v>38018</v>
      </c>
      <c r="B40" s="33">
        <v>2</v>
      </c>
      <c r="C40" s="27">
        <v>3719</v>
      </c>
      <c r="D40" s="27">
        <v>39</v>
      </c>
      <c r="E40" s="18">
        <f t="shared" si="0"/>
        <v>0</v>
      </c>
      <c r="F40" s="18">
        <f t="shared" si="1"/>
        <v>0</v>
      </c>
      <c r="G40" s="18">
        <f t="shared" si="2"/>
        <v>0</v>
      </c>
      <c r="H40" s="18">
        <f t="shared" si="3"/>
        <v>0</v>
      </c>
      <c r="I40" s="18">
        <f t="shared" si="4"/>
        <v>0</v>
      </c>
      <c r="J40" s="18">
        <f t="shared" si="5"/>
        <v>0</v>
      </c>
      <c r="K40" s="18">
        <f t="shared" si="6"/>
        <v>0</v>
      </c>
      <c r="L40" s="18">
        <f t="shared" si="7"/>
        <v>0</v>
      </c>
      <c r="M40" s="18">
        <f t="shared" si="8"/>
        <v>0</v>
      </c>
      <c r="N40" s="18">
        <f t="shared" si="9"/>
        <v>0</v>
      </c>
      <c r="O40" s="18">
        <f t="shared" si="10"/>
        <v>0</v>
      </c>
    </row>
    <row r="41" spans="1:15" x14ac:dyDescent="0.25">
      <c r="A41" s="34">
        <v>38047</v>
      </c>
      <c r="B41" s="33">
        <v>3</v>
      </c>
      <c r="C41" s="27">
        <v>4145</v>
      </c>
      <c r="D41" s="27">
        <v>40</v>
      </c>
      <c r="E41" s="18">
        <f t="shared" si="0"/>
        <v>0</v>
      </c>
      <c r="F41" s="18">
        <f t="shared" si="1"/>
        <v>1</v>
      </c>
      <c r="G41" s="18">
        <f t="shared" si="2"/>
        <v>0</v>
      </c>
      <c r="H41" s="18">
        <f t="shared" si="3"/>
        <v>0</v>
      </c>
      <c r="I41" s="18">
        <f t="shared" si="4"/>
        <v>0</v>
      </c>
      <c r="J41" s="18">
        <f t="shared" si="5"/>
        <v>0</v>
      </c>
      <c r="K41" s="18">
        <f t="shared" si="6"/>
        <v>0</v>
      </c>
      <c r="L41" s="18">
        <f t="shared" si="7"/>
        <v>0</v>
      </c>
      <c r="M41" s="18">
        <f t="shared" si="8"/>
        <v>0</v>
      </c>
      <c r="N41" s="18">
        <f t="shared" si="9"/>
        <v>0</v>
      </c>
      <c r="O41" s="18">
        <f t="shared" si="10"/>
        <v>0</v>
      </c>
    </row>
    <row r="42" spans="1:15" x14ac:dyDescent="0.25">
      <c r="A42" s="34">
        <v>38078</v>
      </c>
      <c r="B42" s="33">
        <v>4</v>
      </c>
      <c r="C42" s="27">
        <v>4833</v>
      </c>
      <c r="D42" s="27">
        <v>41</v>
      </c>
      <c r="E42" s="18">
        <f t="shared" si="0"/>
        <v>0</v>
      </c>
      <c r="F42" s="18">
        <f t="shared" si="1"/>
        <v>0</v>
      </c>
      <c r="G42" s="18">
        <f t="shared" si="2"/>
        <v>1</v>
      </c>
      <c r="H42" s="18">
        <f t="shared" si="3"/>
        <v>0</v>
      </c>
      <c r="I42" s="18">
        <f t="shared" si="4"/>
        <v>0</v>
      </c>
      <c r="J42" s="18">
        <f t="shared" si="5"/>
        <v>0</v>
      </c>
      <c r="K42" s="18">
        <f t="shared" si="6"/>
        <v>0</v>
      </c>
      <c r="L42" s="18">
        <f t="shared" si="7"/>
        <v>0</v>
      </c>
      <c r="M42" s="18">
        <f t="shared" si="8"/>
        <v>0</v>
      </c>
      <c r="N42" s="18">
        <f t="shared" si="9"/>
        <v>0</v>
      </c>
      <c r="O42" s="18">
        <f t="shared" si="10"/>
        <v>0</v>
      </c>
    </row>
    <row r="43" spans="1:15" x14ac:dyDescent="0.25">
      <c r="A43" s="34">
        <v>38108</v>
      </c>
      <c r="B43" s="33">
        <v>5</v>
      </c>
      <c r="C43" s="27">
        <v>4302</v>
      </c>
      <c r="D43" s="27">
        <v>42</v>
      </c>
      <c r="E43" s="18">
        <f t="shared" si="0"/>
        <v>0</v>
      </c>
      <c r="F43" s="18">
        <f t="shared" si="1"/>
        <v>0</v>
      </c>
      <c r="G43" s="18">
        <f t="shared" si="2"/>
        <v>0</v>
      </c>
      <c r="H43" s="18">
        <f t="shared" si="3"/>
        <v>1</v>
      </c>
      <c r="I43" s="18">
        <f t="shared" si="4"/>
        <v>0</v>
      </c>
      <c r="J43" s="18">
        <f t="shared" si="5"/>
        <v>0</v>
      </c>
      <c r="K43" s="18">
        <f t="shared" si="6"/>
        <v>0</v>
      </c>
      <c r="L43" s="18">
        <f t="shared" si="7"/>
        <v>0</v>
      </c>
      <c r="M43" s="18">
        <f t="shared" si="8"/>
        <v>0</v>
      </c>
      <c r="N43" s="18">
        <f t="shared" si="9"/>
        <v>0</v>
      </c>
      <c r="O43" s="18">
        <f t="shared" si="10"/>
        <v>0</v>
      </c>
    </row>
    <row r="44" spans="1:15" x14ac:dyDescent="0.25">
      <c r="A44" s="34">
        <v>38139</v>
      </c>
      <c r="B44" s="33">
        <v>6</v>
      </c>
      <c r="C44" s="27">
        <v>4868</v>
      </c>
      <c r="D44" s="27">
        <v>43</v>
      </c>
      <c r="E44" s="18">
        <f t="shared" si="0"/>
        <v>0</v>
      </c>
      <c r="F44" s="18">
        <f t="shared" si="1"/>
        <v>0</v>
      </c>
      <c r="G44" s="18">
        <f t="shared" si="2"/>
        <v>0</v>
      </c>
      <c r="H44" s="18">
        <f t="shared" si="3"/>
        <v>0</v>
      </c>
      <c r="I44" s="18">
        <f t="shared" si="4"/>
        <v>1</v>
      </c>
      <c r="J44" s="18">
        <f t="shared" si="5"/>
        <v>0</v>
      </c>
      <c r="K44" s="18">
        <f t="shared" si="6"/>
        <v>0</v>
      </c>
      <c r="L44" s="18">
        <f t="shared" si="7"/>
        <v>0</v>
      </c>
      <c r="M44" s="18">
        <f t="shared" si="8"/>
        <v>0</v>
      </c>
      <c r="N44" s="18">
        <f t="shared" si="9"/>
        <v>0</v>
      </c>
      <c r="O44" s="18">
        <f t="shared" si="10"/>
        <v>0</v>
      </c>
    </row>
    <row r="45" spans="1:15" x14ac:dyDescent="0.25">
      <c r="A45" s="34">
        <v>38169</v>
      </c>
      <c r="B45" s="33">
        <v>7</v>
      </c>
      <c r="C45" s="27">
        <v>5425</v>
      </c>
      <c r="D45" s="27">
        <v>44</v>
      </c>
      <c r="E45" s="18">
        <f t="shared" si="0"/>
        <v>0</v>
      </c>
      <c r="F45" s="18">
        <f t="shared" si="1"/>
        <v>0</v>
      </c>
      <c r="G45" s="18">
        <f t="shared" si="2"/>
        <v>0</v>
      </c>
      <c r="H45" s="18">
        <f t="shared" si="3"/>
        <v>0</v>
      </c>
      <c r="I45" s="18">
        <f t="shared" si="4"/>
        <v>0</v>
      </c>
      <c r="J45" s="18">
        <f t="shared" si="5"/>
        <v>1</v>
      </c>
      <c r="K45" s="18">
        <f t="shared" si="6"/>
        <v>0</v>
      </c>
      <c r="L45" s="18">
        <f t="shared" si="7"/>
        <v>0</v>
      </c>
      <c r="M45" s="18">
        <f t="shared" si="8"/>
        <v>0</v>
      </c>
      <c r="N45" s="18">
        <f t="shared" si="9"/>
        <v>0</v>
      </c>
      <c r="O45" s="18">
        <f t="shared" si="10"/>
        <v>0</v>
      </c>
    </row>
    <row r="46" spans="1:15" x14ac:dyDescent="0.25">
      <c r="A46" s="34">
        <v>38200</v>
      </c>
      <c r="B46" s="33">
        <v>8</v>
      </c>
      <c r="C46" s="27">
        <v>5866</v>
      </c>
      <c r="D46" s="27">
        <v>45</v>
      </c>
      <c r="E46" s="18">
        <f t="shared" si="0"/>
        <v>0</v>
      </c>
      <c r="F46" s="18">
        <f t="shared" si="1"/>
        <v>0</v>
      </c>
      <c r="G46" s="18">
        <f t="shared" si="2"/>
        <v>0</v>
      </c>
      <c r="H46" s="18">
        <f t="shared" si="3"/>
        <v>0</v>
      </c>
      <c r="I46" s="18">
        <f t="shared" si="4"/>
        <v>0</v>
      </c>
      <c r="J46" s="18">
        <f t="shared" si="5"/>
        <v>0</v>
      </c>
      <c r="K46" s="18">
        <f t="shared" si="6"/>
        <v>1</v>
      </c>
      <c r="L46" s="18">
        <f t="shared" si="7"/>
        <v>0</v>
      </c>
      <c r="M46" s="18">
        <f t="shared" si="8"/>
        <v>0</v>
      </c>
      <c r="N46" s="18">
        <f t="shared" si="9"/>
        <v>0</v>
      </c>
      <c r="O46" s="18">
        <f t="shared" si="10"/>
        <v>0</v>
      </c>
    </row>
    <row r="47" spans="1:15" x14ac:dyDescent="0.25">
      <c r="A47" s="34">
        <v>38231</v>
      </c>
      <c r="B47" s="33">
        <v>9</v>
      </c>
      <c r="C47" s="27">
        <v>5126</v>
      </c>
      <c r="D47" s="27">
        <v>46</v>
      </c>
      <c r="E47" s="18">
        <f t="shared" si="0"/>
        <v>0</v>
      </c>
      <c r="F47" s="18">
        <f t="shared" si="1"/>
        <v>0</v>
      </c>
      <c r="G47" s="18">
        <f t="shared" si="2"/>
        <v>0</v>
      </c>
      <c r="H47" s="18">
        <f t="shared" si="3"/>
        <v>0</v>
      </c>
      <c r="I47" s="18">
        <f t="shared" si="4"/>
        <v>0</v>
      </c>
      <c r="J47" s="18">
        <f t="shared" si="5"/>
        <v>0</v>
      </c>
      <c r="K47" s="18">
        <f t="shared" si="6"/>
        <v>0</v>
      </c>
      <c r="L47" s="18">
        <f t="shared" si="7"/>
        <v>1</v>
      </c>
      <c r="M47" s="18">
        <f t="shared" si="8"/>
        <v>0</v>
      </c>
      <c r="N47" s="18">
        <f t="shared" si="9"/>
        <v>0</v>
      </c>
      <c r="O47" s="18">
        <f t="shared" si="10"/>
        <v>0</v>
      </c>
    </row>
    <row r="48" spans="1:15" x14ac:dyDescent="0.25">
      <c r="A48" s="34">
        <v>38261</v>
      </c>
      <c r="B48" s="33">
        <v>10</v>
      </c>
      <c r="C48" s="27">
        <v>5125</v>
      </c>
      <c r="D48" s="27">
        <v>47</v>
      </c>
      <c r="E48" s="18">
        <f t="shared" si="0"/>
        <v>0</v>
      </c>
      <c r="F48" s="18">
        <f t="shared" si="1"/>
        <v>0</v>
      </c>
      <c r="G48" s="18">
        <f t="shared" si="2"/>
        <v>0</v>
      </c>
      <c r="H48" s="18">
        <f t="shared" si="3"/>
        <v>0</v>
      </c>
      <c r="I48" s="18">
        <f t="shared" si="4"/>
        <v>0</v>
      </c>
      <c r="J48" s="18">
        <f t="shared" si="5"/>
        <v>0</v>
      </c>
      <c r="K48" s="18">
        <f t="shared" si="6"/>
        <v>0</v>
      </c>
      <c r="L48" s="18">
        <f t="shared" si="7"/>
        <v>0</v>
      </c>
      <c r="M48" s="18">
        <f t="shared" si="8"/>
        <v>1</v>
      </c>
      <c r="N48" s="18">
        <f t="shared" si="9"/>
        <v>0</v>
      </c>
      <c r="O48" s="18">
        <f t="shared" si="10"/>
        <v>0</v>
      </c>
    </row>
    <row r="49" spans="1:15" x14ac:dyDescent="0.25">
      <c r="A49" s="34">
        <v>38292</v>
      </c>
      <c r="B49" s="33">
        <v>11</v>
      </c>
      <c r="C49" s="27">
        <v>4501</v>
      </c>
      <c r="D49" s="27">
        <v>48</v>
      </c>
      <c r="E49" s="18">
        <f t="shared" si="0"/>
        <v>0</v>
      </c>
      <c r="F49" s="18">
        <f t="shared" si="1"/>
        <v>0</v>
      </c>
      <c r="G49" s="18">
        <f t="shared" si="2"/>
        <v>0</v>
      </c>
      <c r="H49" s="18">
        <f t="shared" si="3"/>
        <v>0</v>
      </c>
      <c r="I49" s="18">
        <f t="shared" si="4"/>
        <v>0</v>
      </c>
      <c r="J49" s="18">
        <f t="shared" si="5"/>
        <v>0</v>
      </c>
      <c r="K49" s="18">
        <f t="shared" si="6"/>
        <v>0</v>
      </c>
      <c r="L49" s="18">
        <f t="shared" si="7"/>
        <v>0</v>
      </c>
      <c r="M49" s="18">
        <f t="shared" si="8"/>
        <v>0</v>
      </c>
      <c r="N49" s="18">
        <f t="shared" si="9"/>
        <v>1</v>
      </c>
      <c r="O49" s="18">
        <f t="shared" si="10"/>
        <v>0</v>
      </c>
    </row>
    <row r="50" spans="1:15" x14ac:dyDescent="0.25">
      <c r="A50" s="34">
        <v>38322</v>
      </c>
      <c r="B50" s="33">
        <v>12</v>
      </c>
      <c r="C50" s="27">
        <v>4770</v>
      </c>
      <c r="D50" s="27">
        <v>49</v>
      </c>
      <c r="E50" s="18">
        <f t="shared" si="0"/>
        <v>0</v>
      </c>
      <c r="F50" s="18">
        <f t="shared" si="1"/>
        <v>0</v>
      </c>
      <c r="G50" s="18">
        <f t="shared" si="2"/>
        <v>0</v>
      </c>
      <c r="H50" s="18">
        <f t="shared" si="3"/>
        <v>0</v>
      </c>
      <c r="I50" s="18">
        <f t="shared" si="4"/>
        <v>0</v>
      </c>
      <c r="J50" s="18">
        <f t="shared" si="5"/>
        <v>0</v>
      </c>
      <c r="K50" s="18">
        <f t="shared" si="6"/>
        <v>0</v>
      </c>
      <c r="L50" s="18">
        <f t="shared" si="7"/>
        <v>0</v>
      </c>
      <c r="M50" s="18">
        <f t="shared" si="8"/>
        <v>0</v>
      </c>
      <c r="N50" s="18">
        <f t="shared" si="9"/>
        <v>0</v>
      </c>
      <c r="O50" s="18">
        <f t="shared" si="10"/>
        <v>1</v>
      </c>
    </row>
    <row r="51" spans="1:15" x14ac:dyDescent="0.25">
      <c r="A51" s="34">
        <v>38353</v>
      </c>
      <c r="B51" s="33">
        <v>1</v>
      </c>
      <c r="C51" s="27">
        <v>5903</v>
      </c>
      <c r="D51" s="27">
        <v>50</v>
      </c>
      <c r="E51" s="18">
        <f t="shared" si="0"/>
        <v>1</v>
      </c>
      <c r="F51" s="18">
        <f t="shared" si="1"/>
        <v>0</v>
      </c>
      <c r="G51" s="18">
        <f t="shared" si="2"/>
        <v>0</v>
      </c>
      <c r="H51" s="18">
        <f t="shared" si="3"/>
        <v>0</v>
      </c>
      <c r="I51" s="18">
        <f t="shared" si="4"/>
        <v>0</v>
      </c>
      <c r="J51" s="18">
        <f t="shared" si="5"/>
        <v>0</v>
      </c>
      <c r="K51" s="18">
        <f t="shared" si="6"/>
        <v>0</v>
      </c>
      <c r="L51" s="18">
        <f t="shared" si="7"/>
        <v>0</v>
      </c>
      <c r="M51" s="18">
        <f t="shared" si="8"/>
        <v>0</v>
      </c>
      <c r="N51" s="18">
        <f t="shared" si="9"/>
        <v>0</v>
      </c>
      <c r="O51" s="18">
        <f t="shared" si="10"/>
        <v>0</v>
      </c>
    </row>
    <row r="52" spans="1:15" x14ac:dyDescent="0.25">
      <c r="A52" s="34">
        <v>38384</v>
      </c>
      <c r="B52" s="33">
        <v>2</v>
      </c>
      <c r="C52" s="27">
        <v>4041</v>
      </c>
      <c r="D52" s="27">
        <v>51</v>
      </c>
      <c r="E52" s="18">
        <f t="shared" si="0"/>
        <v>0</v>
      </c>
      <c r="F52" s="18">
        <f t="shared" si="1"/>
        <v>0</v>
      </c>
      <c r="G52" s="18">
        <f t="shared" si="2"/>
        <v>0</v>
      </c>
      <c r="H52" s="18">
        <f t="shared" si="3"/>
        <v>0</v>
      </c>
      <c r="I52" s="18">
        <f t="shared" si="4"/>
        <v>0</v>
      </c>
      <c r="J52" s="18">
        <f t="shared" si="5"/>
        <v>0</v>
      </c>
      <c r="K52" s="18">
        <f t="shared" si="6"/>
        <v>0</v>
      </c>
      <c r="L52" s="18">
        <f t="shared" si="7"/>
        <v>0</v>
      </c>
      <c r="M52" s="18">
        <f t="shared" si="8"/>
        <v>0</v>
      </c>
      <c r="N52" s="18">
        <f t="shared" si="9"/>
        <v>0</v>
      </c>
      <c r="O52" s="18">
        <f t="shared" si="10"/>
        <v>0</v>
      </c>
    </row>
    <row r="53" spans="1:15" x14ac:dyDescent="0.25">
      <c r="A53" s="34">
        <v>38412</v>
      </c>
      <c r="B53" s="33">
        <v>3</v>
      </c>
      <c r="C53" s="27">
        <v>4352</v>
      </c>
      <c r="D53" s="27">
        <v>52</v>
      </c>
      <c r="E53" s="18">
        <f t="shared" si="0"/>
        <v>0</v>
      </c>
      <c r="F53" s="18">
        <f t="shared" si="1"/>
        <v>1</v>
      </c>
      <c r="G53" s="18">
        <f t="shared" si="2"/>
        <v>0</v>
      </c>
      <c r="H53" s="18">
        <f t="shared" si="3"/>
        <v>0</v>
      </c>
      <c r="I53" s="18">
        <f t="shared" si="4"/>
        <v>0</v>
      </c>
      <c r="J53" s="18">
        <f t="shared" si="5"/>
        <v>0</v>
      </c>
      <c r="K53" s="18">
        <f t="shared" si="6"/>
        <v>0</v>
      </c>
      <c r="L53" s="18">
        <f t="shared" si="7"/>
        <v>0</v>
      </c>
      <c r="M53" s="18">
        <f t="shared" si="8"/>
        <v>0</v>
      </c>
      <c r="N53" s="18">
        <f t="shared" si="9"/>
        <v>0</v>
      </c>
      <c r="O53" s="18">
        <f t="shared" si="10"/>
        <v>0</v>
      </c>
    </row>
    <row r="54" spans="1:15" x14ac:dyDescent="0.25">
      <c r="A54" s="34">
        <v>38443</v>
      </c>
      <c r="B54" s="33">
        <v>4</v>
      </c>
      <c r="C54" s="27">
        <v>4880</v>
      </c>
      <c r="D54" s="27">
        <v>53</v>
      </c>
      <c r="E54" s="18">
        <f t="shared" si="0"/>
        <v>0</v>
      </c>
      <c r="F54" s="18">
        <f t="shared" si="1"/>
        <v>0</v>
      </c>
      <c r="G54" s="18">
        <f t="shared" si="2"/>
        <v>1</v>
      </c>
      <c r="H54" s="18">
        <f t="shared" si="3"/>
        <v>0</v>
      </c>
      <c r="I54" s="18">
        <f t="shared" si="4"/>
        <v>0</v>
      </c>
      <c r="J54" s="18">
        <f t="shared" si="5"/>
        <v>0</v>
      </c>
      <c r="K54" s="18">
        <f t="shared" si="6"/>
        <v>0</v>
      </c>
      <c r="L54" s="18">
        <f t="shared" si="7"/>
        <v>0</v>
      </c>
      <c r="M54" s="18">
        <f t="shared" si="8"/>
        <v>0</v>
      </c>
      <c r="N54" s="18">
        <f t="shared" si="9"/>
        <v>0</v>
      </c>
      <c r="O54" s="18">
        <f t="shared" si="10"/>
        <v>0</v>
      </c>
    </row>
    <row r="55" spans="1:15" x14ac:dyDescent="0.25">
      <c r="A55" s="34">
        <v>38473</v>
      </c>
      <c r="B55" s="33">
        <v>5</v>
      </c>
      <c r="C55" s="27">
        <v>4773</v>
      </c>
      <c r="D55" s="27">
        <v>54</v>
      </c>
      <c r="E55" s="18">
        <f t="shared" si="0"/>
        <v>0</v>
      </c>
      <c r="F55" s="18">
        <f t="shared" si="1"/>
        <v>0</v>
      </c>
      <c r="G55" s="18">
        <f t="shared" si="2"/>
        <v>0</v>
      </c>
      <c r="H55" s="18">
        <f t="shared" si="3"/>
        <v>1</v>
      </c>
      <c r="I55" s="18">
        <f t="shared" si="4"/>
        <v>0</v>
      </c>
      <c r="J55" s="18">
        <f t="shared" si="5"/>
        <v>0</v>
      </c>
      <c r="K55" s="18">
        <f t="shared" si="6"/>
        <v>0</v>
      </c>
      <c r="L55" s="18">
        <f t="shared" si="7"/>
        <v>0</v>
      </c>
      <c r="M55" s="18">
        <f t="shared" si="8"/>
        <v>0</v>
      </c>
      <c r="N55" s="18">
        <f t="shared" si="9"/>
        <v>0</v>
      </c>
      <c r="O55" s="18">
        <f t="shared" si="10"/>
        <v>0</v>
      </c>
    </row>
    <row r="56" spans="1:15" x14ac:dyDescent="0.25">
      <c r="A56" s="34">
        <v>38504</v>
      </c>
      <c r="B56" s="33">
        <v>6</v>
      </c>
      <c r="C56" s="27">
        <v>5086</v>
      </c>
      <c r="D56" s="27">
        <v>55</v>
      </c>
      <c r="E56" s="18">
        <f t="shared" si="0"/>
        <v>0</v>
      </c>
      <c r="F56" s="18">
        <f t="shared" si="1"/>
        <v>0</v>
      </c>
      <c r="G56" s="18">
        <f t="shared" si="2"/>
        <v>0</v>
      </c>
      <c r="H56" s="18">
        <f t="shared" si="3"/>
        <v>0</v>
      </c>
      <c r="I56" s="18">
        <f t="shared" si="4"/>
        <v>1</v>
      </c>
      <c r="J56" s="18">
        <f t="shared" si="5"/>
        <v>0</v>
      </c>
      <c r="K56" s="18">
        <f t="shared" si="6"/>
        <v>0</v>
      </c>
      <c r="L56" s="18">
        <f t="shared" si="7"/>
        <v>0</v>
      </c>
      <c r="M56" s="18">
        <f t="shared" si="8"/>
        <v>0</v>
      </c>
      <c r="N56" s="18">
        <f t="shared" si="9"/>
        <v>0</v>
      </c>
      <c r="O56" s="18">
        <f t="shared" si="10"/>
        <v>0</v>
      </c>
    </row>
    <row r="57" spans="1:15" x14ac:dyDescent="0.25">
      <c r="A57" s="34">
        <v>38534</v>
      </c>
      <c r="B57" s="33">
        <v>7</v>
      </c>
      <c r="C57" s="27">
        <v>5469</v>
      </c>
      <c r="D57" s="27">
        <v>56</v>
      </c>
      <c r="E57" s="18">
        <f t="shared" si="0"/>
        <v>0</v>
      </c>
      <c r="F57" s="18">
        <f t="shared" si="1"/>
        <v>0</v>
      </c>
      <c r="G57" s="18">
        <f t="shared" si="2"/>
        <v>0</v>
      </c>
      <c r="H57" s="18">
        <f t="shared" si="3"/>
        <v>0</v>
      </c>
      <c r="I57" s="18">
        <f t="shared" si="4"/>
        <v>0</v>
      </c>
      <c r="J57" s="18">
        <f t="shared" si="5"/>
        <v>1</v>
      </c>
      <c r="K57" s="18">
        <f t="shared" si="6"/>
        <v>0</v>
      </c>
      <c r="L57" s="18">
        <f t="shared" si="7"/>
        <v>0</v>
      </c>
      <c r="M57" s="18">
        <f t="shared" si="8"/>
        <v>0</v>
      </c>
      <c r="N57" s="18">
        <f t="shared" si="9"/>
        <v>0</v>
      </c>
      <c r="O57" s="18">
        <f t="shared" si="10"/>
        <v>0</v>
      </c>
    </row>
    <row r="58" spans="1:15" x14ac:dyDescent="0.25">
      <c r="A58" s="34">
        <v>38565</v>
      </c>
      <c r="B58" s="33">
        <v>8</v>
      </c>
      <c r="C58" s="27">
        <v>6200</v>
      </c>
      <c r="D58" s="27">
        <v>57</v>
      </c>
      <c r="E58" s="18">
        <f t="shared" si="0"/>
        <v>0</v>
      </c>
      <c r="F58" s="18">
        <f t="shared" si="1"/>
        <v>0</v>
      </c>
      <c r="G58" s="18">
        <f t="shared" si="2"/>
        <v>0</v>
      </c>
      <c r="H58" s="18">
        <f t="shared" si="3"/>
        <v>0</v>
      </c>
      <c r="I58" s="18">
        <f t="shared" si="4"/>
        <v>0</v>
      </c>
      <c r="J58" s="18">
        <f t="shared" si="5"/>
        <v>0</v>
      </c>
      <c r="K58" s="18">
        <f t="shared" si="6"/>
        <v>1</v>
      </c>
      <c r="L58" s="18">
        <f t="shared" si="7"/>
        <v>0</v>
      </c>
      <c r="M58" s="18">
        <f t="shared" si="8"/>
        <v>0</v>
      </c>
      <c r="N58" s="18">
        <f t="shared" si="9"/>
        <v>0</v>
      </c>
      <c r="O58" s="18">
        <f t="shared" si="10"/>
        <v>0</v>
      </c>
    </row>
    <row r="59" spans="1:15" x14ac:dyDescent="0.25">
      <c r="A59" s="34">
        <v>38596</v>
      </c>
      <c r="B59" s="33">
        <v>9</v>
      </c>
      <c r="C59" s="27">
        <v>5634</v>
      </c>
      <c r="D59" s="27">
        <v>58</v>
      </c>
      <c r="E59" s="18">
        <f t="shared" si="0"/>
        <v>0</v>
      </c>
      <c r="F59" s="18">
        <f t="shared" si="1"/>
        <v>0</v>
      </c>
      <c r="G59" s="18">
        <f t="shared" si="2"/>
        <v>0</v>
      </c>
      <c r="H59" s="18">
        <f t="shared" si="3"/>
        <v>0</v>
      </c>
      <c r="I59" s="18">
        <f t="shared" si="4"/>
        <v>0</v>
      </c>
      <c r="J59" s="18">
        <f t="shared" si="5"/>
        <v>0</v>
      </c>
      <c r="K59" s="18">
        <f t="shared" si="6"/>
        <v>0</v>
      </c>
      <c r="L59" s="18">
        <f t="shared" si="7"/>
        <v>1</v>
      </c>
      <c r="M59" s="18">
        <f t="shared" si="8"/>
        <v>0</v>
      </c>
      <c r="N59" s="18">
        <f t="shared" si="9"/>
        <v>0</v>
      </c>
      <c r="O59" s="18">
        <f t="shared" si="10"/>
        <v>0</v>
      </c>
    </row>
    <row r="60" spans="1:15" x14ac:dyDescent="0.25">
      <c r="A60" s="34">
        <v>38626</v>
      </c>
      <c r="B60" s="33">
        <v>10</v>
      </c>
      <c r="C60" s="27">
        <v>5266</v>
      </c>
      <c r="D60" s="27">
        <v>59</v>
      </c>
      <c r="E60" s="18">
        <f t="shared" si="0"/>
        <v>0</v>
      </c>
      <c r="F60" s="18">
        <f t="shared" si="1"/>
        <v>0</v>
      </c>
      <c r="G60" s="18">
        <f t="shared" si="2"/>
        <v>0</v>
      </c>
      <c r="H60" s="18">
        <f t="shared" si="3"/>
        <v>0</v>
      </c>
      <c r="I60" s="18">
        <f t="shared" si="4"/>
        <v>0</v>
      </c>
      <c r="J60" s="18">
        <f t="shared" si="5"/>
        <v>0</v>
      </c>
      <c r="K60" s="18">
        <f t="shared" si="6"/>
        <v>0</v>
      </c>
      <c r="L60" s="18">
        <f t="shared" si="7"/>
        <v>0</v>
      </c>
      <c r="M60" s="18">
        <f t="shared" si="8"/>
        <v>1</v>
      </c>
      <c r="N60" s="18">
        <f t="shared" si="9"/>
        <v>0</v>
      </c>
      <c r="O60" s="18">
        <f t="shared" si="10"/>
        <v>0</v>
      </c>
    </row>
    <row r="61" spans="1:15" x14ac:dyDescent="0.25">
      <c r="A61" s="34">
        <v>38657</v>
      </c>
      <c r="B61" s="33">
        <v>11</v>
      </c>
      <c r="C61" s="27">
        <v>4379</v>
      </c>
      <c r="D61" s="27">
        <v>60</v>
      </c>
      <c r="E61" s="18">
        <f t="shared" si="0"/>
        <v>0</v>
      </c>
      <c r="F61" s="18">
        <f t="shared" si="1"/>
        <v>0</v>
      </c>
      <c r="G61" s="18">
        <f t="shared" si="2"/>
        <v>0</v>
      </c>
      <c r="H61" s="18">
        <f t="shared" si="3"/>
        <v>0</v>
      </c>
      <c r="I61" s="18">
        <f t="shared" si="4"/>
        <v>0</v>
      </c>
      <c r="J61" s="18">
        <f t="shared" si="5"/>
        <v>0</v>
      </c>
      <c r="K61" s="18">
        <f t="shared" si="6"/>
        <v>0</v>
      </c>
      <c r="L61" s="18">
        <f t="shared" si="7"/>
        <v>0</v>
      </c>
      <c r="M61" s="18">
        <f t="shared" si="8"/>
        <v>0</v>
      </c>
      <c r="N61" s="18">
        <f t="shared" si="9"/>
        <v>1</v>
      </c>
      <c r="O61" s="18">
        <f t="shared" si="10"/>
        <v>0</v>
      </c>
    </row>
    <row r="62" spans="1:15" x14ac:dyDescent="0.25">
      <c r="A62" s="34">
        <v>38687</v>
      </c>
      <c r="B62" s="33">
        <v>12</v>
      </c>
      <c r="C62" s="27">
        <v>4650</v>
      </c>
      <c r="D62" s="27">
        <v>61</v>
      </c>
      <c r="E62" s="18">
        <f t="shared" si="0"/>
        <v>0</v>
      </c>
      <c r="F62" s="18">
        <f t="shared" si="1"/>
        <v>0</v>
      </c>
      <c r="G62" s="18">
        <f t="shared" si="2"/>
        <v>0</v>
      </c>
      <c r="H62" s="18">
        <f t="shared" si="3"/>
        <v>0</v>
      </c>
      <c r="I62" s="18">
        <f t="shared" si="4"/>
        <v>0</v>
      </c>
      <c r="J62" s="18">
        <f t="shared" si="5"/>
        <v>0</v>
      </c>
      <c r="K62" s="18">
        <f t="shared" si="6"/>
        <v>0</v>
      </c>
      <c r="L62" s="18">
        <f t="shared" si="7"/>
        <v>0</v>
      </c>
      <c r="M62" s="18">
        <f t="shared" si="8"/>
        <v>0</v>
      </c>
      <c r="N62" s="18">
        <f t="shared" si="9"/>
        <v>0</v>
      </c>
      <c r="O62" s="18">
        <f t="shared" si="10"/>
        <v>1</v>
      </c>
    </row>
    <row r="63" spans="1:15" x14ac:dyDescent="0.25">
      <c r="A63" s="34">
        <v>38718</v>
      </c>
      <c r="B63" s="33">
        <v>1</v>
      </c>
      <c r="C63" s="27">
        <v>5639</v>
      </c>
      <c r="D63" s="27">
        <v>62</v>
      </c>
      <c r="E63" s="18">
        <f t="shared" si="0"/>
        <v>1</v>
      </c>
      <c r="F63" s="18">
        <f t="shared" si="1"/>
        <v>0</v>
      </c>
      <c r="G63" s="18">
        <f t="shared" si="2"/>
        <v>0</v>
      </c>
      <c r="H63" s="18">
        <f t="shared" si="3"/>
        <v>0</v>
      </c>
      <c r="I63" s="18">
        <f t="shared" si="4"/>
        <v>0</v>
      </c>
      <c r="J63" s="18">
        <f t="shared" si="5"/>
        <v>0</v>
      </c>
      <c r="K63" s="18">
        <f t="shared" si="6"/>
        <v>0</v>
      </c>
      <c r="L63" s="18">
        <f t="shared" si="7"/>
        <v>0</v>
      </c>
      <c r="M63" s="18">
        <f t="shared" si="8"/>
        <v>0</v>
      </c>
      <c r="N63" s="18">
        <f t="shared" si="9"/>
        <v>0</v>
      </c>
      <c r="O63" s="18">
        <f t="shared" si="10"/>
        <v>0</v>
      </c>
    </row>
    <row r="64" spans="1:15" x14ac:dyDescent="0.25">
      <c r="A64" s="34">
        <v>38749</v>
      </c>
      <c r="B64" s="33">
        <v>2</v>
      </c>
      <c r="C64" s="27">
        <v>4052</v>
      </c>
      <c r="D64" s="27">
        <v>63</v>
      </c>
      <c r="E64" s="18">
        <f t="shared" si="0"/>
        <v>0</v>
      </c>
      <c r="F64" s="18">
        <f t="shared" si="1"/>
        <v>0</v>
      </c>
      <c r="G64" s="18">
        <f t="shared" si="2"/>
        <v>0</v>
      </c>
      <c r="H64" s="18">
        <f t="shared" si="3"/>
        <v>0</v>
      </c>
      <c r="I64" s="18">
        <f t="shared" si="4"/>
        <v>0</v>
      </c>
      <c r="J64" s="18">
        <f t="shared" si="5"/>
        <v>0</v>
      </c>
      <c r="K64" s="18">
        <f t="shared" si="6"/>
        <v>0</v>
      </c>
      <c r="L64" s="18">
        <f t="shared" si="7"/>
        <v>0</v>
      </c>
      <c r="M64" s="18">
        <f t="shared" si="8"/>
        <v>0</v>
      </c>
      <c r="N64" s="18">
        <f t="shared" si="9"/>
        <v>0</v>
      </c>
      <c r="O64" s="18">
        <f t="shared" si="10"/>
        <v>0</v>
      </c>
    </row>
    <row r="65" spans="1:15" x14ac:dyDescent="0.25">
      <c r="A65" s="34">
        <v>38777</v>
      </c>
      <c r="B65" s="33">
        <v>3</v>
      </c>
      <c r="C65" s="27">
        <v>4363</v>
      </c>
      <c r="D65" s="27">
        <v>64</v>
      </c>
      <c r="E65" s="18">
        <f t="shared" si="0"/>
        <v>0</v>
      </c>
      <c r="F65" s="18">
        <f t="shared" si="1"/>
        <v>1</v>
      </c>
      <c r="G65" s="18">
        <f t="shared" si="2"/>
        <v>0</v>
      </c>
      <c r="H65" s="18">
        <f t="shared" si="3"/>
        <v>0</v>
      </c>
      <c r="I65" s="18">
        <f t="shared" si="4"/>
        <v>0</v>
      </c>
      <c r="J65" s="18">
        <f t="shared" si="5"/>
        <v>0</v>
      </c>
      <c r="K65" s="18">
        <f t="shared" si="6"/>
        <v>0</v>
      </c>
      <c r="L65" s="18">
        <f t="shared" si="7"/>
        <v>0</v>
      </c>
      <c r="M65" s="18">
        <f t="shared" si="8"/>
        <v>0</v>
      </c>
      <c r="N65" s="18">
        <f t="shared" si="9"/>
        <v>0</v>
      </c>
      <c r="O65" s="18">
        <f t="shared" si="10"/>
        <v>0</v>
      </c>
    </row>
    <row r="66" spans="1:15" x14ac:dyDescent="0.25">
      <c r="A66" s="34">
        <v>38808</v>
      </c>
      <c r="B66" s="33">
        <v>4</v>
      </c>
      <c r="C66" s="27">
        <v>4876</v>
      </c>
      <c r="D66" s="27">
        <v>65</v>
      </c>
      <c r="E66" s="18">
        <f t="shared" si="0"/>
        <v>0</v>
      </c>
      <c r="F66" s="18">
        <f t="shared" si="1"/>
        <v>0</v>
      </c>
      <c r="G66" s="18">
        <f t="shared" si="2"/>
        <v>1</v>
      </c>
      <c r="H66" s="18">
        <f t="shared" si="3"/>
        <v>0</v>
      </c>
      <c r="I66" s="18">
        <f t="shared" si="4"/>
        <v>0</v>
      </c>
      <c r="J66" s="18">
        <f t="shared" si="5"/>
        <v>0</v>
      </c>
      <c r="K66" s="18">
        <f t="shared" si="6"/>
        <v>0</v>
      </c>
      <c r="L66" s="18">
        <f t="shared" si="7"/>
        <v>0</v>
      </c>
      <c r="M66" s="18">
        <f t="shared" si="8"/>
        <v>0</v>
      </c>
      <c r="N66" s="18">
        <f t="shared" si="9"/>
        <v>0</v>
      </c>
      <c r="O66" s="18">
        <f t="shared" si="10"/>
        <v>0</v>
      </c>
    </row>
    <row r="67" spans="1:15" x14ac:dyDescent="0.25">
      <c r="A67" s="34">
        <v>38838</v>
      </c>
      <c r="B67" s="33">
        <v>5</v>
      </c>
      <c r="C67" s="27">
        <v>5132</v>
      </c>
      <c r="D67" s="27">
        <v>66</v>
      </c>
      <c r="E67" s="18">
        <f t="shared" ref="E67:E130" si="11">IF($B67=1,1,0)</f>
        <v>0</v>
      </c>
      <c r="F67" s="18">
        <f t="shared" ref="F67:F130" si="12">IF($B67=3,1,0)</f>
        <v>0</v>
      </c>
      <c r="G67" s="18">
        <f t="shared" ref="G67:G130" si="13">IF($B67=4,1,0)</f>
        <v>0</v>
      </c>
      <c r="H67" s="18">
        <f t="shared" ref="H67:H130" si="14">IF($B67=5,1,0)</f>
        <v>1</v>
      </c>
      <c r="I67" s="18">
        <f t="shared" ref="I67:I130" si="15">IF($B67=6,1,0)</f>
        <v>0</v>
      </c>
      <c r="J67" s="18">
        <f t="shared" ref="J67:J130" si="16">IF($B67=7,1,0)</f>
        <v>0</v>
      </c>
      <c r="K67" s="18">
        <f t="shared" ref="K67:K130" si="17">IF($B67=8,1,0)</f>
        <v>0</v>
      </c>
      <c r="L67" s="18">
        <f t="shared" ref="L67:L130" si="18">IF($B67=9,1,0)</f>
        <v>0</v>
      </c>
      <c r="M67" s="18">
        <f t="shared" ref="M67:M130" si="19">IF($B67=10,1,0)</f>
        <v>0</v>
      </c>
      <c r="N67" s="18">
        <f t="shared" ref="N67:N130" si="20">IF($B67=11,1,0)</f>
        <v>0</v>
      </c>
      <c r="O67" s="18">
        <f t="shared" ref="O67:O130" si="21">IF($B67=12,1,0)</f>
        <v>0</v>
      </c>
    </row>
    <row r="68" spans="1:15" x14ac:dyDescent="0.25">
      <c r="A68" s="34">
        <v>38869</v>
      </c>
      <c r="B68" s="33">
        <v>6</v>
      </c>
      <c r="C68" s="27">
        <v>5227</v>
      </c>
      <c r="D68" s="27">
        <v>67</v>
      </c>
      <c r="E68" s="18">
        <f t="shared" si="11"/>
        <v>0</v>
      </c>
      <c r="F68" s="18">
        <f t="shared" si="12"/>
        <v>0</v>
      </c>
      <c r="G68" s="18">
        <f t="shared" si="13"/>
        <v>0</v>
      </c>
      <c r="H68" s="18">
        <f t="shared" si="14"/>
        <v>0</v>
      </c>
      <c r="I68" s="18">
        <f t="shared" si="15"/>
        <v>1</v>
      </c>
      <c r="J68" s="18">
        <f t="shared" si="16"/>
        <v>0</v>
      </c>
      <c r="K68" s="18">
        <f t="shared" si="17"/>
        <v>0</v>
      </c>
      <c r="L68" s="18">
        <f t="shared" si="18"/>
        <v>0</v>
      </c>
      <c r="M68" s="18">
        <f t="shared" si="19"/>
        <v>0</v>
      </c>
      <c r="N68" s="18">
        <f t="shared" si="20"/>
        <v>0</v>
      </c>
      <c r="O68" s="18">
        <f t="shared" si="21"/>
        <v>0</v>
      </c>
    </row>
    <row r="69" spans="1:15" x14ac:dyDescent="0.25">
      <c r="A69" s="34">
        <v>38899</v>
      </c>
      <c r="B69" s="33">
        <v>7</v>
      </c>
      <c r="C69" s="27">
        <v>5761</v>
      </c>
      <c r="D69" s="27">
        <v>68</v>
      </c>
      <c r="E69" s="18">
        <f t="shared" si="11"/>
        <v>0</v>
      </c>
      <c r="F69" s="18">
        <f t="shared" si="12"/>
        <v>0</v>
      </c>
      <c r="G69" s="18">
        <f t="shared" si="13"/>
        <v>0</v>
      </c>
      <c r="H69" s="18">
        <f t="shared" si="14"/>
        <v>0</v>
      </c>
      <c r="I69" s="18">
        <f t="shared" si="15"/>
        <v>0</v>
      </c>
      <c r="J69" s="18">
        <f t="shared" si="16"/>
        <v>1</v>
      </c>
      <c r="K69" s="18">
        <f t="shared" si="17"/>
        <v>0</v>
      </c>
      <c r="L69" s="18">
        <f t="shared" si="18"/>
        <v>0</v>
      </c>
      <c r="M69" s="18">
        <f t="shared" si="19"/>
        <v>0</v>
      </c>
      <c r="N69" s="18">
        <f t="shared" si="20"/>
        <v>0</v>
      </c>
      <c r="O69" s="18">
        <f t="shared" si="21"/>
        <v>0</v>
      </c>
    </row>
    <row r="70" spans="1:15" x14ac:dyDescent="0.25">
      <c r="A70" s="34">
        <v>38930</v>
      </c>
      <c r="B70" s="33">
        <v>8</v>
      </c>
      <c r="C70" s="27">
        <v>5985</v>
      </c>
      <c r="D70" s="27">
        <v>69</v>
      </c>
      <c r="E70" s="18">
        <f t="shared" si="11"/>
        <v>0</v>
      </c>
      <c r="F70" s="18">
        <f t="shared" si="12"/>
        <v>0</v>
      </c>
      <c r="G70" s="18">
        <f t="shared" si="13"/>
        <v>0</v>
      </c>
      <c r="H70" s="18">
        <f t="shared" si="14"/>
        <v>0</v>
      </c>
      <c r="I70" s="18">
        <f t="shared" si="15"/>
        <v>0</v>
      </c>
      <c r="J70" s="18">
        <f t="shared" si="16"/>
        <v>0</v>
      </c>
      <c r="K70" s="18">
        <f t="shared" si="17"/>
        <v>1</v>
      </c>
      <c r="L70" s="18">
        <f t="shared" si="18"/>
        <v>0</v>
      </c>
      <c r="M70" s="18">
        <f t="shared" si="19"/>
        <v>0</v>
      </c>
      <c r="N70" s="18">
        <f t="shared" si="20"/>
        <v>0</v>
      </c>
      <c r="O70" s="18">
        <f t="shared" si="21"/>
        <v>0</v>
      </c>
    </row>
    <row r="71" spans="1:15" x14ac:dyDescent="0.25">
      <c r="A71" s="34">
        <v>38961</v>
      </c>
      <c r="B71" s="33">
        <v>9</v>
      </c>
      <c r="C71" s="27">
        <v>5295</v>
      </c>
      <c r="D71" s="27">
        <v>70</v>
      </c>
      <c r="E71" s="18">
        <f t="shared" si="11"/>
        <v>0</v>
      </c>
      <c r="F71" s="18">
        <f t="shared" si="12"/>
        <v>0</v>
      </c>
      <c r="G71" s="18">
        <f t="shared" si="13"/>
        <v>0</v>
      </c>
      <c r="H71" s="18">
        <f t="shared" si="14"/>
        <v>0</v>
      </c>
      <c r="I71" s="18">
        <f t="shared" si="15"/>
        <v>0</v>
      </c>
      <c r="J71" s="18">
        <f t="shared" si="16"/>
        <v>0</v>
      </c>
      <c r="K71" s="18">
        <f t="shared" si="17"/>
        <v>0</v>
      </c>
      <c r="L71" s="18">
        <f t="shared" si="18"/>
        <v>1</v>
      </c>
      <c r="M71" s="18">
        <f t="shared" si="19"/>
        <v>0</v>
      </c>
      <c r="N71" s="18">
        <f t="shared" si="20"/>
        <v>0</v>
      </c>
      <c r="O71" s="18">
        <f t="shared" si="21"/>
        <v>0</v>
      </c>
    </row>
    <row r="72" spans="1:15" x14ac:dyDescent="0.25">
      <c r="A72" s="34">
        <v>38991</v>
      </c>
      <c r="B72" s="33">
        <v>10</v>
      </c>
      <c r="C72" s="27">
        <v>5484</v>
      </c>
      <c r="D72" s="27">
        <v>71</v>
      </c>
      <c r="E72" s="18">
        <f t="shared" si="11"/>
        <v>0</v>
      </c>
      <c r="F72" s="18">
        <f t="shared" si="12"/>
        <v>0</v>
      </c>
      <c r="G72" s="18">
        <f t="shared" si="13"/>
        <v>0</v>
      </c>
      <c r="H72" s="18">
        <f t="shared" si="14"/>
        <v>0</v>
      </c>
      <c r="I72" s="18">
        <f t="shared" si="15"/>
        <v>0</v>
      </c>
      <c r="J72" s="18">
        <f t="shared" si="16"/>
        <v>0</v>
      </c>
      <c r="K72" s="18">
        <f t="shared" si="17"/>
        <v>0</v>
      </c>
      <c r="L72" s="18">
        <f t="shared" si="18"/>
        <v>0</v>
      </c>
      <c r="M72" s="18">
        <f t="shared" si="19"/>
        <v>1</v>
      </c>
      <c r="N72" s="18">
        <f t="shared" si="20"/>
        <v>0</v>
      </c>
      <c r="O72" s="18">
        <f t="shared" si="21"/>
        <v>0</v>
      </c>
    </row>
    <row r="73" spans="1:15" x14ac:dyDescent="0.25">
      <c r="A73" s="34">
        <v>39022</v>
      </c>
      <c r="B73" s="33">
        <v>11</v>
      </c>
      <c r="C73" s="27">
        <v>4720</v>
      </c>
      <c r="D73" s="27">
        <v>72</v>
      </c>
      <c r="E73" s="18">
        <f t="shared" si="11"/>
        <v>0</v>
      </c>
      <c r="F73" s="18">
        <f t="shared" si="12"/>
        <v>0</v>
      </c>
      <c r="G73" s="18">
        <f t="shared" si="13"/>
        <v>0</v>
      </c>
      <c r="H73" s="18">
        <f t="shared" si="14"/>
        <v>0</v>
      </c>
      <c r="I73" s="18">
        <f t="shared" si="15"/>
        <v>0</v>
      </c>
      <c r="J73" s="18">
        <f t="shared" si="16"/>
        <v>0</v>
      </c>
      <c r="K73" s="18">
        <f t="shared" si="17"/>
        <v>0</v>
      </c>
      <c r="L73" s="18">
        <f t="shared" si="18"/>
        <v>0</v>
      </c>
      <c r="M73" s="18">
        <f t="shared" si="19"/>
        <v>0</v>
      </c>
      <c r="N73" s="18">
        <f t="shared" si="20"/>
        <v>1</v>
      </c>
      <c r="O73" s="18">
        <f t="shared" si="21"/>
        <v>0</v>
      </c>
    </row>
    <row r="74" spans="1:15" x14ac:dyDescent="0.25">
      <c r="A74" s="34">
        <v>39052</v>
      </c>
      <c r="B74" s="33">
        <v>12</v>
      </c>
      <c r="C74" s="27">
        <v>4750</v>
      </c>
      <c r="D74" s="27">
        <v>73</v>
      </c>
      <c r="E74" s="18">
        <f t="shared" si="11"/>
        <v>0</v>
      </c>
      <c r="F74" s="18">
        <f t="shared" si="12"/>
        <v>0</v>
      </c>
      <c r="G74" s="18">
        <f t="shared" si="13"/>
        <v>0</v>
      </c>
      <c r="H74" s="18">
        <f t="shared" si="14"/>
        <v>0</v>
      </c>
      <c r="I74" s="18">
        <f t="shared" si="15"/>
        <v>0</v>
      </c>
      <c r="J74" s="18">
        <f t="shared" si="16"/>
        <v>0</v>
      </c>
      <c r="K74" s="18">
        <f t="shared" si="17"/>
        <v>0</v>
      </c>
      <c r="L74" s="18">
        <f t="shared" si="18"/>
        <v>0</v>
      </c>
      <c r="M74" s="18">
        <f t="shared" si="19"/>
        <v>0</v>
      </c>
      <c r="N74" s="18">
        <f t="shared" si="20"/>
        <v>0</v>
      </c>
      <c r="O74" s="18">
        <f t="shared" si="21"/>
        <v>1</v>
      </c>
    </row>
    <row r="75" spans="1:15" x14ac:dyDescent="0.25">
      <c r="A75" s="34">
        <v>39083</v>
      </c>
      <c r="B75" s="33">
        <v>1</v>
      </c>
      <c r="C75" s="27">
        <v>5719</v>
      </c>
      <c r="D75" s="27">
        <v>74</v>
      </c>
      <c r="E75" s="18">
        <f t="shared" si="11"/>
        <v>1</v>
      </c>
      <c r="F75" s="18">
        <f t="shared" si="12"/>
        <v>0</v>
      </c>
      <c r="G75" s="18">
        <f t="shared" si="13"/>
        <v>0</v>
      </c>
      <c r="H75" s="18">
        <f t="shared" si="14"/>
        <v>0</v>
      </c>
      <c r="I75" s="18">
        <f t="shared" si="15"/>
        <v>0</v>
      </c>
      <c r="J75" s="18">
        <f t="shared" si="16"/>
        <v>0</v>
      </c>
      <c r="K75" s="18">
        <f t="shared" si="17"/>
        <v>0</v>
      </c>
      <c r="L75" s="18">
        <f t="shared" si="18"/>
        <v>0</v>
      </c>
      <c r="M75" s="18">
        <f t="shared" si="19"/>
        <v>0</v>
      </c>
      <c r="N75" s="18">
        <f t="shared" si="20"/>
        <v>0</v>
      </c>
      <c r="O75" s="18">
        <f t="shared" si="21"/>
        <v>0</v>
      </c>
    </row>
    <row r="76" spans="1:15" x14ac:dyDescent="0.25">
      <c r="A76" s="34">
        <v>39114</v>
      </c>
      <c r="B76" s="33">
        <v>2</v>
      </c>
      <c r="C76" s="27">
        <v>4140</v>
      </c>
      <c r="D76" s="27">
        <v>75</v>
      </c>
      <c r="E76" s="18">
        <f t="shared" si="11"/>
        <v>0</v>
      </c>
      <c r="F76" s="18">
        <f t="shared" si="12"/>
        <v>0</v>
      </c>
      <c r="G76" s="18">
        <f t="shared" si="13"/>
        <v>0</v>
      </c>
      <c r="H76" s="18">
        <f t="shared" si="14"/>
        <v>0</v>
      </c>
      <c r="I76" s="18">
        <f t="shared" si="15"/>
        <v>0</v>
      </c>
      <c r="J76" s="18">
        <f t="shared" si="16"/>
        <v>0</v>
      </c>
      <c r="K76" s="18">
        <f t="shared" si="17"/>
        <v>0</v>
      </c>
      <c r="L76" s="18">
        <f t="shared" si="18"/>
        <v>0</v>
      </c>
      <c r="M76" s="18">
        <f t="shared" si="19"/>
        <v>0</v>
      </c>
      <c r="N76" s="18">
        <f t="shared" si="20"/>
        <v>0</v>
      </c>
      <c r="O76" s="18">
        <f t="shared" si="21"/>
        <v>0</v>
      </c>
    </row>
    <row r="77" spans="1:15" x14ac:dyDescent="0.25">
      <c r="A77" s="34">
        <v>39142</v>
      </c>
      <c r="B77" s="33">
        <v>3</v>
      </c>
      <c r="C77" s="27">
        <v>4466</v>
      </c>
      <c r="D77" s="27">
        <v>76</v>
      </c>
      <c r="E77" s="18">
        <f t="shared" si="11"/>
        <v>0</v>
      </c>
      <c r="F77" s="18">
        <f t="shared" si="12"/>
        <v>1</v>
      </c>
      <c r="G77" s="18">
        <f t="shared" si="13"/>
        <v>0</v>
      </c>
      <c r="H77" s="18">
        <f t="shared" si="14"/>
        <v>0</v>
      </c>
      <c r="I77" s="18">
        <f t="shared" si="15"/>
        <v>0</v>
      </c>
      <c r="J77" s="18">
        <f t="shared" si="16"/>
        <v>0</v>
      </c>
      <c r="K77" s="18">
        <f t="shared" si="17"/>
        <v>0</v>
      </c>
      <c r="L77" s="18">
        <f t="shared" si="18"/>
        <v>0</v>
      </c>
      <c r="M77" s="18">
        <f t="shared" si="19"/>
        <v>0</v>
      </c>
      <c r="N77" s="18">
        <f t="shared" si="20"/>
        <v>0</v>
      </c>
      <c r="O77" s="18">
        <f t="shared" si="21"/>
        <v>0</v>
      </c>
    </row>
    <row r="78" spans="1:15" x14ac:dyDescent="0.25">
      <c r="A78" s="34">
        <v>39173</v>
      </c>
      <c r="B78" s="33">
        <v>4</v>
      </c>
      <c r="C78" s="27">
        <v>5004</v>
      </c>
      <c r="D78" s="27">
        <v>77</v>
      </c>
      <c r="E78" s="18">
        <f t="shared" si="11"/>
        <v>0</v>
      </c>
      <c r="F78" s="18">
        <f t="shared" si="12"/>
        <v>0</v>
      </c>
      <c r="G78" s="18">
        <f t="shared" si="13"/>
        <v>1</v>
      </c>
      <c r="H78" s="18">
        <f t="shared" si="14"/>
        <v>0</v>
      </c>
      <c r="I78" s="18">
        <f t="shared" si="15"/>
        <v>0</v>
      </c>
      <c r="J78" s="18">
        <f t="shared" si="16"/>
        <v>0</v>
      </c>
      <c r="K78" s="18">
        <f t="shared" si="17"/>
        <v>0</v>
      </c>
      <c r="L78" s="18">
        <f t="shared" si="18"/>
        <v>0</v>
      </c>
      <c r="M78" s="18">
        <f t="shared" si="19"/>
        <v>0</v>
      </c>
      <c r="N78" s="18">
        <f t="shared" si="20"/>
        <v>0</v>
      </c>
      <c r="O78" s="18">
        <f t="shared" si="21"/>
        <v>0</v>
      </c>
    </row>
    <row r="79" spans="1:15" x14ac:dyDescent="0.25">
      <c r="A79" s="34">
        <v>39203</v>
      </c>
      <c r="B79" s="33">
        <v>5</v>
      </c>
      <c r="C79" s="27">
        <v>4854</v>
      </c>
      <c r="D79" s="27">
        <v>78</v>
      </c>
      <c r="E79" s="18">
        <f t="shared" si="11"/>
        <v>0</v>
      </c>
      <c r="F79" s="18">
        <f t="shared" si="12"/>
        <v>0</v>
      </c>
      <c r="G79" s="18">
        <f t="shared" si="13"/>
        <v>0</v>
      </c>
      <c r="H79" s="18">
        <f t="shared" si="14"/>
        <v>1</v>
      </c>
      <c r="I79" s="18">
        <f t="shared" si="15"/>
        <v>0</v>
      </c>
      <c r="J79" s="18">
        <f t="shared" si="16"/>
        <v>0</v>
      </c>
      <c r="K79" s="18">
        <f t="shared" si="17"/>
        <v>0</v>
      </c>
      <c r="L79" s="18">
        <f t="shared" si="18"/>
        <v>0</v>
      </c>
      <c r="M79" s="18">
        <f t="shared" si="19"/>
        <v>0</v>
      </c>
      <c r="N79" s="18">
        <f t="shared" si="20"/>
        <v>0</v>
      </c>
      <c r="O79" s="18">
        <f t="shared" si="21"/>
        <v>0</v>
      </c>
    </row>
    <row r="80" spans="1:15" x14ac:dyDescent="0.25">
      <c r="A80" s="34">
        <v>39234</v>
      </c>
      <c r="B80" s="33">
        <v>6</v>
      </c>
      <c r="C80" s="27">
        <v>5138</v>
      </c>
      <c r="D80" s="27">
        <v>79</v>
      </c>
      <c r="E80" s="18">
        <f t="shared" si="11"/>
        <v>0</v>
      </c>
      <c r="F80" s="18">
        <f t="shared" si="12"/>
        <v>0</v>
      </c>
      <c r="G80" s="18">
        <f t="shared" si="13"/>
        <v>0</v>
      </c>
      <c r="H80" s="18">
        <f t="shared" si="14"/>
        <v>0</v>
      </c>
      <c r="I80" s="18">
        <f t="shared" si="15"/>
        <v>1</v>
      </c>
      <c r="J80" s="18">
        <f t="shared" si="16"/>
        <v>0</v>
      </c>
      <c r="K80" s="18">
        <f t="shared" si="17"/>
        <v>0</v>
      </c>
      <c r="L80" s="18">
        <f t="shared" si="18"/>
        <v>0</v>
      </c>
      <c r="M80" s="18">
        <f t="shared" si="19"/>
        <v>0</v>
      </c>
      <c r="N80" s="18">
        <f t="shared" si="20"/>
        <v>0</v>
      </c>
      <c r="O80" s="18">
        <f t="shared" si="21"/>
        <v>0</v>
      </c>
    </row>
    <row r="81" spans="1:15" x14ac:dyDescent="0.25">
      <c r="A81" s="34">
        <v>39264</v>
      </c>
      <c r="B81" s="33">
        <v>7</v>
      </c>
      <c r="C81" s="27">
        <v>5712</v>
      </c>
      <c r="D81" s="27">
        <v>80</v>
      </c>
      <c r="E81" s="18">
        <f t="shared" si="11"/>
        <v>0</v>
      </c>
      <c r="F81" s="18">
        <f t="shared" si="12"/>
        <v>0</v>
      </c>
      <c r="G81" s="18">
        <f t="shared" si="13"/>
        <v>0</v>
      </c>
      <c r="H81" s="18">
        <f t="shared" si="14"/>
        <v>0</v>
      </c>
      <c r="I81" s="18">
        <f t="shared" si="15"/>
        <v>0</v>
      </c>
      <c r="J81" s="18">
        <f t="shared" si="16"/>
        <v>1</v>
      </c>
      <c r="K81" s="18">
        <f t="shared" si="17"/>
        <v>0</v>
      </c>
      <c r="L81" s="18">
        <f t="shared" si="18"/>
        <v>0</v>
      </c>
      <c r="M81" s="18">
        <f t="shared" si="19"/>
        <v>0</v>
      </c>
      <c r="N81" s="18">
        <f t="shared" si="20"/>
        <v>0</v>
      </c>
      <c r="O81" s="18">
        <f t="shared" si="21"/>
        <v>0</v>
      </c>
    </row>
    <row r="82" spans="1:15" x14ac:dyDescent="0.25">
      <c r="A82" s="34">
        <v>39295</v>
      </c>
      <c r="B82" s="33">
        <v>8</v>
      </c>
      <c r="C82" s="27">
        <v>6106</v>
      </c>
      <c r="D82" s="27">
        <v>81</v>
      </c>
      <c r="E82" s="18">
        <f t="shared" si="11"/>
        <v>0</v>
      </c>
      <c r="F82" s="18">
        <f t="shared" si="12"/>
        <v>0</v>
      </c>
      <c r="G82" s="18">
        <f t="shared" si="13"/>
        <v>0</v>
      </c>
      <c r="H82" s="18">
        <f t="shared" si="14"/>
        <v>0</v>
      </c>
      <c r="I82" s="18">
        <f t="shared" si="15"/>
        <v>0</v>
      </c>
      <c r="J82" s="18">
        <f t="shared" si="16"/>
        <v>0</v>
      </c>
      <c r="K82" s="18">
        <f t="shared" si="17"/>
        <v>1</v>
      </c>
      <c r="L82" s="18">
        <f t="shared" si="18"/>
        <v>0</v>
      </c>
      <c r="M82" s="18">
        <f t="shared" si="19"/>
        <v>0</v>
      </c>
      <c r="N82" s="18">
        <f t="shared" si="20"/>
        <v>0</v>
      </c>
      <c r="O82" s="18">
        <f t="shared" si="21"/>
        <v>0</v>
      </c>
    </row>
    <row r="83" spans="1:15" x14ac:dyDescent="0.25">
      <c r="A83" s="34">
        <v>39326</v>
      </c>
      <c r="B83" s="33">
        <v>9</v>
      </c>
      <c r="C83" s="27">
        <v>5273</v>
      </c>
      <c r="D83" s="27">
        <v>82</v>
      </c>
      <c r="E83" s="18">
        <f t="shared" si="11"/>
        <v>0</v>
      </c>
      <c r="F83" s="18">
        <f t="shared" si="12"/>
        <v>0</v>
      </c>
      <c r="G83" s="18">
        <f t="shared" si="13"/>
        <v>0</v>
      </c>
      <c r="H83" s="18">
        <f t="shared" si="14"/>
        <v>0</v>
      </c>
      <c r="I83" s="18">
        <f t="shared" si="15"/>
        <v>0</v>
      </c>
      <c r="J83" s="18">
        <f t="shared" si="16"/>
        <v>0</v>
      </c>
      <c r="K83" s="18">
        <f t="shared" si="17"/>
        <v>0</v>
      </c>
      <c r="L83" s="18">
        <f t="shared" si="18"/>
        <v>1</v>
      </c>
      <c r="M83" s="18">
        <f t="shared" si="19"/>
        <v>0</v>
      </c>
      <c r="N83" s="18">
        <f t="shared" si="20"/>
        <v>0</v>
      </c>
      <c r="O83" s="18">
        <f t="shared" si="21"/>
        <v>0</v>
      </c>
    </row>
    <row r="84" spans="1:15" x14ac:dyDescent="0.25">
      <c r="A84" s="34">
        <v>39356</v>
      </c>
      <c r="B84" s="33">
        <v>10</v>
      </c>
      <c r="C84" s="27">
        <v>5438</v>
      </c>
      <c r="D84" s="27">
        <v>83</v>
      </c>
      <c r="E84" s="18">
        <f t="shared" si="11"/>
        <v>0</v>
      </c>
      <c r="F84" s="18">
        <f t="shared" si="12"/>
        <v>0</v>
      </c>
      <c r="G84" s="18">
        <f t="shared" si="13"/>
        <v>0</v>
      </c>
      <c r="H84" s="18">
        <f t="shared" si="14"/>
        <v>0</v>
      </c>
      <c r="I84" s="18">
        <f t="shared" si="15"/>
        <v>0</v>
      </c>
      <c r="J84" s="18">
        <f t="shared" si="16"/>
        <v>0</v>
      </c>
      <c r="K84" s="18">
        <f t="shared" si="17"/>
        <v>0</v>
      </c>
      <c r="L84" s="18">
        <f t="shared" si="18"/>
        <v>0</v>
      </c>
      <c r="M84" s="18">
        <f t="shared" si="19"/>
        <v>1</v>
      </c>
      <c r="N84" s="18">
        <f t="shared" si="20"/>
        <v>0</v>
      </c>
      <c r="O84" s="18">
        <f t="shared" si="21"/>
        <v>0</v>
      </c>
    </row>
    <row r="85" spans="1:15" x14ac:dyDescent="0.25">
      <c r="A85" s="34">
        <v>39387</v>
      </c>
      <c r="B85" s="33">
        <v>11</v>
      </c>
      <c r="C85" s="27">
        <v>4495</v>
      </c>
      <c r="D85" s="27">
        <v>84</v>
      </c>
      <c r="E85" s="18">
        <f t="shared" si="11"/>
        <v>0</v>
      </c>
      <c r="F85" s="18">
        <f t="shared" si="12"/>
        <v>0</v>
      </c>
      <c r="G85" s="18">
        <f t="shared" si="13"/>
        <v>0</v>
      </c>
      <c r="H85" s="18">
        <f t="shared" si="14"/>
        <v>0</v>
      </c>
      <c r="I85" s="18">
        <f t="shared" si="15"/>
        <v>0</v>
      </c>
      <c r="J85" s="18">
        <f t="shared" si="16"/>
        <v>0</v>
      </c>
      <c r="K85" s="18">
        <f t="shared" si="17"/>
        <v>0</v>
      </c>
      <c r="L85" s="18">
        <f t="shared" si="18"/>
        <v>0</v>
      </c>
      <c r="M85" s="18">
        <f t="shared" si="19"/>
        <v>0</v>
      </c>
      <c r="N85" s="18">
        <f t="shared" si="20"/>
        <v>1</v>
      </c>
      <c r="O85" s="18">
        <f t="shared" si="21"/>
        <v>0</v>
      </c>
    </row>
    <row r="86" spans="1:15" x14ac:dyDescent="0.25">
      <c r="A86" s="34">
        <v>39417</v>
      </c>
      <c r="B86" s="33">
        <v>12</v>
      </c>
      <c r="C86" s="27">
        <v>4639</v>
      </c>
      <c r="D86" s="27">
        <v>85</v>
      </c>
      <c r="E86" s="18">
        <f t="shared" si="11"/>
        <v>0</v>
      </c>
      <c r="F86" s="18">
        <f t="shared" si="12"/>
        <v>0</v>
      </c>
      <c r="G86" s="18">
        <f t="shared" si="13"/>
        <v>0</v>
      </c>
      <c r="H86" s="18">
        <f t="shared" si="14"/>
        <v>0</v>
      </c>
      <c r="I86" s="18">
        <f t="shared" si="15"/>
        <v>0</v>
      </c>
      <c r="J86" s="18">
        <f t="shared" si="16"/>
        <v>0</v>
      </c>
      <c r="K86" s="18">
        <f t="shared" si="17"/>
        <v>0</v>
      </c>
      <c r="L86" s="18">
        <f t="shared" si="18"/>
        <v>0</v>
      </c>
      <c r="M86" s="18">
        <f t="shared" si="19"/>
        <v>0</v>
      </c>
      <c r="N86" s="18">
        <f t="shared" si="20"/>
        <v>0</v>
      </c>
      <c r="O86" s="18">
        <f t="shared" si="21"/>
        <v>1</v>
      </c>
    </row>
    <row r="87" spans="1:15" x14ac:dyDescent="0.25">
      <c r="A87" s="2">
        <v>39448</v>
      </c>
      <c r="B87" s="9">
        <v>1</v>
      </c>
      <c r="C87" s="3">
        <v>5555</v>
      </c>
      <c r="D87" s="3">
        <v>86</v>
      </c>
      <c r="E87" s="21">
        <f t="shared" si="11"/>
        <v>1</v>
      </c>
      <c r="F87" s="21">
        <f t="shared" si="12"/>
        <v>0</v>
      </c>
      <c r="G87" s="21">
        <f t="shared" si="13"/>
        <v>0</v>
      </c>
      <c r="H87" s="21">
        <f t="shared" si="14"/>
        <v>0</v>
      </c>
      <c r="I87" s="21">
        <f t="shared" si="15"/>
        <v>0</v>
      </c>
      <c r="J87" s="21">
        <f t="shared" si="16"/>
        <v>0</v>
      </c>
      <c r="K87" s="21">
        <f t="shared" si="17"/>
        <v>0</v>
      </c>
      <c r="L87" s="21">
        <f t="shared" si="18"/>
        <v>0</v>
      </c>
      <c r="M87" s="21">
        <f t="shared" si="19"/>
        <v>0</v>
      </c>
      <c r="N87" s="21">
        <f t="shared" si="20"/>
        <v>0</v>
      </c>
      <c r="O87" s="21">
        <f t="shared" si="21"/>
        <v>0</v>
      </c>
    </row>
    <row r="88" spans="1:15" x14ac:dyDescent="0.25">
      <c r="A88" s="2">
        <v>39479</v>
      </c>
      <c r="B88" s="9">
        <v>2</v>
      </c>
      <c r="C88" s="3">
        <v>4085</v>
      </c>
      <c r="D88" s="3">
        <v>87</v>
      </c>
      <c r="E88" s="21">
        <f t="shared" si="11"/>
        <v>0</v>
      </c>
      <c r="F88" s="21">
        <f t="shared" si="12"/>
        <v>0</v>
      </c>
      <c r="G88" s="21">
        <f t="shared" si="13"/>
        <v>0</v>
      </c>
      <c r="H88" s="21">
        <f t="shared" si="14"/>
        <v>0</v>
      </c>
      <c r="I88" s="21">
        <f t="shared" si="15"/>
        <v>0</v>
      </c>
      <c r="J88" s="21">
        <f t="shared" si="16"/>
        <v>0</v>
      </c>
      <c r="K88" s="21">
        <f t="shared" si="17"/>
        <v>0</v>
      </c>
      <c r="L88" s="21">
        <f t="shared" si="18"/>
        <v>0</v>
      </c>
      <c r="M88" s="21">
        <f t="shared" si="19"/>
        <v>0</v>
      </c>
      <c r="N88" s="21">
        <f t="shared" si="20"/>
        <v>0</v>
      </c>
      <c r="O88" s="21">
        <f t="shared" si="21"/>
        <v>0</v>
      </c>
    </row>
    <row r="89" spans="1:15" x14ac:dyDescent="0.25">
      <c r="A89" s="2">
        <v>39508</v>
      </c>
      <c r="B89" s="9">
        <v>3</v>
      </c>
      <c r="C89" s="3">
        <v>4138</v>
      </c>
      <c r="D89" s="3">
        <v>88</v>
      </c>
      <c r="E89" s="21">
        <f t="shared" si="11"/>
        <v>0</v>
      </c>
      <c r="F89" s="21">
        <f t="shared" si="12"/>
        <v>1</v>
      </c>
      <c r="G89" s="21">
        <f t="shared" si="13"/>
        <v>0</v>
      </c>
      <c r="H89" s="21">
        <f t="shared" si="14"/>
        <v>0</v>
      </c>
      <c r="I89" s="21">
        <f t="shared" si="15"/>
        <v>0</v>
      </c>
      <c r="J89" s="21">
        <f t="shared" si="16"/>
        <v>0</v>
      </c>
      <c r="K89" s="21">
        <f t="shared" si="17"/>
        <v>0</v>
      </c>
      <c r="L89" s="21">
        <f t="shared" si="18"/>
        <v>0</v>
      </c>
      <c r="M89" s="21">
        <f t="shared" si="19"/>
        <v>0</v>
      </c>
      <c r="N89" s="21">
        <f t="shared" si="20"/>
        <v>0</v>
      </c>
      <c r="O89" s="21">
        <f t="shared" si="21"/>
        <v>0</v>
      </c>
    </row>
    <row r="90" spans="1:15" x14ac:dyDescent="0.25">
      <c r="A90" s="2">
        <v>39539</v>
      </c>
      <c r="B90" s="9">
        <v>4</v>
      </c>
      <c r="C90" s="3">
        <v>4993</v>
      </c>
      <c r="D90" s="3">
        <v>89</v>
      </c>
      <c r="E90" s="21">
        <f t="shared" si="11"/>
        <v>0</v>
      </c>
      <c r="F90" s="21">
        <f t="shared" si="12"/>
        <v>0</v>
      </c>
      <c r="G90" s="21">
        <f t="shared" si="13"/>
        <v>1</v>
      </c>
      <c r="H90" s="21">
        <f t="shared" si="14"/>
        <v>0</v>
      </c>
      <c r="I90" s="21">
        <f t="shared" si="15"/>
        <v>0</v>
      </c>
      <c r="J90" s="21">
        <f t="shared" si="16"/>
        <v>0</v>
      </c>
      <c r="K90" s="21">
        <f t="shared" si="17"/>
        <v>0</v>
      </c>
      <c r="L90" s="21">
        <f t="shared" si="18"/>
        <v>0</v>
      </c>
      <c r="M90" s="21">
        <f t="shared" si="19"/>
        <v>0</v>
      </c>
      <c r="N90" s="21">
        <f t="shared" si="20"/>
        <v>0</v>
      </c>
      <c r="O90" s="21">
        <f t="shared" si="21"/>
        <v>0</v>
      </c>
    </row>
    <row r="91" spans="1:15" x14ac:dyDescent="0.25">
      <c r="A91" s="2">
        <v>39569</v>
      </c>
      <c r="B91" s="9">
        <v>5</v>
      </c>
      <c r="C91" s="3">
        <v>4523</v>
      </c>
      <c r="D91" s="3">
        <v>90</v>
      </c>
      <c r="E91" s="21">
        <f t="shared" si="11"/>
        <v>0</v>
      </c>
      <c r="F91" s="21">
        <f t="shared" si="12"/>
        <v>0</v>
      </c>
      <c r="G91" s="21">
        <f t="shared" si="13"/>
        <v>0</v>
      </c>
      <c r="H91" s="21">
        <f t="shared" si="14"/>
        <v>1</v>
      </c>
      <c r="I91" s="21">
        <f t="shared" si="15"/>
        <v>0</v>
      </c>
      <c r="J91" s="21">
        <f t="shared" si="16"/>
        <v>0</v>
      </c>
      <c r="K91" s="21">
        <f t="shared" si="17"/>
        <v>0</v>
      </c>
      <c r="L91" s="21">
        <f t="shared" si="18"/>
        <v>0</v>
      </c>
      <c r="M91" s="21">
        <f t="shared" si="19"/>
        <v>0</v>
      </c>
      <c r="N91" s="21">
        <f t="shared" si="20"/>
        <v>0</v>
      </c>
      <c r="O91" s="21">
        <f t="shared" si="21"/>
        <v>0</v>
      </c>
    </row>
    <row r="92" spans="1:15" x14ac:dyDescent="0.25">
      <c r="A92" s="2">
        <v>39600</v>
      </c>
      <c r="B92" s="9">
        <v>6</v>
      </c>
      <c r="C92" s="3">
        <v>4930</v>
      </c>
      <c r="D92" s="3">
        <v>91</v>
      </c>
      <c r="E92" s="21">
        <f t="shared" si="11"/>
        <v>0</v>
      </c>
      <c r="F92" s="21">
        <f t="shared" si="12"/>
        <v>0</v>
      </c>
      <c r="G92" s="21">
        <f t="shared" si="13"/>
        <v>0</v>
      </c>
      <c r="H92" s="21">
        <f t="shared" si="14"/>
        <v>0</v>
      </c>
      <c r="I92" s="21">
        <f t="shared" si="15"/>
        <v>1</v>
      </c>
      <c r="J92" s="21">
        <f t="shared" si="16"/>
        <v>0</v>
      </c>
      <c r="K92" s="21">
        <f t="shared" si="17"/>
        <v>0</v>
      </c>
      <c r="L92" s="21">
        <f t="shared" si="18"/>
        <v>0</v>
      </c>
      <c r="M92" s="21">
        <f t="shared" si="19"/>
        <v>0</v>
      </c>
      <c r="N92" s="21">
        <f t="shared" si="20"/>
        <v>0</v>
      </c>
      <c r="O92" s="21">
        <f t="shared" si="21"/>
        <v>0</v>
      </c>
    </row>
    <row r="93" spans="1:15" x14ac:dyDescent="0.25">
      <c r="A93" s="2">
        <v>39630</v>
      </c>
      <c r="B93" s="9">
        <v>7</v>
      </c>
      <c r="C93" s="3">
        <v>5188</v>
      </c>
      <c r="D93" s="3">
        <v>92</v>
      </c>
      <c r="E93" s="21">
        <f t="shared" si="11"/>
        <v>0</v>
      </c>
      <c r="F93" s="21">
        <f t="shared" si="12"/>
        <v>0</v>
      </c>
      <c r="G93" s="21">
        <f t="shared" si="13"/>
        <v>0</v>
      </c>
      <c r="H93" s="21">
        <f t="shared" si="14"/>
        <v>0</v>
      </c>
      <c r="I93" s="21">
        <f t="shared" si="15"/>
        <v>0</v>
      </c>
      <c r="J93" s="21">
        <f t="shared" si="16"/>
        <v>1</v>
      </c>
      <c r="K93" s="21">
        <f t="shared" si="17"/>
        <v>0</v>
      </c>
      <c r="L93" s="21">
        <f t="shared" si="18"/>
        <v>0</v>
      </c>
      <c r="M93" s="21">
        <f t="shared" si="19"/>
        <v>0</v>
      </c>
      <c r="N93" s="21">
        <f t="shared" si="20"/>
        <v>0</v>
      </c>
      <c r="O93" s="21">
        <f t="shared" si="21"/>
        <v>0</v>
      </c>
    </row>
    <row r="94" spans="1:15" x14ac:dyDescent="0.25">
      <c r="A94" s="2">
        <v>39661</v>
      </c>
      <c r="B94" s="9">
        <v>8</v>
      </c>
      <c r="C94" s="3">
        <v>5682</v>
      </c>
      <c r="D94" s="3">
        <v>93</v>
      </c>
      <c r="E94" s="21">
        <f t="shared" si="11"/>
        <v>0</v>
      </c>
      <c r="F94" s="21">
        <f t="shared" si="12"/>
        <v>0</v>
      </c>
      <c r="G94" s="21">
        <f t="shared" si="13"/>
        <v>0</v>
      </c>
      <c r="H94" s="21">
        <f t="shared" si="14"/>
        <v>0</v>
      </c>
      <c r="I94" s="21">
        <f t="shared" si="15"/>
        <v>0</v>
      </c>
      <c r="J94" s="21">
        <f t="shared" si="16"/>
        <v>0</v>
      </c>
      <c r="K94" s="21">
        <f t="shared" si="17"/>
        <v>1</v>
      </c>
      <c r="L94" s="21">
        <f t="shared" si="18"/>
        <v>0</v>
      </c>
      <c r="M94" s="21">
        <f t="shared" si="19"/>
        <v>0</v>
      </c>
      <c r="N94" s="21">
        <f t="shared" si="20"/>
        <v>0</v>
      </c>
      <c r="O94" s="21">
        <f t="shared" si="21"/>
        <v>0</v>
      </c>
    </row>
    <row r="95" spans="1:15" x14ac:dyDescent="0.25">
      <c r="A95" s="2">
        <v>39692</v>
      </c>
      <c r="B95" s="9">
        <v>9</v>
      </c>
      <c r="C95" s="3">
        <v>4974</v>
      </c>
      <c r="D95" s="3">
        <v>94</v>
      </c>
      <c r="E95" s="21">
        <f t="shared" si="11"/>
        <v>0</v>
      </c>
      <c r="F95" s="21">
        <f t="shared" si="12"/>
        <v>0</v>
      </c>
      <c r="G95" s="21">
        <f t="shared" si="13"/>
        <v>0</v>
      </c>
      <c r="H95" s="21">
        <f t="shared" si="14"/>
        <v>0</v>
      </c>
      <c r="I95" s="21">
        <f t="shared" si="15"/>
        <v>0</v>
      </c>
      <c r="J95" s="21">
        <f t="shared" si="16"/>
        <v>0</v>
      </c>
      <c r="K95" s="21">
        <f t="shared" si="17"/>
        <v>0</v>
      </c>
      <c r="L95" s="21">
        <f t="shared" si="18"/>
        <v>1</v>
      </c>
      <c r="M95" s="21">
        <f t="shared" si="19"/>
        <v>0</v>
      </c>
      <c r="N95" s="21">
        <f t="shared" si="20"/>
        <v>0</v>
      </c>
      <c r="O95" s="21">
        <f t="shared" si="21"/>
        <v>0</v>
      </c>
    </row>
    <row r="96" spans="1:15" x14ac:dyDescent="0.25">
      <c r="A96" s="2">
        <v>39722</v>
      </c>
      <c r="B96" s="9">
        <v>10</v>
      </c>
      <c r="C96" s="3">
        <v>5159</v>
      </c>
      <c r="D96" s="3">
        <v>95</v>
      </c>
      <c r="E96" s="21">
        <f t="shared" si="11"/>
        <v>0</v>
      </c>
      <c r="F96" s="21">
        <f t="shared" si="12"/>
        <v>0</v>
      </c>
      <c r="G96" s="21">
        <f t="shared" si="13"/>
        <v>0</v>
      </c>
      <c r="H96" s="21">
        <f t="shared" si="14"/>
        <v>0</v>
      </c>
      <c r="I96" s="21">
        <f t="shared" si="15"/>
        <v>0</v>
      </c>
      <c r="J96" s="21">
        <f t="shared" si="16"/>
        <v>0</v>
      </c>
      <c r="K96" s="21">
        <f t="shared" si="17"/>
        <v>0</v>
      </c>
      <c r="L96" s="21">
        <f t="shared" si="18"/>
        <v>0</v>
      </c>
      <c r="M96" s="21">
        <f t="shared" si="19"/>
        <v>1</v>
      </c>
      <c r="N96" s="21">
        <f t="shared" si="20"/>
        <v>0</v>
      </c>
      <c r="O96" s="21">
        <f t="shared" si="21"/>
        <v>0</v>
      </c>
    </row>
    <row r="97" spans="1:15" x14ac:dyDescent="0.25">
      <c r="A97" s="2">
        <v>39753</v>
      </c>
      <c r="B97" s="9">
        <v>11</v>
      </c>
      <c r="C97" s="3">
        <v>4224</v>
      </c>
      <c r="D97" s="3">
        <v>96</v>
      </c>
      <c r="E97" s="21">
        <f t="shared" si="11"/>
        <v>0</v>
      </c>
      <c r="F97" s="21">
        <f t="shared" si="12"/>
        <v>0</v>
      </c>
      <c r="G97" s="21">
        <f t="shared" si="13"/>
        <v>0</v>
      </c>
      <c r="H97" s="21">
        <f t="shared" si="14"/>
        <v>0</v>
      </c>
      <c r="I97" s="21">
        <f t="shared" si="15"/>
        <v>0</v>
      </c>
      <c r="J97" s="21">
        <f t="shared" si="16"/>
        <v>0</v>
      </c>
      <c r="K97" s="21">
        <f t="shared" si="17"/>
        <v>0</v>
      </c>
      <c r="L97" s="21">
        <f t="shared" si="18"/>
        <v>0</v>
      </c>
      <c r="M97" s="21">
        <f t="shared" si="19"/>
        <v>0</v>
      </c>
      <c r="N97" s="21">
        <f t="shared" si="20"/>
        <v>1</v>
      </c>
      <c r="O97" s="21">
        <f t="shared" si="21"/>
        <v>0</v>
      </c>
    </row>
    <row r="98" spans="1:15" x14ac:dyDescent="0.25">
      <c r="A98" s="2">
        <v>39783</v>
      </c>
      <c r="B98" s="9">
        <v>12</v>
      </c>
      <c r="C98" s="3">
        <v>4758</v>
      </c>
      <c r="D98" s="3">
        <v>97</v>
      </c>
      <c r="E98" s="21">
        <f t="shared" si="11"/>
        <v>0</v>
      </c>
      <c r="F98" s="21">
        <f t="shared" si="12"/>
        <v>0</v>
      </c>
      <c r="G98" s="21">
        <f t="shared" si="13"/>
        <v>0</v>
      </c>
      <c r="H98" s="21">
        <f t="shared" si="14"/>
        <v>0</v>
      </c>
      <c r="I98" s="21">
        <f t="shared" si="15"/>
        <v>0</v>
      </c>
      <c r="J98" s="21">
        <f t="shared" si="16"/>
        <v>0</v>
      </c>
      <c r="K98" s="21">
        <f t="shared" si="17"/>
        <v>0</v>
      </c>
      <c r="L98" s="21">
        <f t="shared" si="18"/>
        <v>0</v>
      </c>
      <c r="M98" s="21">
        <f t="shared" si="19"/>
        <v>0</v>
      </c>
      <c r="N98" s="21">
        <f t="shared" si="20"/>
        <v>0</v>
      </c>
      <c r="O98" s="21">
        <f t="shared" si="21"/>
        <v>1</v>
      </c>
    </row>
    <row r="99" spans="1:15" x14ac:dyDescent="0.25">
      <c r="A99" s="2">
        <v>39814</v>
      </c>
      <c r="B99" s="9">
        <v>1</v>
      </c>
      <c r="C99" s="3">
        <v>5690</v>
      </c>
      <c r="D99" s="3">
        <v>98</v>
      </c>
      <c r="E99" s="21">
        <f t="shared" si="11"/>
        <v>1</v>
      </c>
      <c r="F99" s="21">
        <f t="shared" si="12"/>
        <v>0</v>
      </c>
      <c r="G99" s="21">
        <f t="shared" si="13"/>
        <v>0</v>
      </c>
      <c r="H99" s="21">
        <f t="shared" si="14"/>
        <v>0</v>
      </c>
      <c r="I99" s="21">
        <f t="shared" si="15"/>
        <v>0</v>
      </c>
      <c r="J99" s="21">
        <f t="shared" si="16"/>
        <v>0</v>
      </c>
      <c r="K99" s="21">
        <f t="shared" si="17"/>
        <v>0</v>
      </c>
      <c r="L99" s="21">
        <f t="shared" si="18"/>
        <v>0</v>
      </c>
      <c r="M99" s="21">
        <f t="shared" si="19"/>
        <v>0</v>
      </c>
      <c r="N99" s="21">
        <f t="shared" si="20"/>
        <v>0</v>
      </c>
      <c r="O99" s="21">
        <f t="shared" si="21"/>
        <v>0</v>
      </c>
    </row>
    <row r="100" spans="1:15" x14ac:dyDescent="0.25">
      <c r="A100" s="2">
        <v>39845</v>
      </c>
      <c r="B100" s="9">
        <v>2</v>
      </c>
      <c r="C100" s="3">
        <v>3830</v>
      </c>
      <c r="D100" s="3">
        <v>99</v>
      </c>
      <c r="E100" s="21">
        <f t="shared" si="11"/>
        <v>0</v>
      </c>
      <c r="F100" s="21">
        <f t="shared" si="12"/>
        <v>0</v>
      </c>
      <c r="G100" s="21">
        <f t="shared" si="13"/>
        <v>0</v>
      </c>
      <c r="H100" s="21">
        <f t="shared" si="14"/>
        <v>0</v>
      </c>
      <c r="I100" s="21">
        <f t="shared" si="15"/>
        <v>0</v>
      </c>
      <c r="J100" s="21">
        <f t="shared" si="16"/>
        <v>0</v>
      </c>
      <c r="K100" s="21">
        <f t="shared" si="17"/>
        <v>0</v>
      </c>
      <c r="L100" s="21">
        <f t="shared" si="18"/>
        <v>0</v>
      </c>
      <c r="M100" s="21">
        <f t="shared" si="19"/>
        <v>0</v>
      </c>
      <c r="N100" s="21">
        <f t="shared" si="20"/>
        <v>0</v>
      </c>
      <c r="O100" s="21">
        <f t="shared" si="21"/>
        <v>0</v>
      </c>
    </row>
    <row r="101" spans="1:15" x14ac:dyDescent="0.25">
      <c r="A101" s="2">
        <v>39873</v>
      </c>
      <c r="B101" s="9">
        <v>3</v>
      </c>
      <c r="C101" s="3">
        <v>3896</v>
      </c>
      <c r="D101" s="3">
        <v>100</v>
      </c>
      <c r="E101" s="21">
        <f t="shared" si="11"/>
        <v>0</v>
      </c>
      <c r="F101" s="21">
        <f t="shared" si="12"/>
        <v>1</v>
      </c>
      <c r="G101" s="21">
        <f t="shared" si="13"/>
        <v>0</v>
      </c>
      <c r="H101" s="21">
        <f t="shared" si="14"/>
        <v>0</v>
      </c>
      <c r="I101" s="21">
        <f t="shared" si="15"/>
        <v>0</v>
      </c>
      <c r="J101" s="21">
        <f t="shared" si="16"/>
        <v>0</v>
      </c>
      <c r="K101" s="21">
        <f t="shared" si="17"/>
        <v>0</v>
      </c>
      <c r="L101" s="21">
        <f t="shared" si="18"/>
        <v>0</v>
      </c>
      <c r="M101" s="21">
        <f t="shared" si="19"/>
        <v>0</v>
      </c>
      <c r="N101" s="21">
        <f t="shared" si="20"/>
        <v>0</v>
      </c>
      <c r="O101" s="21">
        <f t="shared" si="21"/>
        <v>0</v>
      </c>
    </row>
    <row r="102" spans="1:15" x14ac:dyDescent="0.25">
      <c r="A102" s="2">
        <v>39904</v>
      </c>
      <c r="B102" s="9">
        <v>4</v>
      </c>
      <c r="C102" s="3">
        <v>4437</v>
      </c>
      <c r="D102" s="3">
        <v>101</v>
      </c>
      <c r="E102" s="21">
        <f t="shared" si="11"/>
        <v>0</v>
      </c>
      <c r="F102" s="21">
        <f t="shared" si="12"/>
        <v>0</v>
      </c>
      <c r="G102" s="21">
        <f t="shared" si="13"/>
        <v>1</v>
      </c>
      <c r="H102" s="21">
        <f t="shared" si="14"/>
        <v>0</v>
      </c>
      <c r="I102" s="21">
        <f t="shared" si="15"/>
        <v>0</v>
      </c>
      <c r="J102" s="21">
        <f t="shared" si="16"/>
        <v>0</v>
      </c>
      <c r="K102" s="21">
        <f t="shared" si="17"/>
        <v>0</v>
      </c>
      <c r="L102" s="21">
        <f t="shared" si="18"/>
        <v>0</v>
      </c>
      <c r="M102" s="21">
        <f t="shared" si="19"/>
        <v>0</v>
      </c>
      <c r="N102" s="21">
        <f t="shared" si="20"/>
        <v>0</v>
      </c>
      <c r="O102" s="21">
        <f t="shared" si="21"/>
        <v>0</v>
      </c>
    </row>
    <row r="103" spans="1:15" x14ac:dyDescent="0.25">
      <c r="A103" s="2">
        <v>39934</v>
      </c>
      <c r="B103" s="9">
        <v>5</v>
      </c>
      <c r="C103" s="3">
        <v>3947</v>
      </c>
      <c r="D103" s="3">
        <v>102</v>
      </c>
      <c r="E103" s="21">
        <f t="shared" si="11"/>
        <v>0</v>
      </c>
      <c r="F103" s="21">
        <f t="shared" si="12"/>
        <v>0</v>
      </c>
      <c r="G103" s="21">
        <f t="shared" si="13"/>
        <v>0</v>
      </c>
      <c r="H103" s="21">
        <f t="shared" si="14"/>
        <v>1</v>
      </c>
      <c r="I103" s="21">
        <f t="shared" si="15"/>
        <v>0</v>
      </c>
      <c r="J103" s="21">
        <f t="shared" si="16"/>
        <v>0</v>
      </c>
      <c r="K103" s="21">
        <f t="shared" si="17"/>
        <v>0</v>
      </c>
      <c r="L103" s="21">
        <f t="shared" si="18"/>
        <v>0</v>
      </c>
      <c r="M103" s="21">
        <f t="shared" si="19"/>
        <v>0</v>
      </c>
      <c r="N103" s="21">
        <f t="shared" si="20"/>
        <v>0</v>
      </c>
      <c r="O103" s="21">
        <f t="shared" si="21"/>
        <v>0</v>
      </c>
    </row>
    <row r="104" spans="1:15" x14ac:dyDescent="0.25">
      <c r="A104" s="2">
        <v>39965</v>
      </c>
      <c r="B104" s="9">
        <v>6</v>
      </c>
      <c r="C104" s="3">
        <v>4217</v>
      </c>
      <c r="D104" s="3">
        <v>103</v>
      </c>
      <c r="E104" s="21">
        <f t="shared" si="11"/>
        <v>0</v>
      </c>
      <c r="F104" s="21">
        <f t="shared" si="12"/>
        <v>0</v>
      </c>
      <c r="G104" s="21">
        <f t="shared" si="13"/>
        <v>0</v>
      </c>
      <c r="H104" s="21">
        <f t="shared" si="14"/>
        <v>0</v>
      </c>
      <c r="I104" s="21">
        <f t="shared" si="15"/>
        <v>1</v>
      </c>
      <c r="J104" s="21">
        <f t="shared" si="16"/>
        <v>0</v>
      </c>
      <c r="K104" s="21">
        <f t="shared" si="17"/>
        <v>0</v>
      </c>
      <c r="L104" s="21">
        <f t="shared" si="18"/>
        <v>0</v>
      </c>
      <c r="M104" s="21">
        <f t="shared" si="19"/>
        <v>0</v>
      </c>
      <c r="N104" s="21">
        <f t="shared" si="20"/>
        <v>0</v>
      </c>
      <c r="O104" s="21">
        <f t="shared" si="21"/>
        <v>0</v>
      </c>
    </row>
    <row r="105" spans="1:15" x14ac:dyDescent="0.25">
      <c r="A105" s="2">
        <v>39995</v>
      </c>
      <c r="B105" s="9">
        <v>7</v>
      </c>
      <c r="C105" s="3">
        <v>4662</v>
      </c>
      <c r="D105" s="3">
        <v>104</v>
      </c>
      <c r="E105" s="21">
        <f t="shared" si="11"/>
        <v>0</v>
      </c>
      <c r="F105" s="21">
        <f t="shared" si="12"/>
        <v>0</v>
      </c>
      <c r="G105" s="21">
        <f t="shared" si="13"/>
        <v>0</v>
      </c>
      <c r="H105" s="21">
        <f t="shared" si="14"/>
        <v>0</v>
      </c>
      <c r="I105" s="21">
        <f t="shared" si="15"/>
        <v>0</v>
      </c>
      <c r="J105" s="21">
        <f t="shared" si="16"/>
        <v>1</v>
      </c>
      <c r="K105" s="21">
        <f t="shared" si="17"/>
        <v>0</v>
      </c>
      <c r="L105" s="21">
        <f t="shared" si="18"/>
        <v>0</v>
      </c>
      <c r="M105" s="21">
        <f t="shared" si="19"/>
        <v>0</v>
      </c>
      <c r="N105" s="21">
        <f t="shared" si="20"/>
        <v>0</v>
      </c>
      <c r="O105" s="21">
        <f t="shared" si="21"/>
        <v>0</v>
      </c>
    </row>
    <row r="106" spans="1:15" x14ac:dyDescent="0.25">
      <c r="A106" s="2">
        <v>40026</v>
      </c>
      <c r="B106" s="9">
        <v>8</v>
      </c>
      <c r="C106" s="3">
        <v>4749</v>
      </c>
      <c r="D106" s="3">
        <v>105</v>
      </c>
      <c r="E106" s="21">
        <f t="shared" si="11"/>
        <v>0</v>
      </c>
      <c r="F106" s="21">
        <f t="shared" si="12"/>
        <v>0</v>
      </c>
      <c r="G106" s="21">
        <f t="shared" si="13"/>
        <v>0</v>
      </c>
      <c r="H106" s="21">
        <f t="shared" si="14"/>
        <v>0</v>
      </c>
      <c r="I106" s="21">
        <f t="shared" si="15"/>
        <v>0</v>
      </c>
      <c r="J106" s="21">
        <f t="shared" si="16"/>
        <v>0</v>
      </c>
      <c r="K106" s="21">
        <f t="shared" si="17"/>
        <v>1</v>
      </c>
      <c r="L106" s="21">
        <f t="shared" si="18"/>
        <v>0</v>
      </c>
      <c r="M106" s="21">
        <f t="shared" si="19"/>
        <v>0</v>
      </c>
      <c r="N106" s="21">
        <f t="shared" si="20"/>
        <v>0</v>
      </c>
      <c r="O106" s="21">
        <f t="shared" si="21"/>
        <v>0</v>
      </c>
    </row>
    <row r="107" spans="1:15" x14ac:dyDescent="0.25">
      <c r="A107" s="2">
        <v>40057</v>
      </c>
      <c r="B107" s="9">
        <v>9</v>
      </c>
      <c r="C107" s="3">
        <v>4221</v>
      </c>
      <c r="D107" s="3">
        <v>106</v>
      </c>
      <c r="E107" s="21">
        <f t="shared" si="11"/>
        <v>0</v>
      </c>
      <c r="F107" s="21">
        <f t="shared" si="12"/>
        <v>0</v>
      </c>
      <c r="G107" s="21">
        <f t="shared" si="13"/>
        <v>0</v>
      </c>
      <c r="H107" s="21">
        <f t="shared" si="14"/>
        <v>0</v>
      </c>
      <c r="I107" s="21">
        <f t="shared" si="15"/>
        <v>0</v>
      </c>
      <c r="J107" s="21">
        <f t="shared" si="16"/>
        <v>0</v>
      </c>
      <c r="K107" s="21">
        <f t="shared" si="17"/>
        <v>0</v>
      </c>
      <c r="L107" s="21">
        <f t="shared" si="18"/>
        <v>1</v>
      </c>
      <c r="M107" s="21">
        <f t="shared" si="19"/>
        <v>0</v>
      </c>
      <c r="N107" s="21">
        <f t="shared" si="20"/>
        <v>0</v>
      </c>
      <c r="O107" s="21">
        <f t="shared" si="21"/>
        <v>0</v>
      </c>
    </row>
    <row r="108" spans="1:15" x14ac:dyDescent="0.25">
      <c r="A108" s="2">
        <v>40087</v>
      </c>
      <c r="B108" s="9">
        <v>10</v>
      </c>
      <c r="C108" s="3">
        <v>4180</v>
      </c>
      <c r="D108" s="3">
        <v>107</v>
      </c>
      <c r="E108" s="21">
        <f t="shared" si="11"/>
        <v>0</v>
      </c>
      <c r="F108" s="21">
        <f t="shared" si="12"/>
        <v>0</v>
      </c>
      <c r="G108" s="21">
        <f t="shared" si="13"/>
        <v>0</v>
      </c>
      <c r="H108" s="21">
        <f t="shared" si="14"/>
        <v>0</v>
      </c>
      <c r="I108" s="21">
        <f t="shared" si="15"/>
        <v>0</v>
      </c>
      <c r="J108" s="21">
        <f t="shared" si="16"/>
        <v>0</v>
      </c>
      <c r="K108" s="21">
        <f t="shared" si="17"/>
        <v>0</v>
      </c>
      <c r="L108" s="21">
        <f t="shared" si="18"/>
        <v>0</v>
      </c>
      <c r="M108" s="21">
        <f t="shared" si="19"/>
        <v>1</v>
      </c>
      <c r="N108" s="21">
        <f t="shared" si="20"/>
        <v>0</v>
      </c>
      <c r="O108" s="21">
        <f t="shared" si="21"/>
        <v>0</v>
      </c>
    </row>
    <row r="109" spans="1:15" x14ac:dyDescent="0.25">
      <c r="A109" s="2">
        <v>40118</v>
      </c>
      <c r="B109" s="9">
        <v>11</v>
      </c>
      <c r="C109" s="3">
        <v>3550</v>
      </c>
      <c r="D109" s="3">
        <v>108</v>
      </c>
      <c r="E109" s="21">
        <f t="shared" si="11"/>
        <v>0</v>
      </c>
      <c r="F109" s="21">
        <f t="shared" si="12"/>
        <v>0</v>
      </c>
      <c r="G109" s="21">
        <f t="shared" si="13"/>
        <v>0</v>
      </c>
      <c r="H109" s="21">
        <f t="shared" si="14"/>
        <v>0</v>
      </c>
      <c r="I109" s="21">
        <f t="shared" si="15"/>
        <v>0</v>
      </c>
      <c r="J109" s="21">
        <f t="shared" si="16"/>
        <v>0</v>
      </c>
      <c r="K109" s="21">
        <f t="shared" si="17"/>
        <v>0</v>
      </c>
      <c r="L109" s="21">
        <f t="shared" si="18"/>
        <v>0</v>
      </c>
      <c r="M109" s="21">
        <f t="shared" si="19"/>
        <v>0</v>
      </c>
      <c r="N109" s="21">
        <f t="shared" si="20"/>
        <v>1</v>
      </c>
      <c r="O109" s="21">
        <f t="shared" si="21"/>
        <v>0</v>
      </c>
    </row>
    <row r="110" spans="1:15" x14ac:dyDescent="0.25">
      <c r="A110" s="2">
        <v>40148</v>
      </c>
      <c r="B110" s="9">
        <v>12</v>
      </c>
      <c r="C110" s="3">
        <v>3979</v>
      </c>
      <c r="D110" s="3">
        <v>109</v>
      </c>
      <c r="E110" s="21">
        <f t="shared" si="11"/>
        <v>0</v>
      </c>
      <c r="F110" s="21">
        <f t="shared" si="12"/>
        <v>0</v>
      </c>
      <c r="G110" s="21">
        <f t="shared" si="13"/>
        <v>0</v>
      </c>
      <c r="H110" s="21">
        <f t="shared" si="14"/>
        <v>0</v>
      </c>
      <c r="I110" s="21">
        <f t="shared" si="15"/>
        <v>0</v>
      </c>
      <c r="J110" s="21">
        <f t="shared" si="16"/>
        <v>0</v>
      </c>
      <c r="K110" s="21">
        <f t="shared" si="17"/>
        <v>0</v>
      </c>
      <c r="L110" s="21">
        <f t="shared" si="18"/>
        <v>0</v>
      </c>
      <c r="M110" s="21">
        <f t="shared" si="19"/>
        <v>0</v>
      </c>
      <c r="N110" s="21">
        <f t="shared" si="20"/>
        <v>0</v>
      </c>
      <c r="O110" s="21">
        <f t="shared" si="21"/>
        <v>1</v>
      </c>
    </row>
    <row r="111" spans="1:15" x14ac:dyDescent="0.25">
      <c r="A111" s="2">
        <v>40179</v>
      </c>
      <c r="B111" s="9">
        <v>1</v>
      </c>
      <c r="C111" s="3">
        <v>4402</v>
      </c>
      <c r="D111" s="3">
        <v>110</v>
      </c>
      <c r="E111" s="21">
        <f t="shared" si="11"/>
        <v>1</v>
      </c>
      <c r="F111" s="21">
        <f t="shared" si="12"/>
        <v>0</v>
      </c>
      <c r="G111" s="21">
        <f t="shared" si="13"/>
        <v>0</v>
      </c>
      <c r="H111" s="21">
        <f t="shared" si="14"/>
        <v>0</v>
      </c>
      <c r="I111" s="21">
        <f t="shared" si="15"/>
        <v>0</v>
      </c>
      <c r="J111" s="21">
        <f t="shared" si="16"/>
        <v>0</v>
      </c>
      <c r="K111" s="21">
        <f t="shared" si="17"/>
        <v>0</v>
      </c>
      <c r="L111" s="21">
        <f t="shared" si="18"/>
        <v>0</v>
      </c>
      <c r="M111" s="21">
        <f t="shared" si="19"/>
        <v>0</v>
      </c>
      <c r="N111" s="21">
        <f t="shared" si="20"/>
        <v>0</v>
      </c>
      <c r="O111" s="21">
        <f t="shared" si="21"/>
        <v>0</v>
      </c>
    </row>
    <row r="112" spans="1:15" x14ac:dyDescent="0.25">
      <c r="A112" s="2">
        <v>40210</v>
      </c>
      <c r="B112" s="9">
        <v>2</v>
      </c>
      <c r="C112" s="3">
        <v>3096</v>
      </c>
      <c r="D112" s="3">
        <v>111</v>
      </c>
      <c r="E112" s="21">
        <f t="shared" si="11"/>
        <v>0</v>
      </c>
      <c r="F112" s="21">
        <f t="shared" si="12"/>
        <v>0</v>
      </c>
      <c r="G112" s="21">
        <f t="shared" si="13"/>
        <v>0</v>
      </c>
      <c r="H112" s="21">
        <f t="shared" si="14"/>
        <v>0</v>
      </c>
      <c r="I112" s="21">
        <f t="shared" si="15"/>
        <v>0</v>
      </c>
      <c r="J112" s="21">
        <f t="shared" si="16"/>
        <v>0</v>
      </c>
      <c r="K112" s="21">
        <f t="shared" si="17"/>
        <v>0</v>
      </c>
      <c r="L112" s="21">
        <f t="shared" si="18"/>
        <v>0</v>
      </c>
      <c r="M112" s="21">
        <f t="shared" si="19"/>
        <v>0</v>
      </c>
      <c r="N112" s="21">
        <f t="shared" si="20"/>
        <v>0</v>
      </c>
      <c r="O112" s="21">
        <f t="shared" si="21"/>
        <v>0</v>
      </c>
    </row>
    <row r="113" spans="1:15" x14ac:dyDescent="0.25">
      <c r="A113" s="2">
        <v>40238</v>
      </c>
      <c r="B113" s="9">
        <v>3</v>
      </c>
      <c r="C113" s="3">
        <v>3387</v>
      </c>
      <c r="D113" s="3">
        <v>112</v>
      </c>
      <c r="E113" s="21">
        <f t="shared" si="11"/>
        <v>0</v>
      </c>
      <c r="F113" s="21">
        <f t="shared" si="12"/>
        <v>1</v>
      </c>
      <c r="G113" s="21">
        <f t="shared" si="13"/>
        <v>0</v>
      </c>
      <c r="H113" s="21">
        <f t="shared" si="14"/>
        <v>0</v>
      </c>
      <c r="I113" s="21">
        <f t="shared" si="15"/>
        <v>0</v>
      </c>
      <c r="J113" s="21">
        <f t="shared" si="16"/>
        <v>0</v>
      </c>
      <c r="K113" s="21">
        <f t="shared" si="17"/>
        <v>0</v>
      </c>
      <c r="L113" s="21">
        <f t="shared" si="18"/>
        <v>0</v>
      </c>
      <c r="M113" s="21">
        <f t="shared" si="19"/>
        <v>0</v>
      </c>
      <c r="N113" s="21">
        <f t="shared" si="20"/>
        <v>0</v>
      </c>
      <c r="O113" s="21">
        <f t="shared" si="21"/>
        <v>0</v>
      </c>
    </row>
    <row r="114" spans="1:15" x14ac:dyDescent="0.25">
      <c r="A114" s="2">
        <v>40269</v>
      </c>
      <c r="B114" s="9">
        <v>4</v>
      </c>
      <c r="C114" s="3">
        <v>3738</v>
      </c>
      <c r="D114" s="3">
        <v>113</v>
      </c>
      <c r="E114" s="21">
        <f t="shared" si="11"/>
        <v>0</v>
      </c>
      <c r="F114" s="21">
        <f t="shared" si="12"/>
        <v>0</v>
      </c>
      <c r="G114" s="21">
        <f t="shared" si="13"/>
        <v>1</v>
      </c>
      <c r="H114" s="21">
        <f t="shared" si="14"/>
        <v>0</v>
      </c>
      <c r="I114" s="21">
        <f t="shared" si="15"/>
        <v>0</v>
      </c>
      <c r="J114" s="21">
        <f t="shared" si="16"/>
        <v>0</v>
      </c>
      <c r="K114" s="21">
        <f t="shared" si="17"/>
        <v>0</v>
      </c>
      <c r="L114" s="21">
        <f t="shared" si="18"/>
        <v>0</v>
      </c>
      <c r="M114" s="21">
        <f t="shared" si="19"/>
        <v>0</v>
      </c>
      <c r="N114" s="21">
        <f t="shared" si="20"/>
        <v>0</v>
      </c>
      <c r="O114" s="21">
        <f t="shared" si="21"/>
        <v>0</v>
      </c>
    </row>
    <row r="115" spans="1:15" x14ac:dyDescent="0.25">
      <c r="A115" s="2">
        <v>40299</v>
      </c>
      <c r="B115" s="9">
        <v>5</v>
      </c>
      <c r="C115" s="3">
        <v>3707</v>
      </c>
      <c r="D115" s="3">
        <v>114</v>
      </c>
      <c r="E115" s="21">
        <f t="shared" si="11"/>
        <v>0</v>
      </c>
      <c r="F115" s="21">
        <f t="shared" si="12"/>
        <v>0</v>
      </c>
      <c r="G115" s="21">
        <f t="shared" si="13"/>
        <v>0</v>
      </c>
      <c r="H115" s="21">
        <f t="shared" si="14"/>
        <v>1</v>
      </c>
      <c r="I115" s="21">
        <f t="shared" si="15"/>
        <v>0</v>
      </c>
      <c r="J115" s="21">
        <f t="shared" si="16"/>
        <v>0</v>
      </c>
      <c r="K115" s="21">
        <f t="shared" si="17"/>
        <v>0</v>
      </c>
      <c r="L115" s="21">
        <f t="shared" si="18"/>
        <v>0</v>
      </c>
      <c r="M115" s="21">
        <f t="shared" si="19"/>
        <v>0</v>
      </c>
      <c r="N115" s="21">
        <f t="shared" si="20"/>
        <v>0</v>
      </c>
      <c r="O115" s="21">
        <f t="shared" si="21"/>
        <v>0</v>
      </c>
    </row>
    <row r="116" spans="1:15" x14ac:dyDescent="0.25">
      <c r="A116" s="2">
        <v>40330</v>
      </c>
      <c r="B116" s="9">
        <v>6</v>
      </c>
      <c r="C116" s="3">
        <v>4363</v>
      </c>
      <c r="D116" s="3">
        <v>115</v>
      </c>
      <c r="E116" s="21">
        <f t="shared" si="11"/>
        <v>0</v>
      </c>
      <c r="F116" s="21">
        <f t="shared" si="12"/>
        <v>0</v>
      </c>
      <c r="G116" s="21">
        <f t="shared" si="13"/>
        <v>0</v>
      </c>
      <c r="H116" s="21">
        <f t="shared" si="14"/>
        <v>0</v>
      </c>
      <c r="I116" s="21">
        <f t="shared" si="15"/>
        <v>1</v>
      </c>
      <c r="J116" s="21">
        <f t="shared" si="16"/>
        <v>0</v>
      </c>
      <c r="K116" s="21">
        <f t="shared" si="17"/>
        <v>0</v>
      </c>
      <c r="L116" s="21">
        <f t="shared" si="18"/>
        <v>0</v>
      </c>
      <c r="M116" s="21">
        <f t="shared" si="19"/>
        <v>0</v>
      </c>
      <c r="N116" s="21">
        <f t="shared" si="20"/>
        <v>0</v>
      </c>
      <c r="O116" s="21">
        <f t="shared" si="21"/>
        <v>0</v>
      </c>
    </row>
    <row r="117" spans="1:15" x14ac:dyDescent="0.25">
      <c r="A117" s="2">
        <v>40360</v>
      </c>
      <c r="B117" s="9">
        <v>7</v>
      </c>
      <c r="C117" s="3">
        <v>4602</v>
      </c>
      <c r="D117" s="3">
        <v>116</v>
      </c>
      <c r="E117" s="21">
        <f t="shared" si="11"/>
        <v>0</v>
      </c>
      <c r="F117" s="21">
        <f t="shared" si="12"/>
        <v>0</v>
      </c>
      <c r="G117" s="21">
        <f t="shared" si="13"/>
        <v>0</v>
      </c>
      <c r="H117" s="21">
        <f t="shared" si="14"/>
        <v>0</v>
      </c>
      <c r="I117" s="21">
        <f t="shared" si="15"/>
        <v>0</v>
      </c>
      <c r="J117" s="21">
        <f t="shared" si="16"/>
        <v>1</v>
      </c>
      <c r="K117" s="21">
        <f t="shared" si="17"/>
        <v>0</v>
      </c>
      <c r="L117" s="21">
        <f t="shared" si="18"/>
        <v>0</v>
      </c>
      <c r="M117" s="21">
        <f t="shared" si="19"/>
        <v>0</v>
      </c>
      <c r="N117" s="21">
        <f t="shared" si="20"/>
        <v>0</v>
      </c>
      <c r="O117" s="21">
        <f t="shared" si="21"/>
        <v>0</v>
      </c>
    </row>
    <row r="118" spans="1:15" x14ac:dyDescent="0.25">
      <c r="A118" s="2">
        <v>40391</v>
      </c>
      <c r="B118" s="9">
        <v>8</v>
      </c>
      <c r="C118" s="3">
        <v>4740</v>
      </c>
      <c r="D118" s="3">
        <v>117</v>
      </c>
      <c r="E118" s="21">
        <f t="shared" si="11"/>
        <v>0</v>
      </c>
      <c r="F118" s="21">
        <f t="shared" si="12"/>
        <v>0</v>
      </c>
      <c r="G118" s="21">
        <f t="shared" si="13"/>
        <v>0</v>
      </c>
      <c r="H118" s="21">
        <f t="shared" si="14"/>
        <v>0</v>
      </c>
      <c r="I118" s="21">
        <f t="shared" si="15"/>
        <v>0</v>
      </c>
      <c r="J118" s="21">
        <f t="shared" si="16"/>
        <v>0</v>
      </c>
      <c r="K118" s="21">
        <f t="shared" si="17"/>
        <v>1</v>
      </c>
      <c r="L118" s="21">
        <f t="shared" si="18"/>
        <v>0</v>
      </c>
      <c r="M118" s="21">
        <f t="shared" si="19"/>
        <v>0</v>
      </c>
      <c r="N118" s="21">
        <f t="shared" si="20"/>
        <v>0</v>
      </c>
      <c r="O118" s="21">
        <f t="shared" si="21"/>
        <v>0</v>
      </c>
    </row>
    <row r="119" spans="1:15" x14ac:dyDescent="0.25">
      <c r="A119" s="2">
        <v>40422</v>
      </c>
      <c r="B119" s="9">
        <v>9</v>
      </c>
      <c r="C119" s="3">
        <v>4217</v>
      </c>
      <c r="D119" s="3">
        <v>118</v>
      </c>
      <c r="E119" s="21">
        <f t="shared" si="11"/>
        <v>0</v>
      </c>
      <c r="F119" s="21">
        <f t="shared" si="12"/>
        <v>0</v>
      </c>
      <c r="G119" s="21">
        <f t="shared" si="13"/>
        <v>0</v>
      </c>
      <c r="H119" s="21">
        <f t="shared" si="14"/>
        <v>0</v>
      </c>
      <c r="I119" s="21">
        <f t="shared" si="15"/>
        <v>0</v>
      </c>
      <c r="J119" s="21">
        <f t="shared" si="16"/>
        <v>0</v>
      </c>
      <c r="K119" s="21">
        <f t="shared" si="17"/>
        <v>0</v>
      </c>
      <c r="L119" s="21">
        <f t="shared" si="18"/>
        <v>1</v>
      </c>
      <c r="M119" s="21">
        <f t="shared" si="19"/>
        <v>0</v>
      </c>
      <c r="N119" s="21">
        <f t="shared" si="20"/>
        <v>0</v>
      </c>
      <c r="O119" s="21">
        <f t="shared" si="21"/>
        <v>0</v>
      </c>
    </row>
    <row r="120" spans="1:15" x14ac:dyDescent="0.25">
      <c r="A120" s="2">
        <v>40452</v>
      </c>
      <c r="B120" s="9">
        <v>10</v>
      </c>
      <c r="C120" s="3">
        <v>3965</v>
      </c>
      <c r="D120" s="3">
        <v>119</v>
      </c>
      <c r="E120" s="21">
        <f t="shared" si="11"/>
        <v>0</v>
      </c>
      <c r="F120" s="21">
        <f t="shared" si="12"/>
        <v>0</v>
      </c>
      <c r="G120" s="21">
        <f t="shared" si="13"/>
        <v>0</v>
      </c>
      <c r="H120" s="21">
        <f t="shared" si="14"/>
        <v>0</v>
      </c>
      <c r="I120" s="21">
        <f t="shared" si="15"/>
        <v>0</v>
      </c>
      <c r="J120" s="21">
        <f t="shared" si="16"/>
        <v>0</v>
      </c>
      <c r="K120" s="21">
        <f t="shared" si="17"/>
        <v>0</v>
      </c>
      <c r="L120" s="21">
        <f t="shared" si="18"/>
        <v>0</v>
      </c>
      <c r="M120" s="21">
        <f t="shared" si="19"/>
        <v>1</v>
      </c>
      <c r="N120" s="21">
        <f t="shared" si="20"/>
        <v>0</v>
      </c>
      <c r="O120" s="21">
        <f t="shared" si="21"/>
        <v>0</v>
      </c>
    </row>
    <row r="121" spans="1:15" x14ac:dyDescent="0.25">
      <c r="A121" s="2">
        <v>40483</v>
      </c>
      <c r="B121" s="9">
        <v>11</v>
      </c>
      <c r="C121" s="3">
        <v>3490</v>
      </c>
      <c r="D121" s="3">
        <v>120</v>
      </c>
      <c r="E121" s="21">
        <f t="shared" si="11"/>
        <v>0</v>
      </c>
      <c r="F121" s="21">
        <f t="shared" si="12"/>
        <v>0</v>
      </c>
      <c r="G121" s="21">
        <f t="shared" si="13"/>
        <v>0</v>
      </c>
      <c r="H121" s="21">
        <f t="shared" si="14"/>
        <v>0</v>
      </c>
      <c r="I121" s="21">
        <f t="shared" si="15"/>
        <v>0</v>
      </c>
      <c r="J121" s="21">
        <f t="shared" si="16"/>
        <v>0</v>
      </c>
      <c r="K121" s="21">
        <f t="shared" si="17"/>
        <v>0</v>
      </c>
      <c r="L121" s="21">
        <f t="shared" si="18"/>
        <v>0</v>
      </c>
      <c r="M121" s="21">
        <f t="shared" si="19"/>
        <v>0</v>
      </c>
      <c r="N121" s="21">
        <f t="shared" si="20"/>
        <v>1</v>
      </c>
      <c r="O121" s="21">
        <f t="shared" si="21"/>
        <v>0</v>
      </c>
    </row>
    <row r="122" spans="1:15" x14ac:dyDescent="0.25">
      <c r="A122" s="2">
        <v>40513</v>
      </c>
      <c r="B122" s="9">
        <v>12</v>
      </c>
      <c r="C122" s="3">
        <v>3942</v>
      </c>
      <c r="D122" s="3">
        <v>121</v>
      </c>
      <c r="E122" s="21">
        <f t="shared" si="11"/>
        <v>0</v>
      </c>
      <c r="F122" s="21">
        <f t="shared" si="12"/>
        <v>0</v>
      </c>
      <c r="G122" s="21">
        <f t="shared" si="13"/>
        <v>0</v>
      </c>
      <c r="H122" s="21">
        <f t="shared" si="14"/>
        <v>0</v>
      </c>
      <c r="I122" s="21">
        <f t="shared" si="15"/>
        <v>0</v>
      </c>
      <c r="J122" s="21">
        <f t="shared" si="16"/>
        <v>0</v>
      </c>
      <c r="K122" s="21">
        <f t="shared" si="17"/>
        <v>0</v>
      </c>
      <c r="L122" s="21">
        <f t="shared" si="18"/>
        <v>0</v>
      </c>
      <c r="M122" s="21">
        <f t="shared" si="19"/>
        <v>0</v>
      </c>
      <c r="N122" s="21">
        <f t="shared" si="20"/>
        <v>0</v>
      </c>
      <c r="O122" s="21">
        <f t="shared" si="21"/>
        <v>1</v>
      </c>
    </row>
    <row r="123" spans="1:15" x14ac:dyDescent="0.25">
      <c r="A123" s="2">
        <v>40544</v>
      </c>
      <c r="B123" s="9">
        <v>1</v>
      </c>
      <c r="C123" s="3">
        <v>4399</v>
      </c>
      <c r="D123" s="3">
        <v>122</v>
      </c>
      <c r="E123" s="21">
        <f t="shared" si="11"/>
        <v>1</v>
      </c>
      <c r="F123" s="21">
        <f t="shared" si="12"/>
        <v>0</v>
      </c>
      <c r="G123" s="21">
        <f t="shared" si="13"/>
        <v>0</v>
      </c>
      <c r="H123" s="21">
        <f t="shared" si="14"/>
        <v>0</v>
      </c>
      <c r="I123" s="21">
        <f t="shared" si="15"/>
        <v>0</v>
      </c>
      <c r="J123" s="21">
        <f t="shared" si="16"/>
        <v>0</v>
      </c>
      <c r="K123" s="21">
        <f t="shared" si="17"/>
        <v>0</v>
      </c>
      <c r="L123" s="21">
        <f t="shared" si="18"/>
        <v>0</v>
      </c>
      <c r="M123" s="21">
        <f t="shared" si="19"/>
        <v>0</v>
      </c>
      <c r="N123" s="21">
        <f t="shared" si="20"/>
        <v>0</v>
      </c>
      <c r="O123" s="21">
        <f t="shared" si="21"/>
        <v>0</v>
      </c>
    </row>
    <row r="124" spans="1:15" x14ac:dyDescent="0.25">
      <c r="A124" s="2">
        <v>40575</v>
      </c>
      <c r="B124" s="9">
        <v>2</v>
      </c>
      <c r="C124" s="3">
        <v>3091</v>
      </c>
      <c r="D124" s="3">
        <v>123</v>
      </c>
      <c r="E124" s="21">
        <f t="shared" si="11"/>
        <v>0</v>
      </c>
      <c r="F124" s="21">
        <f t="shared" si="12"/>
        <v>0</v>
      </c>
      <c r="G124" s="21">
        <f t="shared" si="13"/>
        <v>0</v>
      </c>
      <c r="H124" s="21">
        <f t="shared" si="14"/>
        <v>0</v>
      </c>
      <c r="I124" s="21">
        <f t="shared" si="15"/>
        <v>0</v>
      </c>
      <c r="J124" s="21">
        <f t="shared" si="16"/>
        <v>0</v>
      </c>
      <c r="K124" s="21">
        <f t="shared" si="17"/>
        <v>0</v>
      </c>
      <c r="L124" s="21">
        <f t="shared" si="18"/>
        <v>0</v>
      </c>
      <c r="M124" s="21">
        <f t="shared" si="19"/>
        <v>0</v>
      </c>
      <c r="N124" s="21">
        <f t="shared" si="20"/>
        <v>0</v>
      </c>
      <c r="O124" s="21">
        <f t="shared" si="21"/>
        <v>0</v>
      </c>
    </row>
    <row r="125" spans="1:15" x14ac:dyDescent="0.25">
      <c r="A125" s="2">
        <v>40603</v>
      </c>
      <c r="B125" s="9">
        <v>3</v>
      </c>
      <c r="C125" s="3">
        <v>3423</v>
      </c>
      <c r="D125" s="3">
        <v>124</v>
      </c>
      <c r="E125" s="21">
        <f t="shared" si="11"/>
        <v>0</v>
      </c>
      <c r="F125" s="21">
        <f t="shared" si="12"/>
        <v>1</v>
      </c>
      <c r="G125" s="21">
        <f t="shared" si="13"/>
        <v>0</v>
      </c>
      <c r="H125" s="21">
        <f t="shared" si="14"/>
        <v>0</v>
      </c>
      <c r="I125" s="21">
        <f t="shared" si="15"/>
        <v>0</v>
      </c>
      <c r="J125" s="21">
        <f t="shared" si="16"/>
        <v>0</v>
      </c>
      <c r="K125" s="21">
        <f t="shared" si="17"/>
        <v>0</v>
      </c>
      <c r="L125" s="21">
        <f t="shared" si="18"/>
        <v>0</v>
      </c>
      <c r="M125" s="21">
        <f t="shared" si="19"/>
        <v>0</v>
      </c>
      <c r="N125" s="21">
        <f t="shared" si="20"/>
        <v>0</v>
      </c>
      <c r="O125" s="21">
        <f t="shared" si="21"/>
        <v>0</v>
      </c>
    </row>
    <row r="126" spans="1:15" x14ac:dyDescent="0.25">
      <c r="A126" s="2">
        <v>40634</v>
      </c>
      <c r="B126" s="9">
        <v>4</v>
      </c>
      <c r="C126" s="3">
        <v>3767</v>
      </c>
      <c r="D126" s="3">
        <v>125</v>
      </c>
      <c r="E126" s="21">
        <f t="shared" si="11"/>
        <v>0</v>
      </c>
      <c r="F126" s="21">
        <f t="shared" si="12"/>
        <v>0</v>
      </c>
      <c r="G126" s="21">
        <f t="shared" si="13"/>
        <v>1</v>
      </c>
      <c r="H126" s="21">
        <f t="shared" si="14"/>
        <v>0</v>
      </c>
      <c r="I126" s="21">
        <f t="shared" si="15"/>
        <v>0</v>
      </c>
      <c r="J126" s="21">
        <f t="shared" si="16"/>
        <v>0</v>
      </c>
      <c r="K126" s="21">
        <f t="shared" si="17"/>
        <v>0</v>
      </c>
      <c r="L126" s="21">
        <f t="shared" si="18"/>
        <v>0</v>
      </c>
      <c r="M126" s="21">
        <f t="shared" si="19"/>
        <v>0</v>
      </c>
      <c r="N126" s="21">
        <f t="shared" si="20"/>
        <v>0</v>
      </c>
      <c r="O126" s="21">
        <f t="shared" si="21"/>
        <v>0</v>
      </c>
    </row>
    <row r="127" spans="1:15" x14ac:dyDescent="0.25">
      <c r="A127" s="2">
        <v>40664</v>
      </c>
      <c r="B127" s="9">
        <v>5</v>
      </c>
      <c r="C127" s="3">
        <v>3967</v>
      </c>
      <c r="D127" s="3">
        <v>126</v>
      </c>
      <c r="E127" s="21">
        <f t="shared" si="11"/>
        <v>0</v>
      </c>
      <c r="F127" s="21">
        <f t="shared" si="12"/>
        <v>0</v>
      </c>
      <c r="G127" s="21">
        <f t="shared" si="13"/>
        <v>0</v>
      </c>
      <c r="H127" s="21">
        <f t="shared" si="14"/>
        <v>1</v>
      </c>
      <c r="I127" s="21">
        <f t="shared" si="15"/>
        <v>0</v>
      </c>
      <c r="J127" s="21">
        <f t="shared" si="16"/>
        <v>0</v>
      </c>
      <c r="K127" s="21">
        <f t="shared" si="17"/>
        <v>0</v>
      </c>
      <c r="L127" s="21">
        <f t="shared" si="18"/>
        <v>0</v>
      </c>
      <c r="M127" s="21">
        <f t="shared" si="19"/>
        <v>0</v>
      </c>
      <c r="N127" s="21">
        <f t="shared" si="20"/>
        <v>0</v>
      </c>
      <c r="O127" s="21">
        <f t="shared" si="21"/>
        <v>0</v>
      </c>
    </row>
    <row r="128" spans="1:15" x14ac:dyDescent="0.25">
      <c r="A128" s="2">
        <v>40695</v>
      </c>
      <c r="B128" s="9">
        <v>6</v>
      </c>
      <c r="C128" s="3">
        <v>4188</v>
      </c>
      <c r="D128" s="3">
        <v>127</v>
      </c>
      <c r="E128" s="21">
        <f t="shared" si="11"/>
        <v>0</v>
      </c>
      <c r="F128" s="21">
        <f t="shared" si="12"/>
        <v>0</v>
      </c>
      <c r="G128" s="21">
        <f t="shared" si="13"/>
        <v>0</v>
      </c>
      <c r="H128" s="21">
        <f t="shared" si="14"/>
        <v>0</v>
      </c>
      <c r="I128" s="21">
        <f t="shared" si="15"/>
        <v>1</v>
      </c>
      <c r="J128" s="21">
        <f t="shared" si="16"/>
        <v>0</v>
      </c>
      <c r="K128" s="21">
        <f t="shared" si="17"/>
        <v>0</v>
      </c>
      <c r="L128" s="21">
        <f t="shared" si="18"/>
        <v>0</v>
      </c>
      <c r="M128" s="21">
        <f t="shared" si="19"/>
        <v>0</v>
      </c>
      <c r="N128" s="21">
        <f t="shared" si="20"/>
        <v>0</v>
      </c>
      <c r="O128" s="21">
        <f t="shared" si="21"/>
        <v>0</v>
      </c>
    </row>
    <row r="129" spans="1:15" x14ac:dyDescent="0.25">
      <c r="A129" s="2">
        <v>40725</v>
      </c>
      <c r="B129" s="9">
        <v>7</v>
      </c>
      <c r="C129" s="3">
        <v>4450</v>
      </c>
      <c r="D129" s="3">
        <v>128</v>
      </c>
      <c r="E129" s="21">
        <f t="shared" si="11"/>
        <v>0</v>
      </c>
      <c r="F129" s="21">
        <f t="shared" si="12"/>
        <v>0</v>
      </c>
      <c r="G129" s="21">
        <f t="shared" si="13"/>
        <v>0</v>
      </c>
      <c r="H129" s="21">
        <f t="shared" si="14"/>
        <v>0</v>
      </c>
      <c r="I129" s="21">
        <f t="shared" si="15"/>
        <v>0</v>
      </c>
      <c r="J129" s="21">
        <f t="shared" si="16"/>
        <v>1</v>
      </c>
      <c r="K129" s="21">
        <f t="shared" si="17"/>
        <v>0</v>
      </c>
      <c r="L129" s="21">
        <f t="shared" si="18"/>
        <v>0</v>
      </c>
      <c r="M129" s="21">
        <f t="shared" si="19"/>
        <v>0</v>
      </c>
      <c r="N129" s="21">
        <f t="shared" si="20"/>
        <v>0</v>
      </c>
      <c r="O129" s="21">
        <f t="shared" si="21"/>
        <v>0</v>
      </c>
    </row>
    <row r="130" spans="1:15" x14ac:dyDescent="0.25">
      <c r="A130" s="2">
        <v>40756</v>
      </c>
      <c r="B130" s="9">
        <v>8</v>
      </c>
      <c r="C130" s="3">
        <v>4888</v>
      </c>
      <c r="D130" s="3">
        <v>129</v>
      </c>
      <c r="E130" s="21">
        <f t="shared" si="11"/>
        <v>0</v>
      </c>
      <c r="F130" s="21">
        <f t="shared" si="12"/>
        <v>0</v>
      </c>
      <c r="G130" s="21">
        <f t="shared" si="13"/>
        <v>0</v>
      </c>
      <c r="H130" s="21">
        <f t="shared" si="14"/>
        <v>0</v>
      </c>
      <c r="I130" s="21">
        <f t="shared" si="15"/>
        <v>0</v>
      </c>
      <c r="J130" s="21">
        <f t="shared" si="16"/>
        <v>0</v>
      </c>
      <c r="K130" s="21">
        <f t="shared" si="17"/>
        <v>1</v>
      </c>
      <c r="L130" s="21">
        <f t="shared" si="18"/>
        <v>0</v>
      </c>
      <c r="M130" s="21">
        <f t="shared" si="19"/>
        <v>0</v>
      </c>
      <c r="N130" s="21">
        <f t="shared" si="20"/>
        <v>0</v>
      </c>
      <c r="O130" s="21">
        <f t="shared" si="21"/>
        <v>0</v>
      </c>
    </row>
    <row r="131" spans="1:15" x14ac:dyDescent="0.25">
      <c r="A131" s="2">
        <v>40787</v>
      </c>
      <c r="B131" s="9">
        <v>9</v>
      </c>
      <c r="C131" s="3">
        <v>4374</v>
      </c>
      <c r="D131" s="3">
        <v>130</v>
      </c>
      <c r="E131" s="21">
        <f t="shared" ref="E131:E195" si="22">IF($B131=1,1,0)</f>
        <v>0</v>
      </c>
      <c r="F131" s="21">
        <f t="shared" ref="F131:F195" si="23">IF($B131=3,1,0)</f>
        <v>0</v>
      </c>
      <c r="G131" s="21">
        <f t="shared" ref="G131:G195" si="24">IF($B131=4,1,0)</f>
        <v>0</v>
      </c>
      <c r="H131" s="21">
        <f t="shared" ref="H131:H195" si="25">IF($B131=5,1,0)</f>
        <v>0</v>
      </c>
      <c r="I131" s="21">
        <f t="shared" ref="I131:I195" si="26">IF($B131=6,1,0)</f>
        <v>0</v>
      </c>
      <c r="J131" s="21">
        <f t="shared" ref="J131:J195" si="27">IF($B131=7,1,0)</f>
        <v>0</v>
      </c>
      <c r="K131" s="21">
        <f t="shared" ref="K131:K195" si="28">IF($B131=8,1,0)</f>
        <v>0</v>
      </c>
      <c r="L131" s="21">
        <f t="shared" ref="L131:L195" si="29">IF($B131=9,1,0)</f>
        <v>1</v>
      </c>
      <c r="M131" s="21">
        <f t="shared" ref="M131:M195" si="30">IF($B131=10,1,0)</f>
        <v>0</v>
      </c>
      <c r="N131" s="21">
        <f t="shared" ref="N131:N195" si="31">IF($B131=11,1,0)</f>
        <v>0</v>
      </c>
      <c r="O131" s="21">
        <f t="shared" ref="O131:O194" si="32">IF($B131=12,1,0)</f>
        <v>0</v>
      </c>
    </row>
    <row r="132" spans="1:15" x14ac:dyDescent="0.25">
      <c r="A132" s="2">
        <v>40817</v>
      </c>
      <c r="B132" s="9">
        <v>10</v>
      </c>
      <c r="C132" s="3">
        <v>4171</v>
      </c>
      <c r="D132" s="3">
        <v>131</v>
      </c>
      <c r="E132" s="21">
        <f t="shared" si="22"/>
        <v>0</v>
      </c>
      <c r="F132" s="21">
        <f t="shared" si="23"/>
        <v>0</v>
      </c>
      <c r="G132" s="21">
        <f t="shared" si="24"/>
        <v>0</v>
      </c>
      <c r="H132" s="21">
        <f t="shared" si="25"/>
        <v>0</v>
      </c>
      <c r="I132" s="21">
        <f t="shared" si="26"/>
        <v>0</v>
      </c>
      <c r="J132" s="21">
        <f t="shared" si="27"/>
        <v>0</v>
      </c>
      <c r="K132" s="21">
        <f t="shared" si="28"/>
        <v>0</v>
      </c>
      <c r="L132" s="21">
        <f t="shared" si="29"/>
        <v>0</v>
      </c>
      <c r="M132" s="21">
        <f t="shared" si="30"/>
        <v>1</v>
      </c>
      <c r="N132" s="21">
        <f t="shared" si="31"/>
        <v>0</v>
      </c>
      <c r="O132" s="21">
        <f t="shared" si="32"/>
        <v>0</v>
      </c>
    </row>
    <row r="133" spans="1:15" x14ac:dyDescent="0.25">
      <c r="A133" s="2">
        <v>40848</v>
      </c>
      <c r="B133" s="9">
        <v>11</v>
      </c>
      <c r="C133" s="3">
        <v>3604</v>
      </c>
      <c r="D133" s="3">
        <v>132</v>
      </c>
      <c r="E133" s="21">
        <f t="shared" si="22"/>
        <v>0</v>
      </c>
      <c r="F133" s="21">
        <f t="shared" si="23"/>
        <v>0</v>
      </c>
      <c r="G133" s="21">
        <f t="shared" si="24"/>
        <v>0</v>
      </c>
      <c r="H133" s="21">
        <f t="shared" si="25"/>
        <v>0</v>
      </c>
      <c r="I133" s="21">
        <f t="shared" si="26"/>
        <v>0</v>
      </c>
      <c r="J133" s="21">
        <f t="shared" si="27"/>
        <v>0</v>
      </c>
      <c r="K133" s="21">
        <f t="shared" si="28"/>
        <v>0</v>
      </c>
      <c r="L133" s="21">
        <f t="shared" si="29"/>
        <v>0</v>
      </c>
      <c r="M133" s="21">
        <f t="shared" si="30"/>
        <v>0</v>
      </c>
      <c r="N133" s="21">
        <f t="shared" si="31"/>
        <v>1</v>
      </c>
      <c r="O133" s="21">
        <f t="shared" si="32"/>
        <v>0</v>
      </c>
    </row>
    <row r="134" spans="1:15" x14ac:dyDescent="0.25">
      <c r="A134" s="2">
        <v>40878</v>
      </c>
      <c r="B134" s="9">
        <v>12</v>
      </c>
      <c r="C134" s="3">
        <v>3876</v>
      </c>
      <c r="D134" s="3">
        <v>133</v>
      </c>
      <c r="E134" s="21">
        <f t="shared" si="22"/>
        <v>0</v>
      </c>
      <c r="F134" s="21">
        <f t="shared" si="23"/>
        <v>0</v>
      </c>
      <c r="G134" s="21">
        <f t="shared" si="24"/>
        <v>0</v>
      </c>
      <c r="H134" s="21">
        <f t="shared" si="25"/>
        <v>0</v>
      </c>
      <c r="I134" s="21">
        <f t="shared" si="26"/>
        <v>0</v>
      </c>
      <c r="J134" s="21">
        <f t="shared" si="27"/>
        <v>0</v>
      </c>
      <c r="K134" s="21">
        <f t="shared" si="28"/>
        <v>0</v>
      </c>
      <c r="L134" s="21">
        <f t="shared" si="29"/>
        <v>0</v>
      </c>
      <c r="M134" s="21">
        <f t="shared" si="30"/>
        <v>0</v>
      </c>
      <c r="N134" s="21">
        <f t="shared" si="31"/>
        <v>0</v>
      </c>
      <c r="O134" s="21">
        <f t="shared" si="32"/>
        <v>1</v>
      </c>
    </row>
    <row r="135" spans="1:15" x14ac:dyDescent="0.25">
      <c r="A135" s="2">
        <v>40909</v>
      </c>
      <c r="B135" s="9">
        <v>1</v>
      </c>
      <c r="C135" s="3">
        <v>4412</v>
      </c>
      <c r="D135" s="3">
        <v>134</v>
      </c>
      <c r="E135" s="21">
        <f t="shared" si="22"/>
        <v>1</v>
      </c>
      <c r="F135" s="21">
        <f t="shared" si="23"/>
        <v>0</v>
      </c>
      <c r="G135" s="21">
        <f t="shared" si="24"/>
        <v>0</v>
      </c>
      <c r="H135" s="21">
        <f t="shared" si="25"/>
        <v>0</v>
      </c>
      <c r="I135" s="21">
        <f t="shared" si="26"/>
        <v>0</v>
      </c>
      <c r="J135" s="21">
        <f t="shared" si="27"/>
        <v>0</v>
      </c>
      <c r="K135" s="21">
        <f t="shared" si="28"/>
        <v>0</v>
      </c>
      <c r="L135" s="21">
        <f t="shared" si="29"/>
        <v>0</v>
      </c>
      <c r="M135" s="21">
        <f t="shared" si="30"/>
        <v>0</v>
      </c>
      <c r="N135" s="21">
        <f t="shared" si="31"/>
        <v>0</v>
      </c>
      <c r="O135" s="21">
        <f t="shared" si="32"/>
        <v>0</v>
      </c>
    </row>
    <row r="136" spans="1:15" x14ac:dyDescent="0.25">
      <c r="A136" s="2">
        <v>40940</v>
      </c>
      <c r="B136" s="9">
        <v>2</v>
      </c>
      <c r="C136" s="3">
        <v>3346</v>
      </c>
      <c r="D136" s="3">
        <v>135</v>
      </c>
      <c r="E136" s="21">
        <f t="shared" si="22"/>
        <v>0</v>
      </c>
      <c r="F136" s="21">
        <f t="shared" si="23"/>
        <v>0</v>
      </c>
      <c r="G136" s="21">
        <f t="shared" si="24"/>
        <v>0</v>
      </c>
      <c r="H136" s="21">
        <f t="shared" si="25"/>
        <v>0</v>
      </c>
      <c r="I136" s="21">
        <f t="shared" si="26"/>
        <v>0</v>
      </c>
      <c r="J136" s="21">
        <f t="shared" si="27"/>
        <v>0</v>
      </c>
      <c r="K136" s="21">
        <f t="shared" si="28"/>
        <v>0</v>
      </c>
      <c r="L136" s="21">
        <f t="shared" si="29"/>
        <v>0</v>
      </c>
      <c r="M136" s="21">
        <f t="shared" si="30"/>
        <v>0</v>
      </c>
      <c r="N136" s="21">
        <f t="shared" si="31"/>
        <v>0</v>
      </c>
      <c r="O136" s="21">
        <f t="shared" si="32"/>
        <v>0</v>
      </c>
    </row>
    <row r="137" spans="1:15" x14ac:dyDescent="0.25">
      <c r="A137" s="2">
        <v>40969</v>
      </c>
      <c r="B137" s="9">
        <v>3</v>
      </c>
      <c r="C137" s="3">
        <v>3576</v>
      </c>
      <c r="D137" s="3">
        <v>136</v>
      </c>
      <c r="E137" s="21">
        <f t="shared" si="22"/>
        <v>0</v>
      </c>
      <c r="F137" s="21">
        <f t="shared" si="23"/>
        <v>1</v>
      </c>
      <c r="G137" s="21">
        <f t="shared" si="24"/>
        <v>0</v>
      </c>
      <c r="H137" s="21">
        <f t="shared" si="25"/>
        <v>0</v>
      </c>
      <c r="I137" s="21">
        <f t="shared" si="26"/>
        <v>0</v>
      </c>
      <c r="J137" s="21">
        <f t="shared" si="27"/>
        <v>0</v>
      </c>
      <c r="K137" s="21">
        <f t="shared" si="28"/>
        <v>0</v>
      </c>
      <c r="L137" s="21">
        <f t="shared" si="29"/>
        <v>0</v>
      </c>
      <c r="M137" s="21">
        <f t="shared" si="30"/>
        <v>0</v>
      </c>
      <c r="N137" s="21">
        <f t="shared" si="31"/>
        <v>0</v>
      </c>
      <c r="O137" s="21">
        <f t="shared" si="32"/>
        <v>0</v>
      </c>
    </row>
    <row r="138" spans="1:15" x14ac:dyDescent="0.25">
      <c r="A138" s="2">
        <v>41000</v>
      </c>
      <c r="B138" s="9">
        <v>4</v>
      </c>
      <c r="C138" s="3">
        <v>4116</v>
      </c>
      <c r="D138" s="3">
        <v>137</v>
      </c>
      <c r="E138" s="21">
        <f t="shared" si="22"/>
        <v>0</v>
      </c>
      <c r="F138" s="21">
        <f t="shared" si="23"/>
        <v>0</v>
      </c>
      <c r="G138" s="21">
        <f t="shared" si="24"/>
        <v>1</v>
      </c>
      <c r="H138" s="21">
        <f t="shared" si="25"/>
        <v>0</v>
      </c>
      <c r="I138" s="21">
        <f t="shared" si="26"/>
        <v>0</v>
      </c>
      <c r="J138" s="21">
        <f t="shared" si="27"/>
        <v>0</v>
      </c>
      <c r="K138" s="21">
        <f t="shared" si="28"/>
        <v>0</v>
      </c>
      <c r="L138" s="21">
        <f t="shared" si="29"/>
        <v>0</v>
      </c>
      <c r="M138" s="21">
        <f t="shared" si="30"/>
        <v>0</v>
      </c>
      <c r="N138" s="21">
        <f t="shared" si="31"/>
        <v>0</v>
      </c>
      <c r="O138" s="21">
        <f t="shared" si="32"/>
        <v>0</v>
      </c>
    </row>
    <row r="139" spans="1:15" x14ac:dyDescent="0.25">
      <c r="A139" s="2">
        <v>41030</v>
      </c>
      <c r="B139" s="9">
        <v>5</v>
      </c>
      <c r="C139" s="3">
        <v>4285</v>
      </c>
      <c r="D139" s="3">
        <v>138</v>
      </c>
      <c r="E139" s="21">
        <f t="shared" si="22"/>
        <v>0</v>
      </c>
      <c r="F139" s="21">
        <f t="shared" si="23"/>
        <v>0</v>
      </c>
      <c r="G139" s="21">
        <f t="shared" si="24"/>
        <v>0</v>
      </c>
      <c r="H139" s="21">
        <f t="shared" si="25"/>
        <v>1</v>
      </c>
      <c r="I139" s="21">
        <f t="shared" si="26"/>
        <v>0</v>
      </c>
      <c r="J139" s="21">
        <f t="shared" si="27"/>
        <v>0</v>
      </c>
      <c r="K139" s="21">
        <f t="shared" si="28"/>
        <v>0</v>
      </c>
      <c r="L139" s="21">
        <f t="shared" si="29"/>
        <v>0</v>
      </c>
      <c r="M139" s="21">
        <f t="shared" si="30"/>
        <v>0</v>
      </c>
      <c r="N139" s="21">
        <f t="shared" si="31"/>
        <v>0</v>
      </c>
      <c r="O139" s="21">
        <f t="shared" si="32"/>
        <v>0</v>
      </c>
    </row>
    <row r="140" spans="1:15" x14ac:dyDescent="0.25">
      <c r="A140" s="2">
        <v>41061</v>
      </c>
      <c r="B140" s="9">
        <v>6</v>
      </c>
      <c r="C140" s="3">
        <v>4538</v>
      </c>
      <c r="D140" s="3">
        <v>139</v>
      </c>
      <c r="E140" s="21">
        <f t="shared" si="22"/>
        <v>0</v>
      </c>
      <c r="F140" s="21">
        <f t="shared" si="23"/>
        <v>0</v>
      </c>
      <c r="G140" s="21">
        <f t="shared" si="24"/>
        <v>0</v>
      </c>
      <c r="H140" s="21">
        <f t="shared" si="25"/>
        <v>0</v>
      </c>
      <c r="I140" s="21">
        <f t="shared" si="26"/>
        <v>1</v>
      </c>
      <c r="J140" s="21">
        <f t="shared" si="27"/>
        <v>0</v>
      </c>
      <c r="K140" s="21">
        <f t="shared" si="28"/>
        <v>0</v>
      </c>
      <c r="L140" s="21">
        <f t="shared" si="29"/>
        <v>0</v>
      </c>
      <c r="M140" s="21">
        <f t="shared" si="30"/>
        <v>0</v>
      </c>
      <c r="N140" s="21">
        <f t="shared" si="31"/>
        <v>0</v>
      </c>
      <c r="O140" s="21">
        <f t="shared" si="32"/>
        <v>0</v>
      </c>
    </row>
    <row r="141" spans="1:15" x14ac:dyDescent="0.25">
      <c r="A141" s="2">
        <v>41091</v>
      </c>
      <c r="B141" s="9">
        <v>7</v>
      </c>
      <c r="C141" s="3">
        <v>4451</v>
      </c>
      <c r="D141" s="3">
        <v>140</v>
      </c>
      <c r="E141" s="21">
        <f t="shared" si="22"/>
        <v>0</v>
      </c>
      <c r="F141" s="21">
        <f t="shared" si="23"/>
        <v>0</v>
      </c>
      <c r="G141" s="21">
        <f t="shared" si="24"/>
        <v>0</v>
      </c>
      <c r="H141" s="21">
        <f t="shared" si="25"/>
        <v>0</v>
      </c>
      <c r="I141" s="21">
        <f t="shared" si="26"/>
        <v>0</v>
      </c>
      <c r="J141" s="21">
        <f t="shared" si="27"/>
        <v>1</v>
      </c>
      <c r="K141" s="21">
        <f t="shared" si="28"/>
        <v>0</v>
      </c>
      <c r="L141" s="21">
        <f t="shared" si="29"/>
        <v>0</v>
      </c>
      <c r="M141" s="21">
        <f t="shared" si="30"/>
        <v>0</v>
      </c>
      <c r="N141" s="21">
        <f t="shared" si="31"/>
        <v>0</v>
      </c>
      <c r="O141" s="21">
        <f t="shared" si="32"/>
        <v>0</v>
      </c>
    </row>
    <row r="142" spans="1:15" x14ac:dyDescent="0.25">
      <c r="A142" s="2">
        <v>41122</v>
      </c>
      <c r="B142" s="9">
        <v>8</v>
      </c>
      <c r="C142" s="3">
        <v>5151</v>
      </c>
      <c r="D142" s="3">
        <v>141</v>
      </c>
      <c r="E142" s="21">
        <f t="shared" si="22"/>
        <v>0</v>
      </c>
      <c r="F142" s="21">
        <f t="shared" si="23"/>
        <v>0</v>
      </c>
      <c r="G142" s="21">
        <f t="shared" si="24"/>
        <v>0</v>
      </c>
      <c r="H142" s="21">
        <f t="shared" si="25"/>
        <v>0</v>
      </c>
      <c r="I142" s="21">
        <f t="shared" si="26"/>
        <v>0</v>
      </c>
      <c r="J142" s="21">
        <f t="shared" si="27"/>
        <v>0</v>
      </c>
      <c r="K142" s="21">
        <f t="shared" si="28"/>
        <v>1</v>
      </c>
      <c r="L142" s="21">
        <f t="shared" si="29"/>
        <v>0</v>
      </c>
      <c r="M142" s="21">
        <f t="shared" si="30"/>
        <v>0</v>
      </c>
      <c r="N142" s="21">
        <f t="shared" si="31"/>
        <v>0</v>
      </c>
      <c r="O142" s="21">
        <f t="shared" si="32"/>
        <v>0</v>
      </c>
    </row>
    <row r="143" spans="1:15" x14ac:dyDescent="0.25">
      <c r="A143" s="2">
        <v>41153</v>
      </c>
      <c r="B143" s="9">
        <v>9</v>
      </c>
      <c r="C143" s="3">
        <v>4312</v>
      </c>
      <c r="D143" s="3">
        <v>142</v>
      </c>
      <c r="E143" s="21">
        <f t="shared" si="22"/>
        <v>0</v>
      </c>
      <c r="F143" s="21">
        <f t="shared" si="23"/>
        <v>0</v>
      </c>
      <c r="G143" s="21">
        <f t="shared" si="24"/>
        <v>0</v>
      </c>
      <c r="H143" s="21">
        <f t="shared" si="25"/>
        <v>0</v>
      </c>
      <c r="I143" s="21">
        <f t="shared" si="26"/>
        <v>0</v>
      </c>
      <c r="J143" s="21">
        <f t="shared" si="27"/>
        <v>0</v>
      </c>
      <c r="K143" s="21">
        <f t="shared" si="28"/>
        <v>0</v>
      </c>
      <c r="L143" s="21">
        <f t="shared" si="29"/>
        <v>1</v>
      </c>
      <c r="M143" s="21">
        <f t="shared" si="30"/>
        <v>0</v>
      </c>
      <c r="N143" s="21">
        <f t="shared" si="31"/>
        <v>0</v>
      </c>
      <c r="O143" s="21">
        <f t="shared" si="32"/>
        <v>0</v>
      </c>
    </row>
    <row r="144" spans="1:15" x14ac:dyDescent="0.25">
      <c r="A144" s="2">
        <v>41183</v>
      </c>
      <c r="B144" s="9">
        <v>10</v>
      </c>
      <c r="C144" s="3">
        <v>4297</v>
      </c>
      <c r="D144" s="3">
        <v>143</v>
      </c>
      <c r="E144" s="21">
        <f t="shared" si="22"/>
        <v>0</v>
      </c>
      <c r="F144" s="21">
        <f t="shared" si="23"/>
        <v>0</v>
      </c>
      <c r="G144" s="21">
        <f t="shared" si="24"/>
        <v>0</v>
      </c>
      <c r="H144" s="21">
        <f t="shared" si="25"/>
        <v>0</v>
      </c>
      <c r="I144" s="21">
        <f t="shared" si="26"/>
        <v>0</v>
      </c>
      <c r="J144" s="21">
        <f t="shared" si="27"/>
        <v>0</v>
      </c>
      <c r="K144" s="21">
        <f t="shared" si="28"/>
        <v>0</v>
      </c>
      <c r="L144" s="21">
        <f t="shared" si="29"/>
        <v>0</v>
      </c>
      <c r="M144" s="21">
        <f t="shared" si="30"/>
        <v>1</v>
      </c>
      <c r="N144" s="21">
        <f t="shared" si="31"/>
        <v>0</v>
      </c>
      <c r="O144" s="21">
        <f t="shared" si="32"/>
        <v>0</v>
      </c>
    </row>
    <row r="145" spans="1:15" x14ac:dyDescent="0.25">
      <c r="A145" s="2">
        <v>41214</v>
      </c>
      <c r="B145" s="9">
        <v>11</v>
      </c>
      <c r="C145" s="3">
        <v>3746</v>
      </c>
      <c r="D145" s="3">
        <v>144</v>
      </c>
      <c r="E145" s="21">
        <f t="shared" si="22"/>
        <v>0</v>
      </c>
      <c r="F145" s="21">
        <f t="shared" si="23"/>
        <v>0</v>
      </c>
      <c r="G145" s="21">
        <f t="shared" si="24"/>
        <v>0</v>
      </c>
      <c r="H145" s="21">
        <f t="shared" si="25"/>
        <v>0</v>
      </c>
      <c r="I145" s="21">
        <f t="shared" si="26"/>
        <v>0</v>
      </c>
      <c r="J145" s="21">
        <f t="shared" si="27"/>
        <v>0</v>
      </c>
      <c r="K145" s="21">
        <f t="shared" si="28"/>
        <v>0</v>
      </c>
      <c r="L145" s="21">
        <f t="shared" si="29"/>
        <v>0</v>
      </c>
      <c r="M145" s="21">
        <f t="shared" si="30"/>
        <v>0</v>
      </c>
      <c r="N145" s="21">
        <f t="shared" si="31"/>
        <v>1</v>
      </c>
      <c r="O145" s="21">
        <f t="shared" si="32"/>
        <v>0</v>
      </c>
    </row>
    <row r="146" spans="1:15" x14ac:dyDescent="0.25">
      <c r="A146" s="2">
        <v>41244</v>
      </c>
      <c r="B146" s="9">
        <v>12</v>
      </c>
      <c r="C146" s="3">
        <v>3896</v>
      </c>
      <c r="D146" s="3">
        <v>145</v>
      </c>
      <c r="E146" s="21">
        <f t="shared" si="22"/>
        <v>0</v>
      </c>
      <c r="F146" s="21">
        <f t="shared" si="23"/>
        <v>0</v>
      </c>
      <c r="G146" s="21">
        <f t="shared" si="24"/>
        <v>0</v>
      </c>
      <c r="H146" s="21">
        <f t="shared" si="25"/>
        <v>0</v>
      </c>
      <c r="I146" s="21">
        <f t="shared" si="26"/>
        <v>0</v>
      </c>
      <c r="J146" s="21">
        <f t="shared" si="27"/>
        <v>0</v>
      </c>
      <c r="K146" s="21">
        <f t="shared" si="28"/>
        <v>0</v>
      </c>
      <c r="L146" s="21">
        <f t="shared" si="29"/>
        <v>0</v>
      </c>
      <c r="M146" s="21">
        <f t="shared" si="30"/>
        <v>0</v>
      </c>
      <c r="N146" s="21">
        <f t="shared" si="31"/>
        <v>0</v>
      </c>
      <c r="O146" s="21">
        <f t="shared" si="32"/>
        <v>1</v>
      </c>
    </row>
    <row r="147" spans="1:15" x14ac:dyDescent="0.25">
      <c r="A147" s="2">
        <v>41275</v>
      </c>
      <c r="B147" s="9">
        <v>1</v>
      </c>
      <c r="C147" s="3">
        <v>4715</v>
      </c>
      <c r="D147" s="3">
        <v>146</v>
      </c>
      <c r="E147" s="21">
        <f t="shared" si="22"/>
        <v>1</v>
      </c>
      <c r="F147" s="21">
        <f t="shared" si="23"/>
        <v>0</v>
      </c>
      <c r="G147" s="21">
        <f t="shared" si="24"/>
        <v>0</v>
      </c>
      <c r="H147" s="21">
        <f t="shared" si="25"/>
        <v>0</v>
      </c>
      <c r="I147" s="21">
        <f t="shared" si="26"/>
        <v>0</v>
      </c>
      <c r="J147" s="21">
        <f t="shared" si="27"/>
        <v>0</v>
      </c>
      <c r="K147" s="21">
        <f t="shared" si="28"/>
        <v>0</v>
      </c>
      <c r="L147" s="21">
        <f t="shared" si="29"/>
        <v>0</v>
      </c>
      <c r="M147" s="21">
        <f t="shared" si="30"/>
        <v>0</v>
      </c>
      <c r="N147" s="21">
        <f t="shared" si="31"/>
        <v>0</v>
      </c>
      <c r="O147" s="21">
        <f t="shared" si="32"/>
        <v>0</v>
      </c>
    </row>
    <row r="148" spans="1:15" x14ac:dyDescent="0.25">
      <c r="A148" s="2">
        <v>41306</v>
      </c>
      <c r="B148" s="9">
        <v>2</v>
      </c>
      <c r="C148" s="3">
        <v>3345</v>
      </c>
      <c r="D148" s="3">
        <v>147</v>
      </c>
      <c r="E148" s="21">
        <f t="shared" si="22"/>
        <v>0</v>
      </c>
      <c r="F148" s="21">
        <f t="shared" si="23"/>
        <v>0</v>
      </c>
      <c r="G148" s="21">
        <f t="shared" si="24"/>
        <v>0</v>
      </c>
      <c r="H148" s="21">
        <f t="shared" si="25"/>
        <v>0</v>
      </c>
      <c r="I148" s="21">
        <f t="shared" si="26"/>
        <v>0</v>
      </c>
      <c r="J148" s="21">
        <f t="shared" si="27"/>
        <v>0</v>
      </c>
      <c r="K148" s="21">
        <f t="shared" si="28"/>
        <v>0</v>
      </c>
      <c r="L148" s="21">
        <f t="shared" si="29"/>
        <v>0</v>
      </c>
      <c r="M148" s="21">
        <f t="shared" si="30"/>
        <v>0</v>
      </c>
      <c r="N148" s="21">
        <f t="shared" si="31"/>
        <v>0</v>
      </c>
      <c r="O148" s="21">
        <f t="shared" si="32"/>
        <v>0</v>
      </c>
    </row>
    <row r="149" spans="1:15" x14ac:dyDescent="0.25">
      <c r="A149" s="2">
        <v>41334</v>
      </c>
      <c r="B149" s="9">
        <v>3</v>
      </c>
      <c r="C149" s="3">
        <v>3524</v>
      </c>
      <c r="D149" s="3">
        <v>148</v>
      </c>
      <c r="E149" s="21">
        <f t="shared" si="22"/>
        <v>0</v>
      </c>
      <c r="F149" s="21">
        <f t="shared" si="23"/>
        <v>1</v>
      </c>
      <c r="G149" s="21">
        <f t="shared" si="24"/>
        <v>0</v>
      </c>
      <c r="H149" s="21">
        <f t="shared" si="25"/>
        <v>0</v>
      </c>
      <c r="I149" s="21">
        <f t="shared" si="26"/>
        <v>0</v>
      </c>
      <c r="J149" s="21">
        <f t="shared" si="27"/>
        <v>0</v>
      </c>
      <c r="K149" s="21">
        <f t="shared" si="28"/>
        <v>0</v>
      </c>
      <c r="L149" s="21">
        <f t="shared" si="29"/>
        <v>0</v>
      </c>
      <c r="M149" s="21">
        <f t="shared" si="30"/>
        <v>0</v>
      </c>
      <c r="N149" s="21">
        <f t="shared" si="31"/>
        <v>0</v>
      </c>
      <c r="O149" s="21">
        <f t="shared" si="32"/>
        <v>0</v>
      </c>
    </row>
    <row r="150" spans="1:15" x14ac:dyDescent="0.25">
      <c r="A150" s="2">
        <v>41365</v>
      </c>
      <c r="B150" s="9">
        <v>4</v>
      </c>
      <c r="C150" s="3">
        <v>4254</v>
      </c>
      <c r="D150" s="3">
        <v>149</v>
      </c>
      <c r="E150" s="21">
        <f t="shared" si="22"/>
        <v>0</v>
      </c>
      <c r="F150" s="21">
        <f t="shared" si="23"/>
        <v>0</v>
      </c>
      <c r="G150" s="21">
        <f t="shared" si="24"/>
        <v>1</v>
      </c>
      <c r="H150" s="21">
        <f t="shared" si="25"/>
        <v>0</v>
      </c>
      <c r="I150" s="21">
        <f t="shared" si="26"/>
        <v>0</v>
      </c>
      <c r="J150" s="21">
        <f t="shared" si="27"/>
        <v>0</v>
      </c>
      <c r="K150" s="21">
        <f t="shared" si="28"/>
        <v>0</v>
      </c>
      <c r="L150" s="21">
        <f t="shared" si="29"/>
        <v>0</v>
      </c>
      <c r="M150" s="21">
        <f t="shared" si="30"/>
        <v>0</v>
      </c>
      <c r="N150" s="21">
        <f t="shared" si="31"/>
        <v>0</v>
      </c>
      <c r="O150" s="21">
        <f t="shared" si="32"/>
        <v>0</v>
      </c>
    </row>
    <row r="151" spans="1:15" x14ac:dyDescent="0.25">
      <c r="A151" s="2">
        <v>41395</v>
      </c>
      <c r="B151" s="9">
        <v>5</v>
      </c>
      <c r="C151" s="3">
        <v>4293</v>
      </c>
      <c r="D151" s="3">
        <v>150</v>
      </c>
      <c r="E151" s="21">
        <f t="shared" si="22"/>
        <v>0</v>
      </c>
      <c r="F151" s="21">
        <f t="shared" si="23"/>
        <v>0</v>
      </c>
      <c r="G151" s="21">
        <f t="shared" si="24"/>
        <v>0</v>
      </c>
      <c r="H151" s="21">
        <f t="shared" si="25"/>
        <v>1</v>
      </c>
      <c r="I151" s="21">
        <f t="shared" si="26"/>
        <v>0</v>
      </c>
      <c r="J151" s="21">
        <f t="shared" si="27"/>
        <v>0</v>
      </c>
      <c r="K151" s="21">
        <f t="shared" si="28"/>
        <v>0</v>
      </c>
      <c r="L151" s="21">
        <f t="shared" si="29"/>
        <v>0</v>
      </c>
      <c r="M151" s="21">
        <f t="shared" si="30"/>
        <v>0</v>
      </c>
      <c r="N151" s="21">
        <f t="shared" si="31"/>
        <v>0</v>
      </c>
      <c r="O151" s="21">
        <f t="shared" si="32"/>
        <v>0</v>
      </c>
    </row>
    <row r="152" spans="1:15" x14ac:dyDescent="0.25">
      <c r="A152" s="2">
        <v>41426</v>
      </c>
      <c r="B152" s="9">
        <v>6</v>
      </c>
      <c r="C152" s="3">
        <v>4523</v>
      </c>
      <c r="D152" s="3">
        <v>151</v>
      </c>
      <c r="E152" s="21">
        <f t="shared" si="22"/>
        <v>0</v>
      </c>
      <c r="F152" s="21">
        <f t="shared" si="23"/>
        <v>0</v>
      </c>
      <c r="G152" s="21">
        <f t="shared" si="24"/>
        <v>0</v>
      </c>
      <c r="H152" s="21">
        <f t="shared" si="25"/>
        <v>0</v>
      </c>
      <c r="I152" s="21">
        <f t="shared" si="26"/>
        <v>1</v>
      </c>
      <c r="J152" s="21">
        <f t="shared" si="27"/>
        <v>0</v>
      </c>
      <c r="K152" s="21">
        <f t="shared" si="28"/>
        <v>0</v>
      </c>
      <c r="L152" s="21">
        <f t="shared" si="29"/>
        <v>0</v>
      </c>
      <c r="M152" s="21">
        <f t="shared" si="30"/>
        <v>0</v>
      </c>
      <c r="N152" s="21">
        <f t="shared" si="31"/>
        <v>0</v>
      </c>
      <c r="O152" s="21">
        <f t="shared" si="32"/>
        <v>0</v>
      </c>
    </row>
    <row r="153" spans="1:15" x14ac:dyDescent="0.25">
      <c r="A153" s="2">
        <v>41456</v>
      </c>
      <c r="B153" s="9">
        <v>7</v>
      </c>
      <c r="C153" s="3">
        <v>4718</v>
      </c>
      <c r="D153" s="3">
        <v>152</v>
      </c>
      <c r="E153" s="21">
        <f t="shared" si="22"/>
        <v>0</v>
      </c>
      <c r="F153" s="21">
        <f t="shared" si="23"/>
        <v>0</v>
      </c>
      <c r="G153" s="21">
        <f t="shared" si="24"/>
        <v>0</v>
      </c>
      <c r="H153" s="21">
        <f t="shared" si="25"/>
        <v>0</v>
      </c>
      <c r="I153" s="21">
        <f t="shared" si="26"/>
        <v>0</v>
      </c>
      <c r="J153" s="21">
        <f t="shared" si="27"/>
        <v>1</v>
      </c>
      <c r="K153" s="21">
        <f t="shared" si="28"/>
        <v>0</v>
      </c>
      <c r="L153" s="21">
        <f t="shared" si="29"/>
        <v>0</v>
      </c>
      <c r="M153" s="21">
        <f t="shared" si="30"/>
        <v>0</v>
      </c>
      <c r="N153" s="21">
        <f t="shared" si="31"/>
        <v>0</v>
      </c>
      <c r="O153" s="21">
        <f t="shared" si="32"/>
        <v>0</v>
      </c>
    </row>
    <row r="154" spans="1:15" x14ac:dyDescent="0.25">
      <c r="A154" s="2">
        <v>41487</v>
      </c>
      <c r="B154" s="9">
        <v>8</v>
      </c>
      <c r="C154" s="3">
        <v>5379</v>
      </c>
      <c r="D154" s="3">
        <v>153</v>
      </c>
      <c r="E154" s="21">
        <f t="shared" si="22"/>
        <v>0</v>
      </c>
      <c r="F154" s="21">
        <f t="shared" si="23"/>
        <v>0</v>
      </c>
      <c r="G154" s="21">
        <f t="shared" si="24"/>
        <v>0</v>
      </c>
      <c r="H154" s="21">
        <f t="shared" si="25"/>
        <v>0</v>
      </c>
      <c r="I154" s="21">
        <f t="shared" si="26"/>
        <v>0</v>
      </c>
      <c r="J154" s="21">
        <f t="shared" si="27"/>
        <v>0</v>
      </c>
      <c r="K154" s="21">
        <f t="shared" si="28"/>
        <v>1</v>
      </c>
      <c r="L154" s="21">
        <f t="shared" si="29"/>
        <v>0</v>
      </c>
      <c r="M154" s="21">
        <f t="shared" si="30"/>
        <v>0</v>
      </c>
      <c r="N154" s="21">
        <f t="shared" si="31"/>
        <v>0</v>
      </c>
      <c r="O154" s="21">
        <f t="shared" si="32"/>
        <v>0</v>
      </c>
    </row>
    <row r="155" spans="1:15" x14ac:dyDescent="0.25">
      <c r="A155" s="2">
        <v>41518</v>
      </c>
      <c r="B155" s="9">
        <v>9</v>
      </c>
      <c r="C155" s="3">
        <v>4834</v>
      </c>
      <c r="D155" s="3">
        <v>154</v>
      </c>
      <c r="E155" s="21">
        <f t="shared" si="22"/>
        <v>0</v>
      </c>
      <c r="F155" s="21">
        <f t="shared" si="23"/>
        <v>0</v>
      </c>
      <c r="G155" s="21">
        <f t="shared" si="24"/>
        <v>0</v>
      </c>
      <c r="H155" s="21">
        <f t="shared" si="25"/>
        <v>0</v>
      </c>
      <c r="I155" s="21">
        <f t="shared" si="26"/>
        <v>0</v>
      </c>
      <c r="J155" s="21">
        <f t="shared" si="27"/>
        <v>0</v>
      </c>
      <c r="K155" s="21">
        <f t="shared" si="28"/>
        <v>0</v>
      </c>
      <c r="L155" s="21">
        <f t="shared" si="29"/>
        <v>1</v>
      </c>
      <c r="M155" s="21">
        <f t="shared" si="30"/>
        <v>0</v>
      </c>
      <c r="N155" s="21">
        <f t="shared" si="31"/>
        <v>0</v>
      </c>
      <c r="O155" s="21">
        <f t="shared" si="32"/>
        <v>0</v>
      </c>
    </row>
    <row r="156" spans="1:15" x14ac:dyDescent="0.25">
      <c r="A156" s="2">
        <v>41548</v>
      </c>
      <c r="B156" s="9">
        <v>10</v>
      </c>
      <c r="C156" s="3">
        <v>4380</v>
      </c>
      <c r="D156" s="3">
        <v>155</v>
      </c>
      <c r="E156" s="21">
        <f t="shared" si="22"/>
        <v>0</v>
      </c>
      <c r="F156" s="21">
        <f t="shared" si="23"/>
        <v>0</v>
      </c>
      <c r="G156" s="21">
        <f t="shared" si="24"/>
        <v>0</v>
      </c>
      <c r="H156" s="21">
        <f t="shared" si="25"/>
        <v>0</v>
      </c>
      <c r="I156" s="21">
        <f t="shared" si="26"/>
        <v>0</v>
      </c>
      <c r="J156" s="21">
        <f t="shared" si="27"/>
        <v>0</v>
      </c>
      <c r="K156" s="21">
        <f t="shared" si="28"/>
        <v>0</v>
      </c>
      <c r="L156" s="21">
        <f t="shared" si="29"/>
        <v>0</v>
      </c>
      <c r="M156" s="21">
        <f t="shared" si="30"/>
        <v>1</v>
      </c>
      <c r="N156" s="21">
        <f t="shared" si="31"/>
        <v>0</v>
      </c>
      <c r="O156" s="21">
        <f t="shared" si="32"/>
        <v>0</v>
      </c>
    </row>
    <row r="157" spans="1:15" x14ac:dyDescent="0.25">
      <c r="A157" s="2">
        <v>41579</v>
      </c>
      <c r="B157" s="9">
        <v>11</v>
      </c>
      <c r="C157" s="3">
        <v>3776</v>
      </c>
      <c r="D157" s="3">
        <v>156</v>
      </c>
      <c r="E157" s="21">
        <f t="shared" si="22"/>
        <v>0</v>
      </c>
      <c r="F157" s="21">
        <f t="shared" si="23"/>
        <v>0</v>
      </c>
      <c r="G157" s="21">
        <f t="shared" si="24"/>
        <v>0</v>
      </c>
      <c r="H157" s="21">
        <f t="shared" si="25"/>
        <v>0</v>
      </c>
      <c r="I157" s="21">
        <f t="shared" si="26"/>
        <v>0</v>
      </c>
      <c r="J157" s="21">
        <f t="shared" si="27"/>
        <v>0</v>
      </c>
      <c r="K157" s="21">
        <f t="shared" si="28"/>
        <v>0</v>
      </c>
      <c r="L157" s="21">
        <f t="shared" si="29"/>
        <v>0</v>
      </c>
      <c r="M157" s="21">
        <f t="shared" si="30"/>
        <v>0</v>
      </c>
      <c r="N157" s="21">
        <f t="shared" si="31"/>
        <v>1</v>
      </c>
      <c r="O157" s="21">
        <f t="shared" si="32"/>
        <v>0</v>
      </c>
    </row>
    <row r="158" spans="1:15" x14ac:dyDescent="0.25">
      <c r="A158" s="2">
        <v>41609</v>
      </c>
      <c r="B158" s="9">
        <v>12</v>
      </c>
      <c r="C158" s="3">
        <v>4166</v>
      </c>
      <c r="D158" s="3">
        <v>157</v>
      </c>
      <c r="E158" s="21">
        <f t="shared" si="22"/>
        <v>0</v>
      </c>
      <c r="F158" s="21">
        <f t="shared" si="23"/>
        <v>0</v>
      </c>
      <c r="G158" s="21">
        <f t="shared" si="24"/>
        <v>0</v>
      </c>
      <c r="H158" s="21">
        <f t="shared" si="25"/>
        <v>0</v>
      </c>
      <c r="I158" s="21">
        <f t="shared" si="26"/>
        <v>0</v>
      </c>
      <c r="J158" s="21">
        <f t="shared" si="27"/>
        <v>0</v>
      </c>
      <c r="K158" s="21">
        <f t="shared" si="28"/>
        <v>0</v>
      </c>
      <c r="L158" s="21">
        <f t="shared" si="29"/>
        <v>0</v>
      </c>
      <c r="M158" s="21">
        <f t="shared" si="30"/>
        <v>0</v>
      </c>
      <c r="N158" s="21">
        <f t="shared" si="31"/>
        <v>0</v>
      </c>
      <c r="O158" s="21">
        <f t="shared" si="32"/>
        <v>1</v>
      </c>
    </row>
    <row r="159" spans="1:15" x14ac:dyDescent="0.25">
      <c r="A159" s="2">
        <v>41640</v>
      </c>
      <c r="B159" s="9">
        <v>1</v>
      </c>
      <c r="C159" s="3">
        <v>4915</v>
      </c>
      <c r="D159" s="3">
        <v>158</v>
      </c>
      <c r="E159" s="21">
        <f t="shared" si="22"/>
        <v>1</v>
      </c>
      <c r="F159" s="21">
        <f t="shared" si="23"/>
        <v>0</v>
      </c>
      <c r="G159" s="21">
        <f t="shared" si="24"/>
        <v>0</v>
      </c>
      <c r="H159" s="21">
        <f t="shared" si="25"/>
        <v>0</v>
      </c>
      <c r="I159" s="21">
        <f t="shared" si="26"/>
        <v>0</v>
      </c>
      <c r="J159" s="21">
        <f t="shared" si="27"/>
        <v>0</v>
      </c>
      <c r="K159" s="21">
        <f t="shared" si="28"/>
        <v>0</v>
      </c>
      <c r="L159" s="21">
        <f t="shared" si="29"/>
        <v>0</v>
      </c>
      <c r="M159" s="21">
        <f t="shared" si="30"/>
        <v>0</v>
      </c>
      <c r="N159" s="21">
        <f t="shared" si="31"/>
        <v>0</v>
      </c>
      <c r="O159" s="21">
        <f t="shared" si="32"/>
        <v>0</v>
      </c>
    </row>
    <row r="160" spans="1:15" x14ac:dyDescent="0.25">
      <c r="A160" s="2">
        <v>41671</v>
      </c>
      <c r="B160" s="9">
        <v>2</v>
      </c>
      <c r="C160" s="3">
        <v>3570</v>
      </c>
      <c r="D160" s="3">
        <v>159</v>
      </c>
      <c r="E160" s="21">
        <f t="shared" si="22"/>
        <v>0</v>
      </c>
      <c r="F160" s="21">
        <f t="shared" si="23"/>
        <v>0</v>
      </c>
      <c r="G160" s="21">
        <f t="shared" si="24"/>
        <v>0</v>
      </c>
      <c r="H160" s="21">
        <f t="shared" si="25"/>
        <v>0</v>
      </c>
      <c r="I160" s="21">
        <f t="shared" si="26"/>
        <v>0</v>
      </c>
      <c r="J160" s="21">
        <f t="shared" si="27"/>
        <v>0</v>
      </c>
      <c r="K160" s="21">
        <f t="shared" si="28"/>
        <v>0</v>
      </c>
      <c r="L160" s="21">
        <f t="shared" si="29"/>
        <v>0</v>
      </c>
      <c r="M160" s="21">
        <f t="shared" si="30"/>
        <v>0</v>
      </c>
      <c r="N160" s="21">
        <f t="shared" si="31"/>
        <v>0</v>
      </c>
      <c r="O160" s="21">
        <f t="shared" si="32"/>
        <v>0</v>
      </c>
    </row>
    <row r="161" spans="1:15" x14ac:dyDescent="0.25">
      <c r="A161" s="2">
        <v>41699</v>
      </c>
      <c r="B161" s="9">
        <v>3</v>
      </c>
      <c r="C161" s="3">
        <v>3868</v>
      </c>
      <c r="D161" s="3">
        <v>160</v>
      </c>
      <c r="E161" s="21">
        <f t="shared" si="22"/>
        <v>0</v>
      </c>
      <c r="F161" s="21">
        <f t="shared" si="23"/>
        <v>1</v>
      </c>
      <c r="G161" s="21">
        <f t="shared" si="24"/>
        <v>0</v>
      </c>
      <c r="H161" s="21">
        <f t="shared" si="25"/>
        <v>0</v>
      </c>
      <c r="I161" s="21">
        <f t="shared" si="26"/>
        <v>0</v>
      </c>
      <c r="J161" s="21">
        <f t="shared" si="27"/>
        <v>0</v>
      </c>
      <c r="K161" s="21">
        <f t="shared" si="28"/>
        <v>0</v>
      </c>
      <c r="L161" s="21">
        <f t="shared" si="29"/>
        <v>0</v>
      </c>
      <c r="M161" s="21">
        <f t="shared" si="30"/>
        <v>0</v>
      </c>
      <c r="N161" s="21">
        <f t="shared" si="31"/>
        <v>0</v>
      </c>
      <c r="O161" s="21">
        <f t="shared" si="32"/>
        <v>0</v>
      </c>
    </row>
    <row r="162" spans="1:15" x14ac:dyDescent="0.25">
      <c r="A162" s="2">
        <v>41730</v>
      </c>
      <c r="B162" s="9">
        <v>4</v>
      </c>
      <c r="C162" s="3">
        <v>4420</v>
      </c>
      <c r="D162" s="3">
        <v>161</v>
      </c>
      <c r="E162" s="21">
        <f t="shared" si="22"/>
        <v>0</v>
      </c>
      <c r="F162" s="21">
        <f t="shared" si="23"/>
        <v>0</v>
      </c>
      <c r="G162" s="21">
        <f t="shared" si="24"/>
        <v>1</v>
      </c>
      <c r="H162" s="21">
        <f t="shared" si="25"/>
        <v>0</v>
      </c>
      <c r="I162" s="21">
        <f t="shared" si="26"/>
        <v>0</v>
      </c>
      <c r="J162" s="21">
        <f t="shared" si="27"/>
        <v>0</v>
      </c>
      <c r="K162" s="21">
        <f t="shared" si="28"/>
        <v>0</v>
      </c>
      <c r="L162" s="21">
        <f t="shared" si="29"/>
        <v>0</v>
      </c>
      <c r="M162" s="21">
        <f t="shared" si="30"/>
        <v>0</v>
      </c>
      <c r="N162" s="21">
        <f t="shared" si="31"/>
        <v>0</v>
      </c>
      <c r="O162" s="21">
        <f t="shared" si="32"/>
        <v>0</v>
      </c>
    </row>
    <row r="163" spans="1:15" x14ac:dyDescent="0.25">
      <c r="A163" s="2">
        <v>41760</v>
      </c>
      <c r="B163" s="9">
        <v>5</v>
      </c>
      <c r="C163" s="3">
        <v>4512</v>
      </c>
      <c r="D163" s="3">
        <v>162</v>
      </c>
      <c r="E163" s="21">
        <f t="shared" si="22"/>
        <v>0</v>
      </c>
      <c r="F163" s="21">
        <f t="shared" si="23"/>
        <v>0</v>
      </c>
      <c r="G163" s="21">
        <f t="shared" si="24"/>
        <v>0</v>
      </c>
      <c r="H163" s="21">
        <f t="shared" si="25"/>
        <v>1</v>
      </c>
      <c r="I163" s="21">
        <f t="shared" si="26"/>
        <v>0</v>
      </c>
      <c r="J163" s="21">
        <f t="shared" si="27"/>
        <v>0</v>
      </c>
      <c r="K163" s="21">
        <f t="shared" si="28"/>
        <v>0</v>
      </c>
      <c r="L163" s="21">
        <f t="shared" si="29"/>
        <v>0</v>
      </c>
      <c r="M163" s="21">
        <f t="shared" si="30"/>
        <v>0</v>
      </c>
      <c r="N163" s="21">
        <f t="shared" si="31"/>
        <v>0</v>
      </c>
      <c r="O163" s="21">
        <f t="shared" si="32"/>
        <v>0</v>
      </c>
    </row>
    <row r="164" spans="1:15" x14ac:dyDescent="0.25">
      <c r="A164" s="2">
        <v>41791</v>
      </c>
      <c r="B164" s="9">
        <v>6</v>
      </c>
      <c r="C164" s="3">
        <v>4732</v>
      </c>
      <c r="D164" s="3">
        <v>163</v>
      </c>
      <c r="E164" s="21">
        <f t="shared" si="22"/>
        <v>0</v>
      </c>
      <c r="F164" s="21">
        <f t="shared" si="23"/>
        <v>0</v>
      </c>
      <c r="G164" s="21">
        <f t="shared" si="24"/>
        <v>0</v>
      </c>
      <c r="H164" s="21">
        <f t="shared" si="25"/>
        <v>0</v>
      </c>
      <c r="I164" s="21">
        <f t="shared" si="26"/>
        <v>1</v>
      </c>
      <c r="J164" s="21">
        <f t="shared" si="27"/>
        <v>0</v>
      </c>
      <c r="K164" s="21">
        <f t="shared" si="28"/>
        <v>0</v>
      </c>
      <c r="L164" s="21">
        <f t="shared" si="29"/>
        <v>0</v>
      </c>
      <c r="M164" s="21">
        <f t="shared" si="30"/>
        <v>0</v>
      </c>
      <c r="N164" s="21">
        <f t="shared" si="31"/>
        <v>0</v>
      </c>
      <c r="O164" s="21">
        <f t="shared" si="32"/>
        <v>0</v>
      </c>
    </row>
    <row r="165" spans="1:15" x14ac:dyDescent="0.25">
      <c r="A165" s="2">
        <v>41821</v>
      </c>
      <c r="B165" s="9">
        <v>7</v>
      </c>
      <c r="C165" s="3">
        <v>5113</v>
      </c>
      <c r="D165" s="3">
        <v>164</v>
      </c>
      <c r="E165" s="21">
        <f t="shared" si="22"/>
        <v>0</v>
      </c>
      <c r="F165" s="21">
        <f t="shared" si="23"/>
        <v>0</v>
      </c>
      <c r="G165" s="21">
        <f t="shared" si="24"/>
        <v>0</v>
      </c>
      <c r="H165" s="21">
        <f t="shared" si="25"/>
        <v>0</v>
      </c>
      <c r="I165" s="21">
        <f t="shared" si="26"/>
        <v>0</v>
      </c>
      <c r="J165" s="21">
        <f t="shared" si="27"/>
        <v>1</v>
      </c>
      <c r="K165" s="21">
        <f t="shared" si="28"/>
        <v>0</v>
      </c>
      <c r="L165" s="21">
        <f t="shared" si="29"/>
        <v>0</v>
      </c>
      <c r="M165" s="21">
        <f t="shared" si="30"/>
        <v>0</v>
      </c>
      <c r="N165" s="21">
        <f t="shared" si="31"/>
        <v>0</v>
      </c>
      <c r="O165" s="21">
        <f t="shared" si="32"/>
        <v>0</v>
      </c>
    </row>
    <row r="166" spans="1:15" x14ac:dyDescent="0.25">
      <c r="A166" s="2">
        <v>41852</v>
      </c>
      <c r="B166" s="9">
        <v>8</v>
      </c>
      <c r="C166" s="3">
        <v>5519</v>
      </c>
      <c r="D166" s="3">
        <v>165</v>
      </c>
      <c r="E166" s="21">
        <f t="shared" si="22"/>
        <v>0</v>
      </c>
      <c r="F166" s="21">
        <f t="shared" si="23"/>
        <v>0</v>
      </c>
      <c r="G166" s="21">
        <f t="shared" si="24"/>
        <v>0</v>
      </c>
      <c r="H166" s="21">
        <f t="shared" si="25"/>
        <v>0</v>
      </c>
      <c r="I166" s="21">
        <f t="shared" si="26"/>
        <v>0</v>
      </c>
      <c r="J166" s="21">
        <f t="shared" si="27"/>
        <v>0</v>
      </c>
      <c r="K166" s="21">
        <f t="shared" si="28"/>
        <v>1</v>
      </c>
      <c r="L166" s="21">
        <f t="shared" si="29"/>
        <v>0</v>
      </c>
      <c r="M166" s="21">
        <f t="shared" si="30"/>
        <v>0</v>
      </c>
      <c r="N166" s="21">
        <f t="shared" si="31"/>
        <v>0</v>
      </c>
      <c r="O166" s="21">
        <f t="shared" si="32"/>
        <v>0</v>
      </c>
    </row>
    <row r="167" spans="1:15" x14ac:dyDescent="0.25">
      <c r="A167" s="2">
        <v>41883</v>
      </c>
      <c r="B167" s="9">
        <v>9</v>
      </c>
      <c r="C167" s="3">
        <v>5197</v>
      </c>
      <c r="D167" s="3">
        <v>166</v>
      </c>
      <c r="E167" s="21">
        <f t="shared" si="22"/>
        <v>0</v>
      </c>
      <c r="F167" s="21">
        <f t="shared" si="23"/>
        <v>0</v>
      </c>
      <c r="G167" s="21">
        <f t="shared" si="24"/>
        <v>0</v>
      </c>
      <c r="H167" s="21">
        <f t="shared" si="25"/>
        <v>0</v>
      </c>
      <c r="I167" s="21">
        <f t="shared" si="26"/>
        <v>0</v>
      </c>
      <c r="J167" s="21">
        <f t="shared" si="27"/>
        <v>0</v>
      </c>
      <c r="K167" s="21">
        <f t="shared" si="28"/>
        <v>0</v>
      </c>
      <c r="L167" s="21">
        <f t="shared" si="29"/>
        <v>1</v>
      </c>
      <c r="M167" s="21">
        <f t="shared" si="30"/>
        <v>0</v>
      </c>
      <c r="N167" s="21">
        <f t="shared" si="31"/>
        <v>0</v>
      </c>
      <c r="O167" s="21">
        <f t="shared" si="32"/>
        <v>0</v>
      </c>
    </row>
    <row r="168" spans="1:15" x14ac:dyDescent="0.25">
      <c r="A168" s="2">
        <v>41913</v>
      </c>
      <c r="B168" s="9">
        <v>10</v>
      </c>
      <c r="C168" s="3">
        <v>5013</v>
      </c>
      <c r="D168" s="3">
        <v>167</v>
      </c>
      <c r="E168" s="21">
        <f t="shared" si="22"/>
        <v>0</v>
      </c>
      <c r="F168" s="21">
        <f t="shared" si="23"/>
        <v>0</v>
      </c>
      <c r="G168" s="21">
        <f t="shared" si="24"/>
        <v>0</v>
      </c>
      <c r="H168" s="21">
        <f t="shared" si="25"/>
        <v>0</v>
      </c>
      <c r="I168" s="21">
        <f t="shared" si="26"/>
        <v>0</v>
      </c>
      <c r="J168" s="21">
        <f t="shared" si="27"/>
        <v>0</v>
      </c>
      <c r="K168" s="21">
        <f t="shared" si="28"/>
        <v>0</v>
      </c>
      <c r="L168" s="21">
        <f t="shared" si="29"/>
        <v>0</v>
      </c>
      <c r="M168" s="21">
        <f t="shared" si="30"/>
        <v>1</v>
      </c>
      <c r="N168" s="21">
        <f t="shared" si="31"/>
        <v>0</v>
      </c>
      <c r="O168" s="21">
        <f t="shared" si="32"/>
        <v>0</v>
      </c>
    </row>
    <row r="169" spans="1:15" x14ac:dyDescent="0.25">
      <c r="A169" s="2">
        <v>41944</v>
      </c>
      <c r="B169" s="9">
        <v>11</v>
      </c>
      <c r="C169" s="3">
        <v>4102</v>
      </c>
      <c r="D169" s="3">
        <v>168</v>
      </c>
      <c r="E169" s="21">
        <f t="shared" si="22"/>
        <v>0</v>
      </c>
      <c r="F169" s="21">
        <f t="shared" si="23"/>
        <v>0</v>
      </c>
      <c r="G169" s="21">
        <f t="shared" si="24"/>
        <v>0</v>
      </c>
      <c r="H169" s="21">
        <f t="shared" si="25"/>
        <v>0</v>
      </c>
      <c r="I169" s="21">
        <f t="shared" si="26"/>
        <v>0</v>
      </c>
      <c r="J169" s="21">
        <f t="shared" si="27"/>
        <v>0</v>
      </c>
      <c r="K169" s="21">
        <f t="shared" si="28"/>
        <v>0</v>
      </c>
      <c r="L169" s="21">
        <f t="shared" si="29"/>
        <v>0</v>
      </c>
      <c r="M169" s="21">
        <f t="shared" si="30"/>
        <v>0</v>
      </c>
      <c r="N169" s="21">
        <f t="shared" si="31"/>
        <v>1</v>
      </c>
      <c r="O169" s="21">
        <f t="shared" si="32"/>
        <v>0</v>
      </c>
    </row>
    <row r="170" spans="1:15" x14ac:dyDescent="0.25">
      <c r="A170" s="2">
        <v>41974</v>
      </c>
      <c r="B170" s="9">
        <v>12</v>
      </c>
      <c r="C170" s="3">
        <v>4608</v>
      </c>
      <c r="D170" s="3">
        <v>169</v>
      </c>
      <c r="E170" s="21">
        <f t="shared" si="22"/>
        <v>0</v>
      </c>
      <c r="F170" s="21">
        <f t="shared" si="23"/>
        <v>0</v>
      </c>
      <c r="G170" s="21">
        <f t="shared" si="24"/>
        <v>0</v>
      </c>
      <c r="H170" s="21">
        <f t="shared" si="25"/>
        <v>0</v>
      </c>
      <c r="I170" s="21">
        <f t="shared" si="26"/>
        <v>0</v>
      </c>
      <c r="J170" s="21">
        <f t="shared" si="27"/>
        <v>0</v>
      </c>
      <c r="K170" s="21">
        <f t="shared" si="28"/>
        <v>0</v>
      </c>
      <c r="L170" s="21">
        <f t="shared" si="29"/>
        <v>0</v>
      </c>
      <c r="M170" s="21">
        <f t="shared" si="30"/>
        <v>0</v>
      </c>
      <c r="N170" s="21">
        <f t="shared" si="31"/>
        <v>0</v>
      </c>
      <c r="O170" s="21">
        <f t="shared" si="32"/>
        <v>1</v>
      </c>
    </row>
    <row r="171" spans="1:15" x14ac:dyDescent="0.25">
      <c r="A171" s="2">
        <v>42005</v>
      </c>
      <c r="B171" s="9">
        <v>1</v>
      </c>
      <c r="C171" s="3">
        <v>5319</v>
      </c>
      <c r="D171" s="3">
        <v>170</v>
      </c>
      <c r="E171" s="21">
        <f t="shared" si="22"/>
        <v>1</v>
      </c>
      <c r="F171" s="21">
        <f t="shared" si="23"/>
        <v>0</v>
      </c>
      <c r="G171" s="21">
        <f t="shared" si="24"/>
        <v>0</v>
      </c>
      <c r="H171" s="21">
        <f t="shared" si="25"/>
        <v>0</v>
      </c>
      <c r="I171" s="21">
        <f t="shared" si="26"/>
        <v>0</v>
      </c>
      <c r="J171" s="21">
        <f t="shared" si="27"/>
        <v>0</v>
      </c>
      <c r="K171" s="21">
        <f t="shared" si="28"/>
        <v>0</v>
      </c>
      <c r="L171" s="21">
        <f t="shared" si="29"/>
        <v>0</v>
      </c>
      <c r="M171" s="21">
        <f t="shared" si="30"/>
        <v>0</v>
      </c>
      <c r="N171" s="21">
        <f t="shared" si="31"/>
        <v>0</v>
      </c>
      <c r="O171" s="21">
        <f t="shared" si="32"/>
        <v>0</v>
      </c>
    </row>
    <row r="172" spans="1:15" x14ac:dyDescent="0.25">
      <c r="A172" s="2">
        <v>42036</v>
      </c>
      <c r="B172" s="9">
        <v>2</v>
      </c>
      <c r="C172" s="3">
        <v>3817</v>
      </c>
      <c r="D172" s="3">
        <v>171</v>
      </c>
      <c r="E172" s="21">
        <f t="shared" si="22"/>
        <v>0</v>
      </c>
      <c r="F172" s="21">
        <f t="shared" si="23"/>
        <v>0</v>
      </c>
      <c r="G172" s="21">
        <f t="shared" si="24"/>
        <v>0</v>
      </c>
      <c r="H172" s="21">
        <f t="shared" si="25"/>
        <v>0</v>
      </c>
      <c r="I172" s="21">
        <f t="shared" si="26"/>
        <v>0</v>
      </c>
      <c r="J172" s="21">
        <f t="shared" si="27"/>
        <v>0</v>
      </c>
      <c r="K172" s="21">
        <f t="shared" si="28"/>
        <v>0</v>
      </c>
      <c r="L172" s="21">
        <f t="shared" si="29"/>
        <v>0</v>
      </c>
      <c r="M172" s="21">
        <f t="shared" si="30"/>
        <v>0</v>
      </c>
      <c r="N172" s="21">
        <f t="shared" si="31"/>
        <v>0</v>
      </c>
      <c r="O172" s="21">
        <f t="shared" si="32"/>
        <v>0</v>
      </c>
    </row>
    <row r="173" spans="1:15" x14ac:dyDescent="0.25">
      <c r="A173" s="2">
        <v>42064</v>
      </c>
      <c r="B173" s="9">
        <v>3</v>
      </c>
      <c r="C173" s="3">
        <v>4349</v>
      </c>
      <c r="D173" s="3">
        <v>172</v>
      </c>
      <c r="E173" s="21">
        <f t="shared" si="22"/>
        <v>0</v>
      </c>
      <c r="F173" s="21">
        <f t="shared" si="23"/>
        <v>1</v>
      </c>
      <c r="G173" s="21">
        <f t="shared" si="24"/>
        <v>0</v>
      </c>
      <c r="H173" s="21">
        <f t="shared" si="25"/>
        <v>0</v>
      </c>
      <c r="I173" s="21">
        <f t="shared" si="26"/>
        <v>0</v>
      </c>
      <c r="J173" s="21">
        <f t="shared" si="27"/>
        <v>0</v>
      </c>
      <c r="K173" s="21">
        <f t="shared" si="28"/>
        <v>0</v>
      </c>
      <c r="L173" s="21">
        <f t="shared" si="29"/>
        <v>0</v>
      </c>
      <c r="M173" s="21">
        <f t="shared" si="30"/>
        <v>0</v>
      </c>
      <c r="N173" s="21">
        <f t="shared" si="31"/>
        <v>0</v>
      </c>
      <c r="O173" s="21">
        <f t="shared" si="32"/>
        <v>0</v>
      </c>
    </row>
    <row r="174" spans="1:15" x14ac:dyDescent="0.25">
      <c r="A174" s="2">
        <v>42095</v>
      </c>
      <c r="B174" s="9">
        <v>4</v>
      </c>
      <c r="C174" s="3">
        <v>4753</v>
      </c>
      <c r="D174" s="3">
        <v>173</v>
      </c>
      <c r="E174" s="21">
        <f t="shared" si="22"/>
        <v>0</v>
      </c>
      <c r="F174" s="21">
        <f t="shared" si="23"/>
        <v>0</v>
      </c>
      <c r="G174" s="21">
        <f t="shared" si="24"/>
        <v>1</v>
      </c>
      <c r="H174" s="21">
        <f t="shared" si="25"/>
        <v>0</v>
      </c>
      <c r="I174" s="21">
        <f t="shared" si="26"/>
        <v>0</v>
      </c>
      <c r="J174" s="21">
        <f t="shared" si="27"/>
        <v>0</v>
      </c>
      <c r="K174" s="21">
        <f t="shared" si="28"/>
        <v>0</v>
      </c>
      <c r="L174" s="21">
        <f t="shared" si="29"/>
        <v>0</v>
      </c>
      <c r="M174" s="21">
        <f t="shared" si="30"/>
        <v>0</v>
      </c>
      <c r="N174" s="21">
        <f t="shared" si="31"/>
        <v>0</v>
      </c>
      <c r="O174" s="21">
        <f t="shared" si="32"/>
        <v>0</v>
      </c>
    </row>
    <row r="175" spans="1:15" x14ac:dyDescent="0.25">
      <c r="A175" s="2">
        <v>42125</v>
      </c>
      <c r="B175" s="9">
        <v>5</v>
      </c>
      <c r="C175" s="3">
        <v>4770</v>
      </c>
      <c r="D175" s="3">
        <v>174</v>
      </c>
      <c r="E175" s="21">
        <f t="shared" si="22"/>
        <v>0</v>
      </c>
      <c r="F175" s="21">
        <f t="shared" si="23"/>
        <v>0</v>
      </c>
      <c r="G175" s="21">
        <f t="shared" si="24"/>
        <v>0</v>
      </c>
      <c r="H175" s="21">
        <f t="shared" si="25"/>
        <v>1</v>
      </c>
      <c r="I175" s="21">
        <f t="shared" si="26"/>
        <v>0</v>
      </c>
      <c r="J175" s="21">
        <f t="shared" si="27"/>
        <v>0</v>
      </c>
      <c r="K175" s="21">
        <f t="shared" si="28"/>
        <v>0</v>
      </c>
      <c r="L175" s="21">
        <f t="shared" si="29"/>
        <v>0</v>
      </c>
      <c r="M175" s="21">
        <f t="shared" si="30"/>
        <v>0</v>
      </c>
      <c r="N175" s="21">
        <f t="shared" si="31"/>
        <v>0</v>
      </c>
      <c r="O175" s="21">
        <f t="shared" si="32"/>
        <v>0</v>
      </c>
    </row>
    <row r="176" spans="1:15" x14ac:dyDescent="0.25">
      <c r="A176" s="2">
        <v>42156</v>
      </c>
      <c r="B176" s="9">
        <v>6</v>
      </c>
      <c r="C176" s="3">
        <v>5215</v>
      </c>
      <c r="D176" s="3">
        <v>175</v>
      </c>
      <c r="E176" s="21">
        <f t="shared" si="22"/>
        <v>0</v>
      </c>
      <c r="F176" s="21">
        <f t="shared" si="23"/>
        <v>0</v>
      </c>
      <c r="G176" s="21">
        <f t="shared" si="24"/>
        <v>0</v>
      </c>
      <c r="H176" s="21">
        <f t="shared" si="25"/>
        <v>0</v>
      </c>
      <c r="I176" s="21">
        <f t="shared" si="26"/>
        <v>1</v>
      </c>
      <c r="J176" s="21">
        <f t="shared" si="27"/>
        <v>0</v>
      </c>
      <c r="K176" s="21">
        <f t="shared" si="28"/>
        <v>0</v>
      </c>
      <c r="L176" s="21">
        <f t="shared" si="29"/>
        <v>0</v>
      </c>
      <c r="M176" s="21">
        <f t="shared" si="30"/>
        <v>0</v>
      </c>
      <c r="N176" s="21">
        <f t="shared" si="31"/>
        <v>0</v>
      </c>
      <c r="O176" s="21">
        <f t="shared" si="32"/>
        <v>0</v>
      </c>
    </row>
    <row r="177" spans="1:15" x14ac:dyDescent="0.25">
      <c r="A177" s="2">
        <v>42186</v>
      </c>
      <c r="B177" s="9">
        <v>7</v>
      </c>
      <c r="C177" s="3">
        <v>5232</v>
      </c>
      <c r="D177" s="3">
        <v>176</v>
      </c>
      <c r="E177" s="21">
        <f t="shared" si="22"/>
        <v>0</v>
      </c>
      <c r="F177" s="21">
        <f t="shared" si="23"/>
        <v>0</v>
      </c>
      <c r="G177" s="21">
        <f t="shared" si="24"/>
        <v>0</v>
      </c>
      <c r="H177" s="21">
        <f t="shared" si="25"/>
        <v>0</v>
      </c>
      <c r="I177" s="21">
        <f t="shared" si="26"/>
        <v>0</v>
      </c>
      <c r="J177" s="21">
        <f t="shared" si="27"/>
        <v>1</v>
      </c>
      <c r="K177" s="21">
        <f t="shared" si="28"/>
        <v>0</v>
      </c>
      <c r="L177" s="21">
        <f t="shared" si="29"/>
        <v>0</v>
      </c>
      <c r="M177" s="21">
        <f t="shared" si="30"/>
        <v>0</v>
      </c>
      <c r="N177" s="21">
        <f t="shared" si="31"/>
        <v>0</v>
      </c>
      <c r="O177" s="21">
        <f t="shared" si="32"/>
        <v>0</v>
      </c>
    </row>
    <row r="178" spans="1:15" x14ac:dyDescent="0.25">
      <c r="A178" s="2">
        <v>42217</v>
      </c>
      <c r="B178" s="9">
        <v>8</v>
      </c>
      <c r="C178" s="3">
        <v>5971</v>
      </c>
      <c r="D178" s="3">
        <v>177</v>
      </c>
      <c r="E178" s="21">
        <f t="shared" si="22"/>
        <v>0</v>
      </c>
      <c r="F178" s="21">
        <f t="shared" si="23"/>
        <v>0</v>
      </c>
      <c r="G178" s="21">
        <f t="shared" si="24"/>
        <v>0</v>
      </c>
      <c r="H178" s="21">
        <f t="shared" si="25"/>
        <v>0</v>
      </c>
      <c r="I178" s="21">
        <f t="shared" si="26"/>
        <v>0</v>
      </c>
      <c r="J178" s="21">
        <f t="shared" si="27"/>
        <v>0</v>
      </c>
      <c r="K178" s="21">
        <f t="shared" si="28"/>
        <v>1</v>
      </c>
      <c r="L178" s="21">
        <f t="shared" si="29"/>
        <v>0</v>
      </c>
      <c r="M178" s="21">
        <f t="shared" si="30"/>
        <v>0</v>
      </c>
      <c r="N178" s="21">
        <f t="shared" si="31"/>
        <v>0</v>
      </c>
      <c r="O178" s="21">
        <f t="shared" si="32"/>
        <v>0</v>
      </c>
    </row>
    <row r="179" spans="1:15" x14ac:dyDescent="0.25">
      <c r="A179" s="2">
        <v>42248</v>
      </c>
      <c r="B179" s="9">
        <v>9</v>
      </c>
      <c r="C179" s="3">
        <v>5406</v>
      </c>
      <c r="D179" s="3">
        <v>178</v>
      </c>
      <c r="E179" s="21">
        <f t="shared" si="22"/>
        <v>0</v>
      </c>
      <c r="F179" s="21">
        <f t="shared" si="23"/>
        <v>0</v>
      </c>
      <c r="G179" s="21">
        <f t="shared" si="24"/>
        <v>0</v>
      </c>
      <c r="H179" s="21">
        <f t="shared" si="25"/>
        <v>0</v>
      </c>
      <c r="I179" s="21">
        <f t="shared" si="26"/>
        <v>0</v>
      </c>
      <c r="J179" s="21">
        <f t="shared" si="27"/>
        <v>0</v>
      </c>
      <c r="K179" s="21">
        <f t="shared" si="28"/>
        <v>0</v>
      </c>
      <c r="L179" s="21">
        <f t="shared" si="29"/>
        <v>1</v>
      </c>
      <c r="M179" s="21">
        <f t="shared" si="30"/>
        <v>0</v>
      </c>
      <c r="N179" s="21">
        <f t="shared" si="31"/>
        <v>0</v>
      </c>
      <c r="O179" s="21">
        <f t="shared" si="32"/>
        <v>0</v>
      </c>
    </row>
    <row r="180" spans="1:15" x14ac:dyDescent="0.25">
      <c r="A180" s="2">
        <v>42278</v>
      </c>
      <c r="B180" s="9">
        <v>10</v>
      </c>
      <c r="C180" s="3">
        <v>5097</v>
      </c>
      <c r="D180" s="3">
        <v>179</v>
      </c>
      <c r="E180" s="21">
        <f t="shared" si="22"/>
        <v>0</v>
      </c>
      <c r="F180" s="21">
        <f t="shared" si="23"/>
        <v>0</v>
      </c>
      <c r="G180" s="21">
        <f t="shared" si="24"/>
        <v>0</v>
      </c>
      <c r="H180" s="21">
        <f t="shared" si="25"/>
        <v>0</v>
      </c>
      <c r="I180" s="21">
        <f t="shared" si="26"/>
        <v>0</v>
      </c>
      <c r="J180" s="21">
        <f t="shared" si="27"/>
        <v>0</v>
      </c>
      <c r="K180" s="21">
        <f t="shared" si="28"/>
        <v>0</v>
      </c>
      <c r="L180" s="21">
        <f t="shared" si="29"/>
        <v>0</v>
      </c>
      <c r="M180" s="21">
        <f t="shared" si="30"/>
        <v>1</v>
      </c>
      <c r="N180" s="21">
        <f t="shared" si="31"/>
        <v>0</v>
      </c>
      <c r="O180" s="21">
        <f t="shared" si="32"/>
        <v>0</v>
      </c>
    </row>
    <row r="181" spans="1:15" x14ac:dyDescent="0.25">
      <c r="A181" s="2">
        <v>42309</v>
      </c>
      <c r="B181" s="9">
        <v>11</v>
      </c>
      <c r="C181" s="3">
        <v>4365</v>
      </c>
      <c r="D181" s="3">
        <v>180</v>
      </c>
      <c r="E181" s="21">
        <f t="shared" si="22"/>
        <v>0</v>
      </c>
      <c r="F181" s="21">
        <f t="shared" si="23"/>
        <v>0</v>
      </c>
      <c r="G181" s="21">
        <f t="shared" si="24"/>
        <v>0</v>
      </c>
      <c r="H181" s="21">
        <f t="shared" si="25"/>
        <v>0</v>
      </c>
      <c r="I181" s="21">
        <f t="shared" si="26"/>
        <v>0</v>
      </c>
      <c r="J181" s="21">
        <f t="shared" si="27"/>
        <v>0</v>
      </c>
      <c r="K181" s="21">
        <f t="shared" si="28"/>
        <v>0</v>
      </c>
      <c r="L181" s="21">
        <f t="shared" si="29"/>
        <v>0</v>
      </c>
      <c r="M181" s="21">
        <f t="shared" si="30"/>
        <v>0</v>
      </c>
      <c r="N181" s="21">
        <f t="shared" si="31"/>
        <v>1</v>
      </c>
      <c r="O181" s="21">
        <f t="shared" si="32"/>
        <v>0</v>
      </c>
    </row>
    <row r="182" spans="1:15" x14ac:dyDescent="0.25">
      <c r="A182" s="2">
        <v>42339</v>
      </c>
      <c r="B182" s="9">
        <v>12</v>
      </c>
      <c r="C182" s="3">
        <v>4966</v>
      </c>
      <c r="D182" s="3">
        <v>181</v>
      </c>
      <c r="E182" s="21">
        <f t="shared" si="22"/>
        <v>0</v>
      </c>
      <c r="F182" s="21">
        <f t="shared" si="23"/>
        <v>0</v>
      </c>
      <c r="G182" s="21">
        <f t="shared" si="24"/>
        <v>0</v>
      </c>
      <c r="H182" s="21">
        <f t="shared" si="25"/>
        <v>0</v>
      </c>
      <c r="I182" s="21">
        <f t="shared" si="26"/>
        <v>0</v>
      </c>
      <c r="J182" s="21">
        <f t="shared" si="27"/>
        <v>0</v>
      </c>
      <c r="K182" s="21">
        <f t="shared" si="28"/>
        <v>0</v>
      </c>
      <c r="L182" s="21">
        <f t="shared" si="29"/>
        <v>0</v>
      </c>
      <c r="M182" s="21">
        <f t="shared" si="30"/>
        <v>0</v>
      </c>
      <c r="N182" s="21">
        <f t="shared" si="31"/>
        <v>0</v>
      </c>
      <c r="O182" s="21">
        <f t="shared" si="32"/>
        <v>1</v>
      </c>
    </row>
    <row r="183" spans="1:15" x14ac:dyDescent="0.25">
      <c r="A183" s="2">
        <v>42370</v>
      </c>
      <c r="B183" s="9">
        <v>1</v>
      </c>
      <c r="C183" s="3">
        <v>5507</v>
      </c>
      <c r="D183" s="3">
        <v>182</v>
      </c>
      <c r="E183" s="21">
        <f t="shared" si="22"/>
        <v>1</v>
      </c>
      <c r="F183" s="21">
        <f t="shared" si="23"/>
        <v>0</v>
      </c>
      <c r="G183" s="21">
        <f t="shared" si="24"/>
        <v>0</v>
      </c>
      <c r="H183" s="21">
        <f t="shared" si="25"/>
        <v>0</v>
      </c>
      <c r="I183" s="21">
        <f t="shared" si="26"/>
        <v>0</v>
      </c>
      <c r="J183" s="21">
        <f t="shared" si="27"/>
        <v>0</v>
      </c>
      <c r="K183" s="21">
        <f t="shared" si="28"/>
        <v>0</v>
      </c>
      <c r="L183" s="21">
        <f t="shared" si="29"/>
        <v>0</v>
      </c>
      <c r="M183" s="21">
        <f t="shared" si="30"/>
        <v>0</v>
      </c>
      <c r="N183" s="21">
        <f t="shared" si="31"/>
        <v>0</v>
      </c>
      <c r="O183" s="21">
        <f t="shared" si="32"/>
        <v>0</v>
      </c>
    </row>
    <row r="184" spans="1:15" x14ac:dyDescent="0.25">
      <c r="A184" s="2">
        <v>42401</v>
      </c>
      <c r="B184" s="9">
        <v>2</v>
      </c>
      <c r="C184" s="3">
        <v>4217</v>
      </c>
      <c r="D184" s="3">
        <v>183</v>
      </c>
      <c r="E184" s="21">
        <f t="shared" si="22"/>
        <v>0</v>
      </c>
      <c r="F184" s="21">
        <f t="shared" si="23"/>
        <v>0</v>
      </c>
      <c r="G184" s="21">
        <f t="shared" si="24"/>
        <v>0</v>
      </c>
      <c r="H184" s="21">
        <f t="shared" si="25"/>
        <v>0</v>
      </c>
      <c r="I184" s="21">
        <f t="shared" si="26"/>
        <v>0</v>
      </c>
      <c r="J184" s="21">
        <f t="shared" si="27"/>
        <v>0</v>
      </c>
      <c r="K184" s="21">
        <f t="shared" si="28"/>
        <v>0</v>
      </c>
      <c r="L184" s="21">
        <f t="shared" si="29"/>
        <v>0</v>
      </c>
      <c r="M184" s="21">
        <f t="shared" si="30"/>
        <v>0</v>
      </c>
      <c r="N184" s="21">
        <f t="shared" si="31"/>
        <v>0</v>
      </c>
      <c r="O184" s="21">
        <f t="shared" si="32"/>
        <v>0</v>
      </c>
    </row>
    <row r="185" spans="1:15" x14ac:dyDescent="0.25">
      <c r="A185" s="2">
        <v>42430</v>
      </c>
      <c r="B185" s="9">
        <v>3</v>
      </c>
      <c r="C185" s="3">
        <v>4408</v>
      </c>
      <c r="D185" s="3">
        <v>184</v>
      </c>
      <c r="E185" s="21">
        <f t="shared" si="22"/>
        <v>0</v>
      </c>
      <c r="F185" s="21">
        <f t="shared" si="23"/>
        <v>1</v>
      </c>
      <c r="G185" s="21">
        <f t="shared" si="24"/>
        <v>0</v>
      </c>
      <c r="H185" s="21">
        <f t="shared" si="25"/>
        <v>0</v>
      </c>
      <c r="I185" s="21">
        <f t="shared" si="26"/>
        <v>0</v>
      </c>
      <c r="J185" s="21">
        <f t="shared" si="27"/>
        <v>0</v>
      </c>
      <c r="K185" s="21">
        <f t="shared" si="28"/>
        <v>0</v>
      </c>
      <c r="L185" s="21">
        <f t="shared" si="29"/>
        <v>0</v>
      </c>
      <c r="M185" s="21">
        <f t="shared" si="30"/>
        <v>0</v>
      </c>
      <c r="N185" s="21">
        <f t="shared" si="31"/>
        <v>0</v>
      </c>
      <c r="O185" s="21">
        <f t="shared" si="32"/>
        <v>0</v>
      </c>
    </row>
    <row r="186" spans="1:15" x14ac:dyDescent="0.25">
      <c r="A186" s="2">
        <v>42461</v>
      </c>
      <c r="B186" s="9">
        <v>4</v>
      </c>
      <c r="C186" s="3">
        <v>4947</v>
      </c>
      <c r="D186" s="3">
        <v>185</v>
      </c>
      <c r="E186" s="21">
        <f t="shared" si="22"/>
        <v>0</v>
      </c>
      <c r="F186" s="21">
        <f t="shared" si="23"/>
        <v>0</v>
      </c>
      <c r="G186" s="21">
        <f t="shared" si="24"/>
        <v>1</v>
      </c>
      <c r="H186" s="21">
        <f t="shared" si="25"/>
        <v>0</v>
      </c>
      <c r="I186" s="21">
        <f t="shared" si="26"/>
        <v>0</v>
      </c>
      <c r="J186" s="21">
        <f t="shared" si="27"/>
        <v>0</v>
      </c>
      <c r="K186" s="21">
        <f t="shared" si="28"/>
        <v>0</v>
      </c>
      <c r="L186" s="21">
        <f t="shared" si="29"/>
        <v>0</v>
      </c>
      <c r="M186" s="21">
        <f t="shared" si="30"/>
        <v>0</v>
      </c>
      <c r="N186" s="21">
        <f t="shared" si="31"/>
        <v>0</v>
      </c>
      <c r="O186" s="21">
        <f t="shared" si="32"/>
        <v>0</v>
      </c>
    </row>
    <row r="187" spans="1:15" x14ac:dyDescent="0.25">
      <c r="A187" s="2">
        <v>42491</v>
      </c>
      <c r="B187" s="9">
        <v>5</v>
      </c>
      <c r="C187" s="3">
        <v>5114</v>
      </c>
      <c r="D187" s="3">
        <v>186</v>
      </c>
      <c r="E187" s="21">
        <f t="shared" si="22"/>
        <v>0</v>
      </c>
      <c r="F187" s="21">
        <f t="shared" si="23"/>
        <v>0</v>
      </c>
      <c r="G187" s="21">
        <f t="shared" si="24"/>
        <v>0</v>
      </c>
      <c r="H187" s="21">
        <f t="shared" si="25"/>
        <v>1</v>
      </c>
      <c r="I187" s="21">
        <f t="shared" si="26"/>
        <v>0</v>
      </c>
      <c r="J187" s="21">
        <f t="shared" si="27"/>
        <v>0</v>
      </c>
      <c r="K187" s="21">
        <f t="shared" si="28"/>
        <v>0</v>
      </c>
      <c r="L187" s="21">
        <f t="shared" si="29"/>
        <v>0</v>
      </c>
      <c r="M187" s="21">
        <f t="shared" si="30"/>
        <v>0</v>
      </c>
      <c r="N187" s="21">
        <f t="shared" si="31"/>
        <v>0</v>
      </c>
      <c r="O187" s="21">
        <f t="shared" si="32"/>
        <v>0</v>
      </c>
    </row>
    <row r="188" spans="1:15" x14ac:dyDescent="0.25">
      <c r="A188" s="2">
        <v>42522</v>
      </c>
      <c r="B188" s="9">
        <v>6</v>
      </c>
      <c r="C188" s="3">
        <v>5291</v>
      </c>
      <c r="D188" s="3">
        <v>187</v>
      </c>
      <c r="E188" s="21">
        <f t="shared" si="22"/>
        <v>0</v>
      </c>
      <c r="F188" s="21">
        <f t="shared" si="23"/>
        <v>0</v>
      </c>
      <c r="G188" s="21">
        <f t="shared" si="24"/>
        <v>0</v>
      </c>
      <c r="H188" s="21">
        <f t="shared" si="25"/>
        <v>0</v>
      </c>
      <c r="I188" s="21">
        <f t="shared" si="26"/>
        <v>1</v>
      </c>
      <c r="J188" s="21">
        <f t="shared" si="27"/>
        <v>0</v>
      </c>
      <c r="K188" s="21">
        <f t="shared" si="28"/>
        <v>0</v>
      </c>
      <c r="L188" s="21">
        <f t="shared" si="29"/>
        <v>0</v>
      </c>
      <c r="M188" s="21">
        <f t="shared" si="30"/>
        <v>0</v>
      </c>
      <c r="N188" s="21">
        <f t="shared" si="31"/>
        <v>0</v>
      </c>
      <c r="O188" s="21">
        <f t="shared" si="32"/>
        <v>0</v>
      </c>
    </row>
    <row r="189" spans="1:15" x14ac:dyDescent="0.25">
      <c r="A189" s="2">
        <v>42552</v>
      </c>
      <c r="B189" s="9">
        <v>7</v>
      </c>
      <c r="C189" s="3">
        <v>5414</v>
      </c>
      <c r="D189" s="3">
        <v>188</v>
      </c>
      <c r="E189" s="21">
        <f t="shared" si="22"/>
        <v>0</v>
      </c>
      <c r="F189" s="21">
        <f t="shared" si="23"/>
        <v>0</v>
      </c>
      <c r="G189" s="21">
        <f t="shared" si="24"/>
        <v>0</v>
      </c>
      <c r="H189" s="21">
        <f t="shared" si="25"/>
        <v>0</v>
      </c>
      <c r="I189" s="21">
        <f t="shared" si="26"/>
        <v>0</v>
      </c>
      <c r="J189" s="21">
        <f t="shared" si="27"/>
        <v>1</v>
      </c>
      <c r="K189" s="21">
        <f t="shared" si="28"/>
        <v>0</v>
      </c>
      <c r="L189" s="21">
        <f t="shared" si="29"/>
        <v>0</v>
      </c>
      <c r="M189" s="21">
        <f t="shared" si="30"/>
        <v>0</v>
      </c>
      <c r="N189" s="21">
        <f t="shared" si="31"/>
        <v>0</v>
      </c>
      <c r="O189" s="21">
        <f t="shared" si="32"/>
        <v>0</v>
      </c>
    </row>
    <row r="190" spans="1:15" x14ac:dyDescent="0.25">
      <c r="A190" s="2">
        <v>42583</v>
      </c>
      <c r="B190" s="9">
        <v>8</v>
      </c>
      <c r="C190" s="3">
        <v>6196</v>
      </c>
      <c r="D190" s="3">
        <v>189</v>
      </c>
      <c r="E190" s="21">
        <f t="shared" si="22"/>
        <v>0</v>
      </c>
      <c r="F190" s="21">
        <f t="shared" si="23"/>
        <v>0</v>
      </c>
      <c r="G190" s="21">
        <f t="shared" si="24"/>
        <v>0</v>
      </c>
      <c r="H190" s="21">
        <f t="shared" si="25"/>
        <v>0</v>
      </c>
      <c r="I190" s="21">
        <f t="shared" si="26"/>
        <v>0</v>
      </c>
      <c r="J190" s="21">
        <f t="shared" si="27"/>
        <v>0</v>
      </c>
      <c r="K190" s="21">
        <f t="shared" si="28"/>
        <v>1</v>
      </c>
      <c r="L190" s="21">
        <f t="shared" si="29"/>
        <v>0</v>
      </c>
      <c r="M190" s="21">
        <f t="shared" si="30"/>
        <v>0</v>
      </c>
      <c r="N190" s="21">
        <f t="shared" si="31"/>
        <v>0</v>
      </c>
      <c r="O190" s="21">
        <f t="shared" si="32"/>
        <v>0</v>
      </c>
    </row>
    <row r="191" spans="1:15" x14ac:dyDescent="0.25">
      <c r="A191" s="2">
        <v>42614</v>
      </c>
      <c r="B191" s="9">
        <v>9</v>
      </c>
      <c r="C191" s="3">
        <v>5330</v>
      </c>
      <c r="D191" s="3">
        <v>190</v>
      </c>
      <c r="E191" s="21">
        <f t="shared" si="22"/>
        <v>0</v>
      </c>
      <c r="F191" s="21">
        <f t="shared" si="23"/>
        <v>0</v>
      </c>
      <c r="G191" s="21">
        <f t="shared" si="24"/>
        <v>0</v>
      </c>
      <c r="H191" s="21">
        <f t="shared" si="25"/>
        <v>0</v>
      </c>
      <c r="I191" s="21">
        <f t="shared" si="26"/>
        <v>0</v>
      </c>
      <c r="J191" s="21">
        <f t="shared" si="27"/>
        <v>0</v>
      </c>
      <c r="K191" s="21">
        <f t="shared" si="28"/>
        <v>0</v>
      </c>
      <c r="L191" s="21">
        <f t="shared" si="29"/>
        <v>1</v>
      </c>
      <c r="M191" s="21">
        <f t="shared" si="30"/>
        <v>0</v>
      </c>
      <c r="N191" s="21">
        <f t="shared" si="31"/>
        <v>0</v>
      </c>
      <c r="O191" s="21">
        <f t="shared" si="32"/>
        <v>0</v>
      </c>
    </row>
    <row r="192" spans="1:15" x14ac:dyDescent="0.25">
      <c r="A192" s="2">
        <v>42644</v>
      </c>
      <c r="B192" s="9">
        <v>10</v>
      </c>
      <c r="C192" s="3">
        <v>5185</v>
      </c>
      <c r="D192" s="3">
        <v>191</v>
      </c>
      <c r="E192" s="21">
        <f t="shared" si="22"/>
        <v>0</v>
      </c>
      <c r="F192" s="21">
        <f t="shared" si="23"/>
        <v>0</v>
      </c>
      <c r="G192" s="21">
        <f t="shared" si="24"/>
        <v>0</v>
      </c>
      <c r="H192" s="21">
        <f t="shared" si="25"/>
        <v>0</v>
      </c>
      <c r="I192" s="21">
        <f t="shared" si="26"/>
        <v>0</v>
      </c>
      <c r="J192" s="21">
        <f t="shared" si="27"/>
        <v>0</v>
      </c>
      <c r="K192" s="21">
        <f t="shared" si="28"/>
        <v>0</v>
      </c>
      <c r="L192" s="21">
        <f t="shared" si="29"/>
        <v>0</v>
      </c>
      <c r="M192" s="21">
        <f t="shared" si="30"/>
        <v>1</v>
      </c>
      <c r="N192" s="21">
        <f t="shared" si="31"/>
        <v>0</v>
      </c>
      <c r="O192" s="21">
        <f t="shared" si="32"/>
        <v>0</v>
      </c>
    </row>
    <row r="193" spans="1:15" x14ac:dyDescent="0.25">
      <c r="A193" s="2">
        <v>42675</v>
      </c>
      <c r="B193" s="9">
        <v>11</v>
      </c>
      <c r="C193" s="3">
        <v>4423</v>
      </c>
      <c r="D193" s="3">
        <v>192</v>
      </c>
      <c r="E193" s="21">
        <f t="shared" si="22"/>
        <v>0</v>
      </c>
      <c r="F193" s="21">
        <f t="shared" si="23"/>
        <v>0</v>
      </c>
      <c r="G193" s="21">
        <f t="shared" si="24"/>
        <v>0</v>
      </c>
      <c r="H193" s="21">
        <f t="shared" si="25"/>
        <v>0</v>
      </c>
      <c r="I193" s="21">
        <f t="shared" si="26"/>
        <v>0</v>
      </c>
      <c r="J193" s="21">
        <f t="shared" si="27"/>
        <v>0</v>
      </c>
      <c r="K193" s="21">
        <f t="shared" si="28"/>
        <v>0</v>
      </c>
      <c r="L193" s="21">
        <f t="shared" si="29"/>
        <v>0</v>
      </c>
      <c r="M193" s="21">
        <f t="shared" si="30"/>
        <v>0</v>
      </c>
      <c r="N193" s="21">
        <f t="shared" si="31"/>
        <v>1</v>
      </c>
      <c r="O193" s="21">
        <f t="shared" si="32"/>
        <v>0</v>
      </c>
    </row>
    <row r="194" spans="1:15" x14ac:dyDescent="0.25">
      <c r="A194" s="2">
        <v>42705</v>
      </c>
      <c r="B194" s="9">
        <v>12</v>
      </c>
      <c r="C194" s="3">
        <v>4826</v>
      </c>
      <c r="D194" s="3">
        <v>193</v>
      </c>
      <c r="E194" s="21">
        <f t="shared" si="22"/>
        <v>0</v>
      </c>
      <c r="F194" s="21">
        <f t="shared" si="23"/>
        <v>0</v>
      </c>
      <c r="G194" s="21">
        <f t="shared" si="24"/>
        <v>0</v>
      </c>
      <c r="H194" s="21">
        <f t="shared" si="25"/>
        <v>0</v>
      </c>
      <c r="I194" s="21">
        <f t="shared" si="26"/>
        <v>0</v>
      </c>
      <c r="J194" s="21">
        <f t="shared" si="27"/>
        <v>0</v>
      </c>
      <c r="K194" s="21">
        <f t="shared" si="28"/>
        <v>0</v>
      </c>
      <c r="L194" s="21">
        <f t="shared" si="29"/>
        <v>0</v>
      </c>
      <c r="M194" s="21">
        <f t="shared" si="30"/>
        <v>0</v>
      </c>
      <c r="N194" s="21">
        <f t="shared" si="31"/>
        <v>0</v>
      </c>
      <c r="O194" s="21">
        <f t="shared" si="32"/>
        <v>1</v>
      </c>
    </row>
    <row r="195" spans="1:15" x14ac:dyDescent="0.25">
      <c r="A195" s="2">
        <v>42736</v>
      </c>
      <c r="B195" s="9">
        <v>1</v>
      </c>
      <c r="C195" s="3">
        <v>5701</v>
      </c>
      <c r="D195" s="3">
        <v>194</v>
      </c>
      <c r="E195" s="21">
        <f t="shared" si="22"/>
        <v>1</v>
      </c>
      <c r="F195" s="21">
        <f t="shared" si="23"/>
        <v>0</v>
      </c>
      <c r="G195" s="21">
        <f t="shared" si="24"/>
        <v>0</v>
      </c>
      <c r="H195" s="21">
        <f t="shared" si="25"/>
        <v>0</v>
      </c>
      <c r="I195" s="21">
        <f t="shared" si="26"/>
        <v>0</v>
      </c>
      <c r="J195" s="21">
        <f t="shared" si="27"/>
        <v>0</v>
      </c>
      <c r="K195" s="21">
        <f t="shared" si="28"/>
        <v>0</v>
      </c>
      <c r="L195" s="21">
        <f t="shared" si="29"/>
        <v>0</v>
      </c>
      <c r="M195" s="21">
        <f t="shared" si="30"/>
        <v>0</v>
      </c>
      <c r="N195" s="21">
        <f t="shared" si="31"/>
        <v>0</v>
      </c>
      <c r="O195" s="21">
        <f t="shared" ref="O195:O215" si="33">IF($B195=12,1,0)</f>
        <v>0</v>
      </c>
    </row>
    <row r="196" spans="1:15" x14ac:dyDescent="0.25">
      <c r="A196" s="2">
        <v>42767</v>
      </c>
      <c r="B196" s="9">
        <v>2</v>
      </c>
      <c r="C196" s="3">
        <v>4088</v>
      </c>
      <c r="D196" s="3">
        <v>195</v>
      </c>
      <c r="E196" s="21">
        <f t="shared" ref="E196:E215" si="34">IF($B196=1,1,0)</f>
        <v>0</v>
      </c>
      <c r="F196" s="21">
        <f t="shared" ref="F196:F215" si="35">IF($B196=3,1,0)</f>
        <v>0</v>
      </c>
      <c r="G196" s="21">
        <f t="shared" ref="G196:G215" si="36">IF($B196=4,1,0)</f>
        <v>0</v>
      </c>
      <c r="H196" s="21">
        <f t="shared" ref="H196:H215" si="37">IF($B196=5,1,0)</f>
        <v>0</v>
      </c>
      <c r="I196" s="21">
        <f t="shared" ref="I196:I215" si="38">IF($B196=6,1,0)</f>
        <v>0</v>
      </c>
      <c r="J196" s="21">
        <f t="shared" ref="J196:J215" si="39">IF($B196=7,1,0)</f>
        <v>0</v>
      </c>
      <c r="K196" s="21">
        <f t="shared" ref="K196:K215" si="40">IF($B196=8,1,0)</f>
        <v>0</v>
      </c>
      <c r="L196" s="21">
        <f t="shared" ref="L196:L215" si="41">IF($B196=9,1,0)</f>
        <v>0</v>
      </c>
      <c r="M196" s="21">
        <f t="shared" ref="M196:M215" si="42">IF($B196=10,1,0)</f>
        <v>0</v>
      </c>
      <c r="N196" s="21">
        <f t="shared" ref="N196:N215" si="43">IF($B196=11,1,0)</f>
        <v>0</v>
      </c>
      <c r="O196" s="21">
        <f t="shared" si="33"/>
        <v>0</v>
      </c>
    </row>
    <row r="197" spans="1:15" x14ac:dyDescent="0.25">
      <c r="A197" s="2">
        <v>42795</v>
      </c>
      <c r="B197" s="9">
        <v>3</v>
      </c>
      <c r="C197" s="3">
        <v>4544</v>
      </c>
      <c r="D197" s="3">
        <v>196</v>
      </c>
      <c r="E197" s="21">
        <f t="shared" si="34"/>
        <v>0</v>
      </c>
      <c r="F197" s="21">
        <f t="shared" si="35"/>
        <v>1</v>
      </c>
      <c r="G197" s="21">
        <f t="shared" si="36"/>
        <v>0</v>
      </c>
      <c r="H197" s="21">
        <f t="shared" si="37"/>
        <v>0</v>
      </c>
      <c r="I197" s="21">
        <f t="shared" si="38"/>
        <v>0</v>
      </c>
      <c r="J197" s="21">
        <f t="shared" si="39"/>
        <v>0</v>
      </c>
      <c r="K197" s="21">
        <f t="shared" si="40"/>
        <v>0</v>
      </c>
      <c r="L197" s="21">
        <f t="shared" si="41"/>
        <v>0</v>
      </c>
      <c r="M197" s="21">
        <f t="shared" si="42"/>
        <v>0</v>
      </c>
      <c r="N197" s="21">
        <f t="shared" si="43"/>
        <v>0</v>
      </c>
      <c r="O197" s="21">
        <f t="shared" si="33"/>
        <v>0</v>
      </c>
    </row>
    <row r="198" spans="1:15" x14ac:dyDescent="0.25">
      <c r="A198" s="2">
        <v>42826</v>
      </c>
      <c r="B198" s="9">
        <v>4</v>
      </c>
      <c r="C198" s="3">
        <v>4910</v>
      </c>
      <c r="D198" s="3">
        <v>197</v>
      </c>
      <c r="E198" s="21">
        <f t="shared" si="34"/>
        <v>0</v>
      </c>
      <c r="F198" s="21">
        <f t="shared" si="35"/>
        <v>0</v>
      </c>
      <c r="G198" s="21">
        <f t="shared" si="36"/>
        <v>1</v>
      </c>
      <c r="H198" s="21">
        <f t="shared" si="37"/>
        <v>0</v>
      </c>
      <c r="I198" s="21">
        <f t="shared" si="38"/>
        <v>0</v>
      </c>
      <c r="J198" s="21">
        <f t="shared" si="39"/>
        <v>0</v>
      </c>
      <c r="K198" s="21">
        <f t="shared" si="40"/>
        <v>0</v>
      </c>
      <c r="L198" s="21">
        <f t="shared" si="41"/>
        <v>0</v>
      </c>
      <c r="M198" s="21">
        <f t="shared" si="42"/>
        <v>0</v>
      </c>
      <c r="N198" s="21">
        <f t="shared" si="43"/>
        <v>0</v>
      </c>
      <c r="O198" s="21">
        <f t="shared" si="33"/>
        <v>0</v>
      </c>
    </row>
    <row r="199" spans="1:15" x14ac:dyDescent="0.25">
      <c r="A199" s="2">
        <v>42856</v>
      </c>
      <c r="B199" s="9">
        <v>5</v>
      </c>
      <c r="C199" s="3">
        <v>5256</v>
      </c>
      <c r="D199" s="3">
        <v>198</v>
      </c>
      <c r="E199" s="21">
        <f t="shared" si="34"/>
        <v>0</v>
      </c>
      <c r="F199" s="21">
        <f t="shared" si="35"/>
        <v>0</v>
      </c>
      <c r="G199" s="21">
        <f t="shared" si="36"/>
        <v>0</v>
      </c>
      <c r="H199" s="21">
        <f t="shared" si="37"/>
        <v>1</v>
      </c>
      <c r="I199" s="21">
        <f t="shared" si="38"/>
        <v>0</v>
      </c>
      <c r="J199" s="21">
        <f t="shared" si="39"/>
        <v>0</v>
      </c>
      <c r="K199" s="21">
        <f t="shared" si="40"/>
        <v>0</v>
      </c>
      <c r="L199" s="21">
        <f t="shared" si="41"/>
        <v>0</v>
      </c>
      <c r="M199" s="21">
        <f t="shared" si="42"/>
        <v>0</v>
      </c>
      <c r="N199" s="21">
        <f t="shared" si="43"/>
        <v>0</v>
      </c>
      <c r="O199" s="21">
        <f t="shared" si="33"/>
        <v>0</v>
      </c>
    </row>
    <row r="200" spans="1:15" x14ac:dyDescent="0.25">
      <c r="A200" s="2">
        <v>42887</v>
      </c>
      <c r="B200" s="9">
        <v>6</v>
      </c>
      <c r="C200" s="3">
        <v>5502</v>
      </c>
      <c r="D200" s="3">
        <v>199</v>
      </c>
      <c r="E200" s="21">
        <f t="shared" si="34"/>
        <v>0</v>
      </c>
      <c r="F200" s="21">
        <f t="shared" si="35"/>
        <v>0</v>
      </c>
      <c r="G200" s="21">
        <f t="shared" si="36"/>
        <v>0</v>
      </c>
      <c r="H200" s="21">
        <f t="shared" si="37"/>
        <v>0</v>
      </c>
      <c r="I200" s="21">
        <f t="shared" si="38"/>
        <v>1</v>
      </c>
      <c r="J200" s="21">
        <f t="shared" si="39"/>
        <v>0</v>
      </c>
      <c r="K200" s="21">
        <f t="shared" si="40"/>
        <v>0</v>
      </c>
      <c r="L200" s="21">
        <f t="shared" si="41"/>
        <v>0</v>
      </c>
      <c r="M200" s="21">
        <f t="shared" si="42"/>
        <v>0</v>
      </c>
      <c r="N200" s="21">
        <f t="shared" si="43"/>
        <v>0</v>
      </c>
      <c r="O200" s="21">
        <f t="shared" si="33"/>
        <v>0</v>
      </c>
    </row>
    <row r="201" spans="1:15" x14ac:dyDescent="0.25">
      <c r="A201" s="2">
        <v>42917</v>
      </c>
      <c r="B201" s="9">
        <v>7</v>
      </c>
      <c r="C201" s="3">
        <v>5782</v>
      </c>
      <c r="D201" s="3">
        <v>200</v>
      </c>
      <c r="E201" s="21">
        <f t="shared" si="34"/>
        <v>0</v>
      </c>
      <c r="F201" s="21">
        <f t="shared" si="35"/>
        <v>0</v>
      </c>
      <c r="G201" s="21">
        <f t="shared" si="36"/>
        <v>0</v>
      </c>
      <c r="H201" s="21">
        <f t="shared" si="37"/>
        <v>0</v>
      </c>
      <c r="I201" s="21">
        <f t="shared" si="38"/>
        <v>0</v>
      </c>
      <c r="J201" s="21">
        <f t="shared" si="39"/>
        <v>1</v>
      </c>
      <c r="K201" s="21">
        <f t="shared" si="40"/>
        <v>0</v>
      </c>
      <c r="L201" s="21">
        <f t="shared" si="41"/>
        <v>0</v>
      </c>
      <c r="M201" s="21">
        <f t="shared" si="42"/>
        <v>0</v>
      </c>
      <c r="N201" s="21">
        <f t="shared" si="43"/>
        <v>0</v>
      </c>
      <c r="O201" s="21">
        <f t="shared" si="33"/>
        <v>0</v>
      </c>
    </row>
    <row r="202" spans="1:15" x14ac:dyDescent="0.25">
      <c r="A202" s="2">
        <v>42948</v>
      </c>
      <c r="B202" s="9">
        <v>8</v>
      </c>
      <c r="C202" s="3">
        <v>6365</v>
      </c>
      <c r="D202" s="3">
        <v>201</v>
      </c>
      <c r="E202" s="21">
        <f t="shared" si="34"/>
        <v>0</v>
      </c>
      <c r="F202" s="21">
        <f t="shared" si="35"/>
        <v>0</v>
      </c>
      <c r="G202" s="21">
        <f t="shared" si="36"/>
        <v>0</v>
      </c>
      <c r="H202" s="21">
        <f t="shared" si="37"/>
        <v>0</v>
      </c>
      <c r="I202" s="21">
        <f t="shared" si="38"/>
        <v>0</v>
      </c>
      <c r="J202" s="21">
        <f t="shared" si="39"/>
        <v>0</v>
      </c>
      <c r="K202" s="21">
        <f t="shared" si="40"/>
        <v>1</v>
      </c>
      <c r="L202" s="21">
        <f t="shared" si="41"/>
        <v>0</v>
      </c>
      <c r="M202" s="21">
        <f t="shared" si="42"/>
        <v>0</v>
      </c>
      <c r="N202" s="21">
        <f t="shared" si="43"/>
        <v>0</v>
      </c>
      <c r="O202" s="21">
        <f t="shared" si="33"/>
        <v>0</v>
      </c>
    </row>
    <row r="203" spans="1:15" x14ac:dyDescent="0.25">
      <c r="A203" s="2">
        <v>42979</v>
      </c>
      <c r="B203" s="9">
        <v>9</v>
      </c>
      <c r="C203" s="3">
        <v>5767</v>
      </c>
      <c r="D203" s="3">
        <v>202</v>
      </c>
      <c r="E203" s="21">
        <f t="shared" si="34"/>
        <v>0</v>
      </c>
      <c r="F203" s="21">
        <f t="shared" si="35"/>
        <v>0</v>
      </c>
      <c r="G203" s="21">
        <f t="shared" si="36"/>
        <v>0</v>
      </c>
      <c r="H203" s="21">
        <f t="shared" si="37"/>
        <v>0</v>
      </c>
      <c r="I203" s="21">
        <f t="shared" si="38"/>
        <v>0</v>
      </c>
      <c r="J203" s="21">
        <f t="shared" si="39"/>
        <v>0</v>
      </c>
      <c r="K203" s="21">
        <f t="shared" si="40"/>
        <v>0</v>
      </c>
      <c r="L203" s="21">
        <f t="shared" si="41"/>
        <v>1</v>
      </c>
      <c r="M203" s="21">
        <f t="shared" si="42"/>
        <v>0</v>
      </c>
      <c r="N203" s="21">
        <f t="shared" si="43"/>
        <v>0</v>
      </c>
      <c r="O203" s="21">
        <f t="shared" si="33"/>
        <v>0</v>
      </c>
    </row>
    <row r="204" spans="1:15" x14ac:dyDescent="0.25">
      <c r="A204" s="2">
        <v>43009</v>
      </c>
      <c r="B204" s="9">
        <v>10</v>
      </c>
      <c r="C204" s="3">
        <v>5394</v>
      </c>
      <c r="D204" s="3">
        <v>203</v>
      </c>
      <c r="E204" s="21">
        <f t="shared" si="34"/>
        <v>0</v>
      </c>
      <c r="F204" s="21">
        <f t="shared" si="35"/>
        <v>0</v>
      </c>
      <c r="G204" s="21">
        <f t="shared" si="36"/>
        <v>0</v>
      </c>
      <c r="H204" s="21">
        <f t="shared" si="37"/>
        <v>0</v>
      </c>
      <c r="I204" s="21">
        <f t="shared" si="38"/>
        <v>0</v>
      </c>
      <c r="J204" s="21">
        <f t="shared" si="39"/>
        <v>0</v>
      </c>
      <c r="K204" s="21">
        <f t="shared" si="40"/>
        <v>0</v>
      </c>
      <c r="L204" s="21">
        <f t="shared" si="41"/>
        <v>0</v>
      </c>
      <c r="M204" s="21">
        <f t="shared" si="42"/>
        <v>1</v>
      </c>
      <c r="N204" s="21">
        <f t="shared" si="43"/>
        <v>0</v>
      </c>
      <c r="O204" s="21">
        <f t="shared" si="33"/>
        <v>0</v>
      </c>
    </row>
    <row r="205" spans="1:15" x14ac:dyDescent="0.25">
      <c r="A205" s="2">
        <v>43040</v>
      </c>
      <c r="B205" s="9">
        <v>11</v>
      </c>
      <c r="C205" s="3">
        <v>4627</v>
      </c>
      <c r="D205" s="3">
        <v>204</v>
      </c>
      <c r="E205" s="21">
        <f t="shared" si="34"/>
        <v>0</v>
      </c>
      <c r="F205" s="21">
        <f t="shared" si="35"/>
        <v>0</v>
      </c>
      <c r="G205" s="21">
        <f t="shared" si="36"/>
        <v>0</v>
      </c>
      <c r="H205" s="21">
        <f t="shared" si="37"/>
        <v>0</v>
      </c>
      <c r="I205" s="21">
        <f t="shared" si="38"/>
        <v>0</v>
      </c>
      <c r="J205" s="21">
        <f t="shared" si="39"/>
        <v>0</v>
      </c>
      <c r="K205" s="21">
        <f t="shared" si="40"/>
        <v>0</v>
      </c>
      <c r="L205" s="21">
        <f t="shared" si="41"/>
        <v>0</v>
      </c>
      <c r="M205" s="21">
        <f t="shared" si="42"/>
        <v>0</v>
      </c>
      <c r="N205" s="21">
        <f t="shared" si="43"/>
        <v>1</v>
      </c>
      <c r="O205" s="21">
        <f t="shared" si="33"/>
        <v>0</v>
      </c>
    </row>
    <row r="206" spans="1:15" x14ac:dyDescent="0.25">
      <c r="A206" s="2">
        <v>43070</v>
      </c>
      <c r="B206" s="9">
        <v>12</v>
      </c>
      <c r="C206" s="3">
        <v>5061</v>
      </c>
      <c r="D206" s="3">
        <v>205</v>
      </c>
      <c r="E206" s="21">
        <f t="shared" si="34"/>
        <v>0</v>
      </c>
      <c r="F206" s="21">
        <f t="shared" si="35"/>
        <v>0</v>
      </c>
      <c r="G206" s="21">
        <f t="shared" si="36"/>
        <v>0</v>
      </c>
      <c r="H206" s="21">
        <f t="shared" si="37"/>
        <v>0</v>
      </c>
      <c r="I206" s="21">
        <f t="shared" si="38"/>
        <v>0</v>
      </c>
      <c r="J206" s="21">
        <f t="shared" si="39"/>
        <v>0</v>
      </c>
      <c r="K206" s="21">
        <f t="shared" si="40"/>
        <v>0</v>
      </c>
      <c r="L206" s="21">
        <f t="shared" si="41"/>
        <v>0</v>
      </c>
      <c r="M206" s="21">
        <f t="shared" si="42"/>
        <v>0</v>
      </c>
      <c r="N206" s="21">
        <f t="shared" si="43"/>
        <v>0</v>
      </c>
      <c r="O206" s="21">
        <f t="shared" si="33"/>
        <v>1</v>
      </c>
    </row>
    <row r="207" spans="1:15" x14ac:dyDescent="0.25">
      <c r="A207" s="2">
        <v>43101</v>
      </c>
      <c r="B207" s="9">
        <v>1</v>
      </c>
      <c r="C207" s="3">
        <v>5842</v>
      </c>
      <c r="D207" s="3">
        <v>206</v>
      </c>
      <c r="E207" s="21">
        <f t="shared" si="34"/>
        <v>1</v>
      </c>
      <c r="F207" s="21">
        <f t="shared" si="35"/>
        <v>0</v>
      </c>
      <c r="G207" s="21">
        <f t="shared" si="36"/>
        <v>0</v>
      </c>
      <c r="H207" s="21">
        <f t="shared" si="37"/>
        <v>0</v>
      </c>
      <c r="I207" s="21">
        <f t="shared" si="38"/>
        <v>0</v>
      </c>
      <c r="J207" s="21">
        <f t="shared" si="39"/>
        <v>0</v>
      </c>
      <c r="K207" s="21">
        <f t="shared" si="40"/>
        <v>0</v>
      </c>
      <c r="L207" s="21">
        <f t="shared" si="41"/>
        <v>0</v>
      </c>
      <c r="M207" s="21">
        <f t="shared" si="42"/>
        <v>0</v>
      </c>
      <c r="N207" s="21">
        <f t="shared" si="43"/>
        <v>0</v>
      </c>
      <c r="O207" s="21">
        <f t="shared" si="33"/>
        <v>0</v>
      </c>
    </row>
    <row r="208" spans="1:15" x14ac:dyDescent="0.25">
      <c r="A208" s="2">
        <v>43132</v>
      </c>
      <c r="B208" s="9">
        <v>2</v>
      </c>
      <c r="C208" s="3">
        <v>4174</v>
      </c>
      <c r="D208" s="3">
        <v>207</v>
      </c>
      <c r="E208" s="21">
        <f t="shared" si="34"/>
        <v>0</v>
      </c>
      <c r="F208" s="21">
        <f t="shared" si="35"/>
        <v>0</v>
      </c>
      <c r="G208" s="21">
        <f t="shared" si="36"/>
        <v>0</v>
      </c>
      <c r="H208" s="21">
        <f t="shared" si="37"/>
        <v>0</v>
      </c>
      <c r="I208" s="21">
        <f t="shared" si="38"/>
        <v>0</v>
      </c>
      <c r="J208" s="21">
        <f t="shared" si="39"/>
        <v>0</v>
      </c>
      <c r="K208" s="21">
        <f t="shared" si="40"/>
        <v>0</v>
      </c>
      <c r="L208" s="21">
        <f t="shared" si="41"/>
        <v>0</v>
      </c>
      <c r="M208" s="21">
        <f t="shared" si="42"/>
        <v>0</v>
      </c>
      <c r="N208" s="21">
        <f t="shared" si="43"/>
        <v>0</v>
      </c>
      <c r="O208" s="21">
        <f t="shared" si="33"/>
        <v>0</v>
      </c>
    </row>
    <row r="209" spans="1:15" x14ac:dyDescent="0.25">
      <c r="A209" s="2">
        <v>43160</v>
      </c>
      <c r="B209" s="9">
        <v>3</v>
      </c>
      <c r="C209" s="3">
        <v>4715</v>
      </c>
      <c r="D209" s="3">
        <v>208</v>
      </c>
      <c r="E209" s="21">
        <f t="shared" si="34"/>
        <v>0</v>
      </c>
      <c r="F209" s="21">
        <f t="shared" si="35"/>
        <v>1</v>
      </c>
      <c r="G209" s="21">
        <f t="shared" si="36"/>
        <v>0</v>
      </c>
      <c r="H209" s="21">
        <f t="shared" si="37"/>
        <v>0</v>
      </c>
      <c r="I209" s="21">
        <f t="shared" si="38"/>
        <v>0</v>
      </c>
      <c r="J209" s="21">
        <f t="shared" si="39"/>
        <v>0</v>
      </c>
      <c r="K209" s="21">
        <f t="shared" si="40"/>
        <v>0</v>
      </c>
      <c r="L209" s="21">
        <f t="shared" si="41"/>
        <v>0</v>
      </c>
      <c r="M209" s="21">
        <f t="shared" si="42"/>
        <v>0</v>
      </c>
      <c r="N209" s="21">
        <f t="shared" si="43"/>
        <v>0</v>
      </c>
      <c r="O209" s="21">
        <f t="shared" si="33"/>
        <v>0</v>
      </c>
    </row>
    <row r="210" spans="1:15" x14ac:dyDescent="0.25">
      <c r="A210" s="2">
        <v>43191</v>
      </c>
      <c r="B210" s="9">
        <v>4</v>
      </c>
      <c r="C210" s="3">
        <v>5227</v>
      </c>
      <c r="D210" s="3">
        <v>209</v>
      </c>
      <c r="E210" s="21">
        <f t="shared" si="34"/>
        <v>0</v>
      </c>
      <c r="F210" s="21">
        <f t="shared" si="35"/>
        <v>0</v>
      </c>
      <c r="G210" s="21">
        <f t="shared" si="36"/>
        <v>1</v>
      </c>
      <c r="H210" s="21">
        <f t="shared" si="37"/>
        <v>0</v>
      </c>
      <c r="I210" s="21">
        <f t="shared" si="38"/>
        <v>0</v>
      </c>
      <c r="J210" s="21">
        <f t="shared" si="39"/>
        <v>0</v>
      </c>
      <c r="K210" s="21">
        <f t="shared" si="40"/>
        <v>0</v>
      </c>
      <c r="L210" s="21">
        <f t="shared" si="41"/>
        <v>0</v>
      </c>
      <c r="M210" s="21">
        <f t="shared" si="42"/>
        <v>0</v>
      </c>
      <c r="N210" s="21">
        <f t="shared" si="43"/>
        <v>0</v>
      </c>
      <c r="O210" s="21">
        <f t="shared" si="33"/>
        <v>0</v>
      </c>
    </row>
    <row r="211" spans="1:15" x14ac:dyDescent="0.25">
      <c r="A211" s="2">
        <v>43221</v>
      </c>
      <c r="B211" s="9">
        <v>5</v>
      </c>
      <c r="C211" s="3">
        <v>5462</v>
      </c>
      <c r="D211" s="3">
        <v>210</v>
      </c>
      <c r="E211" s="21">
        <f t="shared" si="34"/>
        <v>0</v>
      </c>
      <c r="F211" s="21">
        <f t="shared" si="35"/>
        <v>0</v>
      </c>
      <c r="G211" s="21">
        <f t="shared" si="36"/>
        <v>0</v>
      </c>
      <c r="H211" s="21">
        <f t="shared" si="37"/>
        <v>1</v>
      </c>
      <c r="I211" s="21">
        <f t="shared" si="38"/>
        <v>0</v>
      </c>
      <c r="J211" s="21">
        <f t="shared" si="39"/>
        <v>0</v>
      </c>
      <c r="K211" s="21">
        <f t="shared" si="40"/>
        <v>0</v>
      </c>
      <c r="L211" s="21">
        <f t="shared" si="41"/>
        <v>0</v>
      </c>
      <c r="M211" s="21">
        <f t="shared" si="42"/>
        <v>0</v>
      </c>
      <c r="N211" s="21">
        <f t="shared" si="43"/>
        <v>0</v>
      </c>
      <c r="O211" s="21">
        <f t="shared" si="33"/>
        <v>0</v>
      </c>
    </row>
    <row r="212" spans="1:15" x14ac:dyDescent="0.25">
      <c r="A212" s="2">
        <v>43252</v>
      </c>
      <c r="B212" s="9">
        <v>6</v>
      </c>
      <c r="C212" s="3">
        <v>5774</v>
      </c>
      <c r="D212" s="3">
        <v>211</v>
      </c>
      <c r="E212" s="21">
        <f t="shared" si="34"/>
        <v>0</v>
      </c>
      <c r="F212" s="21">
        <f t="shared" si="35"/>
        <v>0</v>
      </c>
      <c r="G212" s="21">
        <f t="shared" si="36"/>
        <v>0</v>
      </c>
      <c r="H212" s="21">
        <f t="shared" si="37"/>
        <v>0</v>
      </c>
      <c r="I212" s="21">
        <f t="shared" si="38"/>
        <v>1</v>
      </c>
      <c r="J212" s="21">
        <f t="shared" si="39"/>
        <v>0</v>
      </c>
      <c r="K212" s="21">
        <f t="shared" si="40"/>
        <v>0</v>
      </c>
      <c r="L212" s="21">
        <f t="shared" si="41"/>
        <v>0</v>
      </c>
      <c r="M212" s="21">
        <f t="shared" si="42"/>
        <v>0</v>
      </c>
      <c r="N212" s="21">
        <f t="shared" si="43"/>
        <v>0</v>
      </c>
      <c r="O212" s="21">
        <f t="shared" si="33"/>
        <v>0</v>
      </c>
    </row>
    <row r="213" spans="1:15" x14ac:dyDescent="0.25">
      <c r="A213" s="2">
        <v>43282</v>
      </c>
      <c r="B213" s="9">
        <v>7</v>
      </c>
      <c r="C213" s="3">
        <v>6057</v>
      </c>
      <c r="D213" s="3">
        <v>212</v>
      </c>
      <c r="E213" s="21">
        <f t="shared" si="34"/>
        <v>0</v>
      </c>
      <c r="F213" s="21">
        <f t="shared" si="35"/>
        <v>0</v>
      </c>
      <c r="G213" s="21">
        <f t="shared" si="36"/>
        <v>0</v>
      </c>
      <c r="H213" s="21">
        <f t="shared" si="37"/>
        <v>0</v>
      </c>
      <c r="I213" s="21">
        <f t="shared" si="38"/>
        <v>0</v>
      </c>
      <c r="J213" s="21">
        <f t="shared" si="39"/>
        <v>1</v>
      </c>
      <c r="K213" s="21">
        <f t="shared" si="40"/>
        <v>0</v>
      </c>
      <c r="L213" s="21">
        <f t="shared" si="41"/>
        <v>0</v>
      </c>
      <c r="M213" s="21">
        <f t="shared" si="42"/>
        <v>0</v>
      </c>
      <c r="N213" s="21">
        <f t="shared" si="43"/>
        <v>0</v>
      </c>
      <c r="O213" s="21">
        <f t="shared" si="33"/>
        <v>0</v>
      </c>
    </row>
    <row r="214" spans="1:15" x14ac:dyDescent="0.25">
      <c r="A214" s="2">
        <v>43313</v>
      </c>
      <c r="B214" s="9">
        <v>8</v>
      </c>
      <c r="C214" s="3">
        <v>6870</v>
      </c>
      <c r="D214" s="3">
        <v>213</v>
      </c>
      <c r="E214" s="21">
        <f t="shared" si="34"/>
        <v>0</v>
      </c>
      <c r="F214" s="21">
        <f t="shared" si="35"/>
        <v>0</v>
      </c>
      <c r="G214" s="21">
        <f t="shared" si="36"/>
        <v>0</v>
      </c>
      <c r="H214" s="21">
        <f t="shared" si="37"/>
        <v>0</v>
      </c>
      <c r="I214" s="21">
        <f t="shared" si="38"/>
        <v>0</v>
      </c>
      <c r="J214" s="21">
        <f t="shared" si="39"/>
        <v>0</v>
      </c>
      <c r="K214" s="21">
        <f t="shared" si="40"/>
        <v>1</v>
      </c>
      <c r="L214" s="21">
        <f t="shared" si="41"/>
        <v>0</v>
      </c>
      <c r="M214" s="21">
        <f t="shared" si="42"/>
        <v>0</v>
      </c>
      <c r="N214" s="21">
        <f t="shared" si="43"/>
        <v>0</v>
      </c>
      <c r="O214" s="21">
        <f t="shared" si="33"/>
        <v>0</v>
      </c>
    </row>
    <row r="215" spans="1:15" x14ac:dyDescent="0.25">
      <c r="A215" s="2">
        <v>43344</v>
      </c>
      <c r="B215" s="9">
        <v>9</v>
      </c>
      <c r="C215" s="3">
        <v>6023</v>
      </c>
      <c r="D215" s="3">
        <v>214</v>
      </c>
      <c r="E215" s="21">
        <f t="shared" si="34"/>
        <v>0</v>
      </c>
      <c r="F215" s="21">
        <f t="shared" si="35"/>
        <v>0</v>
      </c>
      <c r="G215" s="21">
        <f t="shared" si="36"/>
        <v>0</v>
      </c>
      <c r="H215" s="21">
        <f t="shared" si="37"/>
        <v>0</v>
      </c>
      <c r="I215" s="21">
        <f t="shared" si="38"/>
        <v>0</v>
      </c>
      <c r="J215" s="21">
        <f t="shared" si="39"/>
        <v>0</v>
      </c>
      <c r="K215" s="21">
        <f t="shared" si="40"/>
        <v>0</v>
      </c>
      <c r="L215" s="21">
        <f t="shared" si="41"/>
        <v>1</v>
      </c>
      <c r="M215" s="21">
        <f t="shared" si="42"/>
        <v>0</v>
      </c>
      <c r="N215" s="21">
        <f t="shared" si="43"/>
        <v>0</v>
      </c>
      <c r="O215" s="21">
        <f t="shared" si="3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F105" sqref="F105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7" t="s">
        <v>7</v>
      </c>
      <c r="B3" s="7"/>
    </row>
    <row r="4" spans="1:9" x14ac:dyDescent="0.25">
      <c r="A4" s="4" t="s">
        <v>8</v>
      </c>
      <c r="B4" s="4">
        <v>0.91682112803619698</v>
      </c>
    </row>
    <row r="5" spans="1:9" x14ac:dyDescent="0.25">
      <c r="A5" s="4" t="s">
        <v>9</v>
      </c>
      <c r="B5" s="4">
        <v>0.84056098081356478</v>
      </c>
    </row>
    <row r="6" spans="1:9" x14ac:dyDescent="0.25">
      <c r="A6" s="4" t="s">
        <v>10</v>
      </c>
      <c r="B6" s="4">
        <v>0.81398781094915895</v>
      </c>
    </row>
    <row r="7" spans="1:9" x14ac:dyDescent="0.25">
      <c r="A7" s="4" t="s">
        <v>11</v>
      </c>
      <c r="B7" s="4">
        <v>286.78079220508783</v>
      </c>
    </row>
    <row r="8" spans="1:9" ht="15.75" thickBot="1" x14ac:dyDescent="0.3">
      <c r="A8" s="5" t="s">
        <v>12</v>
      </c>
      <c r="B8" s="5">
        <v>85</v>
      </c>
    </row>
    <row r="10" spans="1:9" ht="15.75" thickBot="1" x14ac:dyDescent="0.3">
      <c r="A10" t="s">
        <v>13</v>
      </c>
    </row>
    <row r="11" spans="1:9" x14ac:dyDescent="0.2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25">
      <c r="A12" s="4" t="s">
        <v>14</v>
      </c>
      <c r="B12" s="4">
        <v>12</v>
      </c>
      <c r="C12" s="4">
        <v>31218154.712941185</v>
      </c>
      <c r="D12" s="4">
        <v>2601512.8927450986</v>
      </c>
      <c r="E12" s="4">
        <v>31.63194248569781</v>
      </c>
      <c r="F12" s="4">
        <v>6.3412731249551312E-24</v>
      </c>
    </row>
    <row r="13" spans="1:9" x14ac:dyDescent="0.25">
      <c r="A13" s="4" t="s">
        <v>15</v>
      </c>
      <c r="B13" s="4">
        <v>72</v>
      </c>
      <c r="C13" s="4">
        <v>5921512.04</v>
      </c>
      <c r="D13" s="4">
        <v>82243.222777777773</v>
      </c>
      <c r="E13" s="4"/>
      <c r="F13" s="4"/>
    </row>
    <row r="14" spans="1:9" ht="15.75" thickBot="1" x14ac:dyDescent="0.3">
      <c r="A14" s="5" t="s">
        <v>16</v>
      </c>
      <c r="B14" s="5">
        <v>84</v>
      </c>
      <c r="C14" s="5">
        <v>37139666.752941184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5">
      <c r="A17" s="4" t="s">
        <v>17</v>
      </c>
      <c r="B17" s="4">
        <v>4052.3682142857142</v>
      </c>
      <c r="C17" s="4">
        <v>119.29381710093742</v>
      </c>
      <c r="D17" s="4">
        <v>33.969641619036352</v>
      </c>
      <c r="E17" s="4">
        <v>4.6096247840157657E-46</v>
      </c>
      <c r="F17" s="4">
        <v>3814.5603361669705</v>
      </c>
      <c r="G17" s="4">
        <v>4290.1760924044574</v>
      </c>
      <c r="H17" s="4">
        <v>3814.5603361669705</v>
      </c>
      <c r="I17" s="4">
        <v>4290.1760924044574</v>
      </c>
    </row>
    <row r="18" spans="1:9" x14ac:dyDescent="0.25">
      <c r="A18" s="4" t="s">
        <v>44</v>
      </c>
      <c r="B18" s="4">
        <v>-0.71273809523809073</v>
      </c>
      <c r="C18" s="4">
        <v>1.2774231780226784</v>
      </c>
      <c r="D18" s="4">
        <v>-0.55794986931530166</v>
      </c>
      <c r="E18" s="4">
        <v>0.57860943185283575</v>
      </c>
      <c r="F18" s="4">
        <v>-3.2592346598357222</v>
      </c>
      <c r="G18" s="4">
        <v>1.833758469359541</v>
      </c>
      <c r="H18" s="4">
        <v>-3.2592346598357222</v>
      </c>
      <c r="I18" s="4">
        <v>1.833758469359541</v>
      </c>
    </row>
    <row r="19" spans="1:9" x14ac:dyDescent="0.25">
      <c r="A19" s="4" t="s">
        <v>45</v>
      </c>
      <c r="B19" s="4">
        <v>1972.2872619047623</v>
      </c>
      <c r="C19" s="4">
        <v>153.29610386689353</v>
      </c>
      <c r="D19" s="4">
        <v>12.86586685606369</v>
      </c>
      <c r="E19" s="4">
        <v>2.4307444498770314E-20</v>
      </c>
      <c r="F19" s="4">
        <v>1666.6970639348961</v>
      </c>
      <c r="G19" s="4">
        <v>2277.8774598746286</v>
      </c>
      <c r="H19" s="4">
        <v>1666.6970639348961</v>
      </c>
      <c r="I19" s="4">
        <v>2277.8774598746286</v>
      </c>
    </row>
    <row r="20" spans="1:9" x14ac:dyDescent="0.25">
      <c r="A20" s="4" t="s">
        <v>46</v>
      </c>
      <c r="B20" s="4">
        <v>237.85559523809547</v>
      </c>
      <c r="C20" s="4">
        <v>153.29610386689353</v>
      </c>
      <c r="D20" s="4">
        <v>1.5516088748388848</v>
      </c>
      <c r="E20" s="4">
        <v>0.12514063154806848</v>
      </c>
      <c r="F20" s="4">
        <v>-67.734602731770849</v>
      </c>
      <c r="G20" s="4">
        <v>543.44579320796174</v>
      </c>
      <c r="H20" s="4">
        <v>-67.734602731770849</v>
      </c>
      <c r="I20" s="4">
        <v>543.44579320796174</v>
      </c>
    </row>
    <row r="21" spans="1:9" x14ac:dyDescent="0.25">
      <c r="A21" s="4" t="s">
        <v>47</v>
      </c>
      <c r="B21" s="4">
        <v>959.71119047619095</v>
      </c>
      <c r="C21" s="4">
        <v>153.3120702707281</v>
      </c>
      <c r="D21" s="4">
        <v>6.2598540922542663</v>
      </c>
      <c r="E21" s="4">
        <v>2.4787020757240608E-8</v>
      </c>
      <c r="F21" s="4">
        <v>654.08916406198978</v>
      </c>
      <c r="G21" s="4">
        <v>1265.3332168903921</v>
      </c>
      <c r="H21" s="4">
        <v>654.08916406198978</v>
      </c>
      <c r="I21" s="4">
        <v>1265.3332168903921</v>
      </c>
    </row>
    <row r="22" spans="1:9" x14ac:dyDescent="0.25">
      <c r="A22" s="4" t="s">
        <v>48</v>
      </c>
      <c r="B22" s="4">
        <v>682.28107142857084</v>
      </c>
      <c r="C22" s="4">
        <v>153.33867724933387</v>
      </c>
      <c r="D22" s="4">
        <v>4.4495040890378803</v>
      </c>
      <c r="E22" s="4">
        <v>3.0731318255044742E-5</v>
      </c>
      <c r="F22" s="4">
        <v>376.60600497190012</v>
      </c>
      <c r="G22" s="4">
        <v>987.95613788524156</v>
      </c>
      <c r="H22" s="4">
        <v>376.60600497190012</v>
      </c>
      <c r="I22" s="4">
        <v>987.95613788524156</v>
      </c>
    </row>
    <row r="23" spans="1:9" x14ac:dyDescent="0.25">
      <c r="A23" s="4" t="s">
        <v>49</v>
      </c>
      <c r="B23" s="4">
        <v>969.42238095238031</v>
      </c>
      <c r="C23" s="4">
        <v>153.37591926507113</v>
      </c>
      <c r="D23" s="4">
        <v>6.3205644380000825</v>
      </c>
      <c r="E23" s="4">
        <v>1.9260772383639046E-8</v>
      </c>
      <c r="F23" s="4">
        <v>663.67307389418829</v>
      </c>
      <c r="G23" s="4">
        <v>1275.1716880105723</v>
      </c>
      <c r="H23" s="4">
        <v>663.67307389418829</v>
      </c>
      <c r="I23" s="4">
        <v>1275.1716880105723</v>
      </c>
    </row>
    <row r="24" spans="1:9" x14ac:dyDescent="0.25">
      <c r="A24" s="4" t="s">
        <v>50</v>
      </c>
      <c r="B24" s="4">
        <v>1596.9922619047618</v>
      </c>
      <c r="C24" s="4">
        <v>153.42378857330888</v>
      </c>
      <c r="D24" s="4">
        <v>10.40902637560464</v>
      </c>
      <c r="E24" s="4">
        <v>5.2792154931257746E-16</v>
      </c>
      <c r="F24" s="4">
        <v>1291.1475291246365</v>
      </c>
      <c r="G24" s="4">
        <v>1902.836994684887</v>
      </c>
      <c r="H24" s="4">
        <v>1291.1475291246365</v>
      </c>
      <c r="I24" s="4">
        <v>1902.836994684887</v>
      </c>
    </row>
    <row r="25" spans="1:9" x14ac:dyDescent="0.25">
      <c r="A25" s="4" t="s">
        <v>51</v>
      </c>
      <c r="B25" s="4">
        <v>1885.1335714285715</v>
      </c>
      <c r="C25" s="4">
        <v>153.4822752304664</v>
      </c>
      <c r="D25" s="4">
        <v>12.282418726187677</v>
      </c>
      <c r="E25" s="4">
        <v>2.4473966406092795E-19</v>
      </c>
      <c r="F25" s="4">
        <v>1579.1722476282669</v>
      </c>
      <c r="G25" s="4">
        <v>2191.0948952288763</v>
      </c>
      <c r="H25" s="4">
        <v>1579.1722476282669</v>
      </c>
      <c r="I25" s="4">
        <v>2191.0948952288763</v>
      </c>
    </row>
    <row r="26" spans="1:9" x14ac:dyDescent="0.25">
      <c r="A26" s="4" t="s">
        <v>52</v>
      </c>
      <c r="B26" s="4">
        <v>1277.2748809523812</v>
      </c>
      <c r="C26" s="4">
        <v>153.55136710431918</v>
      </c>
      <c r="D26" s="4">
        <v>8.3182253928395884</v>
      </c>
      <c r="E26" s="4">
        <v>3.9033722585498921E-12</v>
      </c>
      <c r="F26" s="4">
        <v>971.17582501879861</v>
      </c>
      <c r="G26" s="4">
        <v>1583.3739368859638</v>
      </c>
      <c r="H26" s="4">
        <v>971.17582501879861</v>
      </c>
      <c r="I26" s="4">
        <v>1583.3739368859638</v>
      </c>
    </row>
    <row r="27" spans="1:9" x14ac:dyDescent="0.25">
      <c r="A27" s="4" t="s">
        <v>53</v>
      </c>
      <c r="B27" s="4">
        <v>1354.2733333333335</v>
      </c>
      <c r="C27" s="4">
        <v>153.63104988654356</v>
      </c>
      <c r="D27" s="4">
        <v>8.8151017280260966</v>
      </c>
      <c r="E27" s="4">
        <v>4.6156489461573953E-13</v>
      </c>
      <c r="F27" s="4">
        <v>1048.0154326764964</v>
      </c>
      <c r="G27" s="4">
        <v>1660.5312339901707</v>
      </c>
      <c r="H27" s="4">
        <v>1048.0154326764964</v>
      </c>
      <c r="I27" s="4">
        <v>1660.5312339901707</v>
      </c>
    </row>
    <row r="28" spans="1:9" x14ac:dyDescent="0.25">
      <c r="A28" s="4" t="s">
        <v>54</v>
      </c>
      <c r="B28" s="4">
        <v>422.27178571428561</v>
      </c>
      <c r="C28" s="4">
        <v>153.72130710747084</v>
      </c>
      <c r="D28" s="4">
        <v>2.7469958046808935</v>
      </c>
      <c r="E28" s="4">
        <v>7.5934460247672145E-3</v>
      </c>
      <c r="F28" s="4">
        <v>115.83396057590187</v>
      </c>
      <c r="G28" s="4">
        <v>728.70961085266936</v>
      </c>
      <c r="H28" s="4">
        <v>115.83396057590187</v>
      </c>
      <c r="I28" s="4">
        <v>728.70961085266936</v>
      </c>
    </row>
    <row r="29" spans="1:9" ht="15.75" thickBot="1" x14ac:dyDescent="0.3">
      <c r="A29" s="5" t="s">
        <v>55</v>
      </c>
      <c r="B29" s="5">
        <v>630.90452380952411</v>
      </c>
      <c r="C29" s="5">
        <v>148.51108925676576</v>
      </c>
      <c r="D29" s="5">
        <v>4.2481980771060961</v>
      </c>
      <c r="E29" s="5">
        <v>6.351953872008067E-5</v>
      </c>
      <c r="F29" s="5">
        <v>334.85307813089224</v>
      </c>
      <c r="G29" s="5">
        <v>926.95596948815592</v>
      </c>
      <c r="H29" s="5">
        <v>334.85307813089224</v>
      </c>
      <c r="I29" s="5">
        <v>926.95596948815592</v>
      </c>
    </row>
    <row r="33" spans="1:3" x14ac:dyDescent="0.25">
      <c r="A33" t="s">
        <v>30</v>
      </c>
    </row>
    <row r="34" spans="1:3" ht="15.75" thickBot="1" x14ac:dyDescent="0.3"/>
    <row r="35" spans="1:3" x14ac:dyDescent="0.25">
      <c r="A35" s="6" t="s">
        <v>31</v>
      </c>
      <c r="B35" s="6" t="s">
        <v>32</v>
      </c>
      <c r="C35" s="6" t="s">
        <v>33</v>
      </c>
    </row>
    <row r="36" spans="1:3" x14ac:dyDescent="0.25">
      <c r="A36" s="4">
        <v>1</v>
      </c>
      <c r="B36" s="4">
        <v>4682.5600000000004</v>
      </c>
      <c r="C36" s="4">
        <v>125.4399999999996</v>
      </c>
    </row>
    <row r="37" spans="1:3" x14ac:dyDescent="0.25">
      <c r="A37" s="4">
        <v>2</v>
      </c>
      <c r="B37" s="4">
        <v>6023.2300000000005</v>
      </c>
      <c r="C37" s="4">
        <v>1163.7699999999995</v>
      </c>
    </row>
    <row r="38" spans="1:3" x14ac:dyDescent="0.25">
      <c r="A38" s="4">
        <v>3</v>
      </c>
      <c r="B38" s="4">
        <v>4050.23</v>
      </c>
      <c r="C38" s="4">
        <v>297.77</v>
      </c>
    </row>
    <row r="39" spans="1:3" x14ac:dyDescent="0.25">
      <c r="A39" s="4">
        <v>4</v>
      </c>
      <c r="B39" s="4">
        <v>4287.3728571428574</v>
      </c>
      <c r="C39" s="4">
        <v>445.62714285714264</v>
      </c>
    </row>
    <row r="40" spans="1:3" x14ac:dyDescent="0.25">
      <c r="A40" s="4">
        <v>5</v>
      </c>
      <c r="B40" s="4">
        <v>5008.5157142857151</v>
      </c>
      <c r="C40" s="4">
        <v>577.48428571428485</v>
      </c>
    </row>
    <row r="41" spans="1:3" x14ac:dyDescent="0.25">
      <c r="A41" s="4">
        <v>6</v>
      </c>
      <c r="B41" s="4">
        <v>4730.3728571428564</v>
      </c>
      <c r="C41" s="4">
        <v>277.62714285714355</v>
      </c>
    </row>
    <row r="42" spans="1:3" x14ac:dyDescent="0.25">
      <c r="A42" s="4">
        <v>7</v>
      </c>
      <c r="B42" s="4">
        <v>5016.801428571428</v>
      </c>
      <c r="C42" s="4">
        <v>163.198571428572</v>
      </c>
    </row>
    <row r="43" spans="1:3" x14ac:dyDescent="0.25">
      <c r="A43" s="4">
        <v>8</v>
      </c>
      <c r="B43" s="4">
        <v>5643.6585714285711</v>
      </c>
      <c r="C43" s="4">
        <v>299.34142857142888</v>
      </c>
    </row>
    <row r="44" spans="1:3" x14ac:dyDescent="0.25">
      <c r="A44" s="4">
        <v>9</v>
      </c>
      <c r="B44" s="4">
        <v>5931.0871428571427</v>
      </c>
      <c r="C44" s="4">
        <v>75.91285714285732</v>
      </c>
    </row>
    <row r="45" spans="1:3" x14ac:dyDescent="0.25">
      <c r="A45" s="4">
        <v>10</v>
      </c>
      <c r="B45" s="4">
        <v>5322.5157142857142</v>
      </c>
      <c r="C45" s="4">
        <v>203.48428571428576</v>
      </c>
    </row>
    <row r="46" spans="1:3" x14ac:dyDescent="0.25">
      <c r="A46" s="4">
        <v>11</v>
      </c>
      <c r="B46" s="4">
        <v>5398.8014285714289</v>
      </c>
      <c r="C46" s="4">
        <v>590.19857142857109</v>
      </c>
    </row>
    <row r="47" spans="1:3" x14ac:dyDescent="0.25">
      <c r="A47" s="4">
        <v>12</v>
      </c>
      <c r="B47" s="4">
        <v>4466.0871428571427</v>
      </c>
      <c r="C47" s="4">
        <v>112.91285714285732</v>
      </c>
    </row>
    <row r="48" spans="1:3" x14ac:dyDescent="0.25">
      <c r="A48" s="4">
        <v>13</v>
      </c>
      <c r="B48" s="4">
        <v>4674.0071428571428</v>
      </c>
      <c r="C48" s="4">
        <v>-200.00714285714275</v>
      </c>
    </row>
    <row r="49" spans="1:3" x14ac:dyDescent="0.25">
      <c r="A49" s="4">
        <v>14</v>
      </c>
      <c r="B49" s="4">
        <v>6014.6771428571428</v>
      </c>
      <c r="C49" s="4">
        <v>103.32285714285717</v>
      </c>
    </row>
    <row r="50" spans="1:3" x14ac:dyDescent="0.25">
      <c r="A50" s="4">
        <v>15</v>
      </c>
      <c r="B50" s="4">
        <v>4041.6771428571428</v>
      </c>
      <c r="C50" s="4">
        <v>-38.677142857142826</v>
      </c>
    </row>
    <row r="51" spans="1:3" x14ac:dyDescent="0.25">
      <c r="A51" s="4">
        <v>16</v>
      </c>
      <c r="B51" s="4">
        <v>4278.8200000000006</v>
      </c>
      <c r="C51" s="4">
        <v>-384.82000000000062</v>
      </c>
    </row>
    <row r="52" spans="1:3" x14ac:dyDescent="0.25">
      <c r="A52" s="4">
        <v>17</v>
      </c>
      <c r="B52" s="4">
        <v>4999.9628571428575</v>
      </c>
      <c r="C52" s="4">
        <v>-5.9628571428575015</v>
      </c>
    </row>
    <row r="53" spans="1:3" x14ac:dyDescent="0.25">
      <c r="A53" s="4">
        <v>18</v>
      </c>
      <c r="B53" s="4">
        <v>4721.82</v>
      </c>
      <c r="C53" s="4">
        <v>-138.81999999999971</v>
      </c>
    </row>
    <row r="54" spans="1:3" x14ac:dyDescent="0.25">
      <c r="A54" s="4">
        <v>19</v>
      </c>
      <c r="B54" s="4">
        <v>5008.2485714285704</v>
      </c>
      <c r="C54" s="4">
        <v>-286.24857142857036</v>
      </c>
    </row>
    <row r="55" spans="1:3" x14ac:dyDescent="0.25">
      <c r="A55" s="4">
        <v>20</v>
      </c>
      <c r="B55" s="4">
        <v>5635.1057142857144</v>
      </c>
      <c r="C55" s="4">
        <v>89.894285714285616</v>
      </c>
    </row>
    <row r="56" spans="1:3" x14ac:dyDescent="0.25">
      <c r="A56" s="4">
        <v>21</v>
      </c>
      <c r="B56" s="4">
        <v>5922.5342857142859</v>
      </c>
      <c r="C56" s="4">
        <v>-268.53428571428594</v>
      </c>
    </row>
    <row r="57" spans="1:3" x14ac:dyDescent="0.25">
      <c r="A57" s="4">
        <v>22</v>
      </c>
      <c r="B57" s="4">
        <v>5313.9628571428575</v>
      </c>
      <c r="C57" s="4">
        <v>-150.9628571428575</v>
      </c>
    </row>
    <row r="58" spans="1:3" x14ac:dyDescent="0.25">
      <c r="A58" s="4">
        <v>23</v>
      </c>
      <c r="B58" s="4">
        <v>5390.2485714285722</v>
      </c>
      <c r="C58" s="4">
        <v>-221.24857142857218</v>
      </c>
    </row>
    <row r="59" spans="1:3" x14ac:dyDescent="0.25">
      <c r="A59" s="4">
        <v>24</v>
      </c>
      <c r="B59" s="4">
        <v>4457.534285714285</v>
      </c>
      <c r="C59" s="4">
        <v>-174.53428571428503</v>
      </c>
    </row>
    <row r="60" spans="1:3" x14ac:dyDescent="0.25">
      <c r="A60" s="4">
        <v>25</v>
      </c>
      <c r="B60" s="4">
        <v>4665.454285714286</v>
      </c>
      <c r="C60" s="4">
        <v>-31.454285714286016</v>
      </c>
    </row>
    <row r="61" spans="1:3" x14ac:dyDescent="0.25">
      <c r="A61" s="4">
        <v>26</v>
      </c>
      <c r="B61" s="4">
        <v>6006.1242857142861</v>
      </c>
      <c r="C61" s="4">
        <v>-133.12428571428609</v>
      </c>
    </row>
    <row r="62" spans="1:3" x14ac:dyDescent="0.25">
      <c r="A62" s="4">
        <v>27</v>
      </c>
      <c r="B62" s="4">
        <v>4033.1242857142856</v>
      </c>
      <c r="C62" s="4">
        <v>-164.12428571428563</v>
      </c>
    </row>
    <row r="63" spans="1:3" x14ac:dyDescent="0.25">
      <c r="A63" s="4">
        <v>28</v>
      </c>
      <c r="B63" s="4">
        <v>4270.267142857143</v>
      </c>
      <c r="C63" s="4">
        <v>-391.26714285714297</v>
      </c>
    </row>
    <row r="64" spans="1:3" x14ac:dyDescent="0.25">
      <c r="A64" s="4">
        <v>29</v>
      </c>
      <c r="B64" s="4">
        <v>4991.41</v>
      </c>
      <c r="C64" s="4">
        <v>-284.40999999999985</v>
      </c>
    </row>
    <row r="65" spans="1:3" x14ac:dyDescent="0.25">
      <c r="A65" s="4">
        <v>30</v>
      </c>
      <c r="B65" s="4">
        <v>4713.2671428571421</v>
      </c>
      <c r="C65" s="4">
        <v>-432.26714285714206</v>
      </c>
    </row>
    <row r="66" spans="1:3" x14ac:dyDescent="0.25">
      <c r="A66" s="4">
        <v>31</v>
      </c>
      <c r="B66" s="4">
        <v>4999.6957142857136</v>
      </c>
      <c r="C66" s="4">
        <v>-282.69571428571362</v>
      </c>
    </row>
    <row r="67" spans="1:3" x14ac:dyDescent="0.25">
      <c r="A67" s="4">
        <v>32</v>
      </c>
      <c r="B67" s="4">
        <v>5626.5528571428567</v>
      </c>
      <c r="C67" s="4">
        <v>-335.55285714285674</v>
      </c>
    </row>
    <row r="68" spans="1:3" x14ac:dyDescent="0.25">
      <c r="A68" s="4">
        <v>33</v>
      </c>
      <c r="B68" s="4">
        <v>5913.9814285714292</v>
      </c>
      <c r="C68" s="4">
        <v>-393.98142857142921</v>
      </c>
    </row>
    <row r="69" spans="1:3" x14ac:dyDescent="0.25">
      <c r="A69" s="4">
        <v>34</v>
      </c>
      <c r="B69" s="4">
        <v>5305.41</v>
      </c>
      <c r="C69" s="4">
        <v>-244.40999999999985</v>
      </c>
    </row>
    <row r="70" spans="1:3" x14ac:dyDescent="0.25">
      <c r="A70" s="4">
        <v>35</v>
      </c>
      <c r="B70" s="4">
        <v>5381.6957142857145</v>
      </c>
      <c r="C70" s="4">
        <v>-240.69571428571453</v>
      </c>
    </row>
    <row r="71" spans="1:3" x14ac:dyDescent="0.25">
      <c r="A71" s="4">
        <v>36</v>
      </c>
      <c r="B71" s="4">
        <v>4448.9814285714283</v>
      </c>
      <c r="C71" s="4">
        <v>-322.9814285714283</v>
      </c>
    </row>
    <row r="72" spans="1:3" x14ac:dyDescent="0.25">
      <c r="A72" s="4">
        <v>37</v>
      </c>
      <c r="B72" s="4">
        <v>4656.9014285714293</v>
      </c>
      <c r="C72" s="4">
        <v>-160.90142857142928</v>
      </c>
    </row>
    <row r="73" spans="1:3" x14ac:dyDescent="0.25">
      <c r="A73" s="4">
        <v>38</v>
      </c>
      <c r="B73" s="4">
        <v>5997.5714285714294</v>
      </c>
      <c r="C73" s="4">
        <v>-453.57142857142935</v>
      </c>
    </row>
    <row r="74" spans="1:3" x14ac:dyDescent="0.25">
      <c r="A74" s="4">
        <v>39</v>
      </c>
      <c r="B74" s="4">
        <v>4024.5714285714284</v>
      </c>
      <c r="C74" s="4">
        <v>-305.57142857142844</v>
      </c>
    </row>
    <row r="75" spans="1:3" x14ac:dyDescent="0.25">
      <c r="A75" s="4">
        <v>40</v>
      </c>
      <c r="B75" s="4">
        <v>4261.7142857142862</v>
      </c>
      <c r="C75" s="4">
        <v>-116.71428571428623</v>
      </c>
    </row>
    <row r="76" spans="1:3" x14ac:dyDescent="0.25">
      <c r="A76" s="4">
        <v>41</v>
      </c>
      <c r="B76" s="4">
        <v>4982.8571428571431</v>
      </c>
      <c r="C76" s="4">
        <v>-149.85714285714312</v>
      </c>
    </row>
    <row r="77" spans="1:3" x14ac:dyDescent="0.25">
      <c r="A77" s="4">
        <v>42</v>
      </c>
      <c r="B77" s="4">
        <v>4704.7142857142853</v>
      </c>
      <c r="C77" s="4">
        <v>-402.71428571428532</v>
      </c>
    </row>
    <row r="78" spans="1:3" x14ac:dyDescent="0.25">
      <c r="A78" s="4">
        <v>43</v>
      </c>
      <c r="B78" s="4">
        <v>4991.1428571428569</v>
      </c>
      <c r="C78" s="4">
        <v>-123.14285714285688</v>
      </c>
    </row>
    <row r="79" spans="1:3" x14ac:dyDescent="0.25">
      <c r="A79" s="4">
        <v>44</v>
      </c>
      <c r="B79" s="4">
        <v>5618</v>
      </c>
      <c r="C79" s="4">
        <v>-193</v>
      </c>
    </row>
    <row r="80" spans="1:3" x14ac:dyDescent="0.25">
      <c r="A80" s="4">
        <v>45</v>
      </c>
      <c r="B80" s="4">
        <v>5905.4285714285716</v>
      </c>
      <c r="C80" s="4">
        <v>-39.428571428571558</v>
      </c>
    </row>
    <row r="81" spans="1:3" x14ac:dyDescent="0.25">
      <c r="A81" s="4">
        <v>46</v>
      </c>
      <c r="B81" s="4">
        <v>5296.8571428571431</v>
      </c>
      <c r="C81" s="4">
        <v>-170.85714285714312</v>
      </c>
    </row>
    <row r="82" spans="1:3" x14ac:dyDescent="0.25">
      <c r="A82" s="4">
        <v>47</v>
      </c>
      <c r="B82" s="4">
        <v>5373.1428571428569</v>
      </c>
      <c r="C82" s="4">
        <v>-248.14285714285688</v>
      </c>
    </row>
    <row r="83" spans="1:3" x14ac:dyDescent="0.25">
      <c r="A83" s="4">
        <v>48</v>
      </c>
      <c r="B83" s="4">
        <v>4440.4285714285716</v>
      </c>
      <c r="C83" s="4">
        <v>60.571428571428442</v>
      </c>
    </row>
    <row r="84" spans="1:3" x14ac:dyDescent="0.25">
      <c r="A84" s="4">
        <v>49</v>
      </c>
      <c r="B84" s="4">
        <v>4648.3485714285725</v>
      </c>
      <c r="C84" s="4">
        <v>121.65142857142746</v>
      </c>
    </row>
    <row r="85" spans="1:3" x14ac:dyDescent="0.25">
      <c r="A85" s="4">
        <v>50</v>
      </c>
      <c r="B85" s="4">
        <v>5989.0185714285717</v>
      </c>
      <c r="C85" s="4">
        <v>-86.018571428571704</v>
      </c>
    </row>
    <row r="86" spans="1:3" x14ac:dyDescent="0.25">
      <c r="A86" s="4">
        <v>51</v>
      </c>
      <c r="B86" s="4">
        <v>4016.0185714285717</v>
      </c>
      <c r="C86" s="4">
        <v>24.981428571428296</v>
      </c>
    </row>
    <row r="87" spans="1:3" x14ac:dyDescent="0.25">
      <c r="A87" s="4">
        <v>52</v>
      </c>
      <c r="B87" s="4">
        <v>4253.1614285714286</v>
      </c>
      <c r="C87" s="4">
        <v>98.838571428571413</v>
      </c>
    </row>
    <row r="88" spans="1:3" x14ac:dyDescent="0.25">
      <c r="A88" s="4">
        <v>53</v>
      </c>
      <c r="B88" s="4">
        <v>4974.3042857142864</v>
      </c>
      <c r="C88" s="4">
        <v>-94.30428571428638</v>
      </c>
    </row>
    <row r="89" spans="1:3" x14ac:dyDescent="0.25">
      <c r="A89" s="4">
        <v>54</v>
      </c>
      <c r="B89" s="4">
        <v>4696.1614285714286</v>
      </c>
      <c r="C89" s="4">
        <v>76.838571428571413</v>
      </c>
    </row>
    <row r="90" spans="1:3" x14ac:dyDescent="0.25">
      <c r="A90" s="4">
        <v>55</v>
      </c>
      <c r="B90" s="4">
        <v>4982.5899999999992</v>
      </c>
      <c r="C90" s="4">
        <v>103.41000000000076</v>
      </c>
    </row>
    <row r="91" spans="1:3" x14ac:dyDescent="0.25">
      <c r="A91" s="4">
        <v>56</v>
      </c>
      <c r="B91" s="4">
        <v>5609.4471428571433</v>
      </c>
      <c r="C91" s="4">
        <v>-140.44714285714326</v>
      </c>
    </row>
    <row r="92" spans="1:3" x14ac:dyDescent="0.25">
      <c r="A92" s="4">
        <v>57</v>
      </c>
      <c r="B92" s="4">
        <v>5896.8757142857139</v>
      </c>
      <c r="C92" s="4">
        <v>303.12428571428609</v>
      </c>
    </row>
    <row r="93" spans="1:3" x14ac:dyDescent="0.25">
      <c r="A93" s="4">
        <v>58</v>
      </c>
      <c r="B93" s="4">
        <v>5288.3042857142864</v>
      </c>
      <c r="C93" s="4">
        <v>345.69571428571362</v>
      </c>
    </row>
    <row r="94" spans="1:3" x14ac:dyDescent="0.25">
      <c r="A94" s="4">
        <v>59</v>
      </c>
      <c r="B94" s="4">
        <v>5364.59</v>
      </c>
      <c r="C94" s="4">
        <v>-98.590000000000146</v>
      </c>
    </row>
    <row r="95" spans="1:3" x14ac:dyDescent="0.25">
      <c r="A95" s="4">
        <v>60</v>
      </c>
      <c r="B95" s="4">
        <v>4431.8757142857139</v>
      </c>
      <c r="C95" s="4">
        <v>-52.875714285713912</v>
      </c>
    </row>
    <row r="96" spans="1:3" x14ac:dyDescent="0.25">
      <c r="A96" s="4">
        <v>61</v>
      </c>
      <c r="B96" s="4">
        <v>4639.7957142857149</v>
      </c>
      <c r="C96" s="4">
        <v>10.204285714285106</v>
      </c>
    </row>
    <row r="97" spans="1:3" x14ac:dyDescent="0.25">
      <c r="A97" s="4">
        <v>62</v>
      </c>
      <c r="B97" s="4">
        <v>5980.465714285715</v>
      </c>
      <c r="C97" s="4">
        <v>-341.46571428571497</v>
      </c>
    </row>
    <row r="98" spans="1:3" x14ac:dyDescent="0.25">
      <c r="A98" s="4">
        <v>63</v>
      </c>
      <c r="B98" s="4">
        <v>4007.4657142857145</v>
      </c>
      <c r="C98" s="4">
        <v>44.534285714285488</v>
      </c>
    </row>
    <row r="99" spans="1:3" x14ac:dyDescent="0.25">
      <c r="A99" s="4">
        <v>64</v>
      </c>
      <c r="B99" s="4">
        <v>4244.6085714285718</v>
      </c>
      <c r="C99" s="4">
        <v>118.39142857142815</v>
      </c>
    </row>
    <row r="100" spans="1:3" x14ac:dyDescent="0.25">
      <c r="A100" s="4">
        <v>65</v>
      </c>
      <c r="B100" s="4">
        <v>4965.7514285714296</v>
      </c>
      <c r="C100" s="4">
        <v>-89.751428571429642</v>
      </c>
    </row>
    <row r="101" spans="1:3" x14ac:dyDescent="0.25">
      <c r="A101" s="4">
        <v>66</v>
      </c>
      <c r="B101" s="4">
        <v>4687.6085714285709</v>
      </c>
      <c r="C101" s="4">
        <v>444.39142857142906</v>
      </c>
    </row>
    <row r="102" spans="1:3" x14ac:dyDescent="0.25">
      <c r="A102" s="4">
        <v>67</v>
      </c>
      <c r="B102" s="4">
        <v>4974.0371428571425</v>
      </c>
      <c r="C102" s="4">
        <v>252.9628571428575</v>
      </c>
    </row>
    <row r="103" spans="1:3" x14ac:dyDescent="0.25">
      <c r="A103" s="4">
        <v>68</v>
      </c>
      <c r="B103" s="4">
        <v>5600.8942857142856</v>
      </c>
      <c r="C103" s="4">
        <v>160.10571428571438</v>
      </c>
    </row>
    <row r="104" spans="1:3" x14ac:dyDescent="0.25">
      <c r="A104" s="4">
        <v>69</v>
      </c>
      <c r="B104" s="4">
        <v>5888.3228571428572</v>
      </c>
      <c r="C104" s="4">
        <v>96.677142857142826</v>
      </c>
    </row>
    <row r="105" spans="1:3" x14ac:dyDescent="0.25">
      <c r="A105" s="4">
        <v>70</v>
      </c>
      <c r="B105" s="4">
        <v>5279.7514285714287</v>
      </c>
      <c r="C105" s="4">
        <v>15.248571428571267</v>
      </c>
    </row>
    <row r="106" spans="1:3" x14ac:dyDescent="0.25">
      <c r="A106" s="4">
        <v>71</v>
      </c>
      <c r="B106" s="4">
        <v>5356.0371428571434</v>
      </c>
      <c r="C106" s="4">
        <v>127.96285714285659</v>
      </c>
    </row>
    <row r="107" spans="1:3" x14ac:dyDescent="0.25">
      <c r="A107" s="4">
        <v>72</v>
      </c>
      <c r="B107" s="4">
        <v>4423.3228571428572</v>
      </c>
      <c r="C107" s="4">
        <v>296.67714285714283</v>
      </c>
    </row>
    <row r="108" spans="1:3" x14ac:dyDescent="0.25">
      <c r="A108" s="4">
        <v>73</v>
      </c>
      <c r="B108" s="4">
        <v>4631.2428571428572</v>
      </c>
      <c r="C108" s="4">
        <v>118.75714285714275</v>
      </c>
    </row>
    <row r="109" spans="1:3" x14ac:dyDescent="0.25">
      <c r="A109" s="4">
        <v>74</v>
      </c>
      <c r="B109" s="4">
        <v>5971.9128571428582</v>
      </c>
      <c r="C109" s="4">
        <v>-252.91285714285823</v>
      </c>
    </row>
    <row r="110" spans="1:3" x14ac:dyDescent="0.25">
      <c r="A110" s="4">
        <v>75</v>
      </c>
      <c r="B110" s="4">
        <v>3998.9128571428573</v>
      </c>
      <c r="C110" s="4">
        <v>141.08714285714268</v>
      </c>
    </row>
    <row r="111" spans="1:3" x14ac:dyDescent="0.25">
      <c r="A111" s="4">
        <v>76</v>
      </c>
      <c r="B111" s="4">
        <v>4236.0557142857151</v>
      </c>
      <c r="C111" s="4">
        <v>229.94428571428489</v>
      </c>
    </row>
    <row r="112" spans="1:3" x14ac:dyDescent="0.25">
      <c r="A112" s="4">
        <v>77</v>
      </c>
      <c r="B112" s="4">
        <v>4957.198571428572</v>
      </c>
      <c r="C112" s="4">
        <v>46.801428571428005</v>
      </c>
    </row>
    <row r="113" spans="1:3" x14ac:dyDescent="0.25">
      <c r="A113" s="4">
        <v>78</v>
      </c>
      <c r="B113" s="4">
        <v>4679.0557142857142</v>
      </c>
      <c r="C113" s="4">
        <v>174.9442857142858</v>
      </c>
    </row>
    <row r="114" spans="1:3" x14ac:dyDescent="0.25">
      <c r="A114" s="4">
        <v>79</v>
      </c>
      <c r="B114" s="4">
        <v>4965.4842857142858</v>
      </c>
      <c r="C114" s="4">
        <v>172.51571428571424</v>
      </c>
    </row>
    <row r="115" spans="1:3" x14ac:dyDescent="0.25">
      <c r="A115" s="4">
        <v>80</v>
      </c>
      <c r="B115" s="4">
        <v>5592.3414285714289</v>
      </c>
      <c r="C115" s="4">
        <v>119.65857142857112</v>
      </c>
    </row>
    <row r="116" spans="1:3" x14ac:dyDescent="0.25">
      <c r="A116" s="4">
        <v>81</v>
      </c>
      <c r="B116" s="4">
        <v>5879.77</v>
      </c>
      <c r="C116" s="4">
        <v>226.22999999999956</v>
      </c>
    </row>
    <row r="117" spans="1:3" x14ac:dyDescent="0.25">
      <c r="A117" s="4">
        <v>82</v>
      </c>
      <c r="B117" s="4">
        <v>5271.198571428572</v>
      </c>
      <c r="C117" s="4">
        <v>1.8014285714280049</v>
      </c>
    </row>
    <row r="118" spans="1:3" x14ac:dyDescent="0.25">
      <c r="A118" s="4">
        <v>83</v>
      </c>
      <c r="B118" s="4">
        <v>5347.4842857142867</v>
      </c>
      <c r="C118" s="4">
        <v>90.515714285713329</v>
      </c>
    </row>
    <row r="119" spans="1:3" x14ac:dyDescent="0.25">
      <c r="A119" s="4">
        <v>84</v>
      </c>
      <c r="B119" s="4">
        <v>4414.7700000000004</v>
      </c>
      <c r="C119" s="4">
        <v>80.229999999999563</v>
      </c>
    </row>
    <row r="120" spans="1:3" ht="15.75" thickBot="1" x14ac:dyDescent="0.3">
      <c r="A120" s="5">
        <v>85</v>
      </c>
      <c r="B120" s="5">
        <v>4622.6900000000005</v>
      </c>
      <c r="C120" s="5">
        <v>16.309999999999491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14" workbookViewId="0">
      <selection activeCell="B17" sqref="B17:B32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7" t="s">
        <v>7</v>
      </c>
      <c r="B3" s="7"/>
    </row>
    <row r="4" spans="1:9" x14ac:dyDescent="0.25">
      <c r="A4" s="4" t="s">
        <v>8</v>
      </c>
      <c r="B4" s="4">
        <v>0.97178734830418723</v>
      </c>
    </row>
    <row r="5" spans="1:9" x14ac:dyDescent="0.25">
      <c r="A5" s="4" t="s">
        <v>9</v>
      </c>
      <c r="B5" s="4">
        <v>0.94437065032408374</v>
      </c>
    </row>
    <row r="6" spans="1:9" x14ac:dyDescent="0.25">
      <c r="A6" s="4" t="s">
        <v>10</v>
      </c>
      <c r="B6" s="4">
        <v>0.93172761630682999</v>
      </c>
    </row>
    <row r="7" spans="1:9" x14ac:dyDescent="0.25">
      <c r="A7" s="4" t="s">
        <v>11</v>
      </c>
      <c r="B7" s="4">
        <v>164.01942773160107</v>
      </c>
    </row>
    <row r="8" spans="1:9" ht="15.75" thickBot="1" x14ac:dyDescent="0.3">
      <c r="A8" s="5" t="s">
        <v>12</v>
      </c>
      <c r="B8" s="5">
        <v>82</v>
      </c>
    </row>
    <row r="10" spans="1:9" ht="15.75" thickBot="1" x14ac:dyDescent="0.3">
      <c r="A10" t="s">
        <v>13</v>
      </c>
    </row>
    <row r="11" spans="1:9" x14ac:dyDescent="0.2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25">
      <c r="A12" s="4" t="s">
        <v>14</v>
      </c>
      <c r="B12" s="4">
        <v>15</v>
      </c>
      <c r="C12" s="4">
        <v>30142066.147457909</v>
      </c>
      <c r="D12" s="4">
        <v>2009471.0764971939</v>
      </c>
      <c r="E12" s="4">
        <v>74.694938654386306</v>
      </c>
      <c r="F12" s="4">
        <v>2.1717287038746287E-35</v>
      </c>
    </row>
    <row r="13" spans="1:9" x14ac:dyDescent="0.25">
      <c r="A13" s="4" t="s">
        <v>15</v>
      </c>
      <c r="B13" s="4">
        <v>66</v>
      </c>
      <c r="C13" s="4">
        <v>1775556.596444526</v>
      </c>
      <c r="D13" s="4">
        <v>26902.372673401907</v>
      </c>
      <c r="E13" s="4"/>
      <c r="F13" s="4"/>
    </row>
    <row r="14" spans="1:9" ht="15.75" thickBot="1" x14ac:dyDescent="0.3">
      <c r="A14" s="5" t="s">
        <v>16</v>
      </c>
      <c r="B14" s="5">
        <v>81</v>
      </c>
      <c r="C14" s="5">
        <v>31917622.743902434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5">
      <c r="A17" s="4" t="s">
        <v>17</v>
      </c>
      <c r="B17" s="4">
        <v>177.224840384667</v>
      </c>
      <c r="C17" s="4">
        <v>472.04588126476835</v>
      </c>
      <c r="D17" s="4">
        <v>0.37543986171391336</v>
      </c>
      <c r="E17" s="4">
        <v>0.70853729207892435</v>
      </c>
      <c r="F17" s="4">
        <v>-765.24517026155729</v>
      </c>
      <c r="G17" s="4">
        <v>1119.6948510308912</v>
      </c>
      <c r="H17" s="4">
        <v>-765.24517026155729</v>
      </c>
      <c r="I17" s="4">
        <v>1119.6948510308912</v>
      </c>
    </row>
    <row r="18" spans="1:9" x14ac:dyDescent="0.25">
      <c r="A18" s="4" t="s">
        <v>44</v>
      </c>
      <c r="B18" s="4">
        <v>1.1152047362386643</v>
      </c>
      <c r="C18" s="4">
        <v>0.77880182597922576</v>
      </c>
      <c r="D18" s="4">
        <v>1.431949308588822</v>
      </c>
      <c r="E18" s="4">
        <v>0.15687733334119688</v>
      </c>
      <c r="F18" s="4">
        <v>-0.43972327892654817</v>
      </c>
      <c r="G18" s="4">
        <v>2.6701327514038766</v>
      </c>
      <c r="H18" s="4">
        <v>-0.43972327892654817</v>
      </c>
      <c r="I18" s="4">
        <v>2.6701327514038766</v>
      </c>
    </row>
    <row r="19" spans="1:9" x14ac:dyDescent="0.25">
      <c r="A19" s="4" t="s">
        <v>45</v>
      </c>
      <c r="B19" s="4">
        <v>1721.613563738623</v>
      </c>
      <c r="C19" s="4">
        <v>187.48246292722925</v>
      </c>
      <c r="D19" s="4">
        <v>9.1827978833778285</v>
      </c>
      <c r="E19" s="4">
        <v>2.0617288861675582E-13</v>
      </c>
      <c r="F19" s="4">
        <v>1347.2927490805712</v>
      </c>
      <c r="G19" s="4">
        <v>2095.9343783966751</v>
      </c>
      <c r="H19" s="4">
        <v>1347.2927490805712</v>
      </c>
      <c r="I19" s="4">
        <v>2095.9343783966751</v>
      </c>
    </row>
    <row r="20" spans="1:9" x14ac:dyDescent="0.25">
      <c r="A20" s="4" t="s">
        <v>46</v>
      </c>
      <c r="B20" s="4">
        <v>486.16774258895026</v>
      </c>
      <c r="C20" s="4">
        <v>275.49583333790883</v>
      </c>
      <c r="D20" s="4">
        <v>1.7647008911116353</v>
      </c>
      <c r="E20" s="4">
        <v>8.22406537797091E-2</v>
      </c>
      <c r="F20" s="4">
        <v>-63.877435823134704</v>
      </c>
      <c r="G20" s="4">
        <v>1036.2129210010353</v>
      </c>
      <c r="H20" s="4">
        <v>-63.877435823134704</v>
      </c>
      <c r="I20" s="4">
        <v>1036.2129210010353</v>
      </c>
    </row>
    <row r="21" spans="1:9" x14ac:dyDescent="0.25">
      <c r="A21" s="4" t="s">
        <v>47</v>
      </c>
      <c r="B21" s="4">
        <v>759.18656799936264</v>
      </c>
      <c r="C21" s="4">
        <v>253.34207435148969</v>
      </c>
      <c r="D21" s="4">
        <v>2.9966856865080316</v>
      </c>
      <c r="E21" s="4">
        <v>3.8427891830862576E-3</v>
      </c>
      <c r="F21" s="4">
        <v>253.37279652560721</v>
      </c>
      <c r="G21" s="4">
        <v>1265.0003394731179</v>
      </c>
      <c r="H21" s="4">
        <v>253.37279652560721</v>
      </c>
      <c r="I21" s="4">
        <v>1265.0003394731179</v>
      </c>
    </row>
    <row r="22" spans="1:9" x14ac:dyDescent="0.25">
      <c r="A22" s="4" t="s">
        <v>48</v>
      </c>
      <c r="B22" s="4">
        <v>1142.5459653745831</v>
      </c>
      <c r="C22" s="4">
        <v>113.08166464437141</v>
      </c>
      <c r="D22" s="4">
        <v>10.103724321425195</v>
      </c>
      <c r="E22" s="4">
        <v>4.9801392646050203E-15</v>
      </c>
      <c r="F22" s="4">
        <v>916.7711373097336</v>
      </c>
      <c r="G22" s="4">
        <v>1368.3207934394327</v>
      </c>
      <c r="H22" s="4">
        <v>916.7711373097336</v>
      </c>
      <c r="I22" s="4">
        <v>1368.3207934394327</v>
      </c>
    </row>
    <row r="23" spans="1:9" x14ac:dyDescent="0.25">
      <c r="A23" s="4" t="s">
        <v>49</v>
      </c>
      <c r="B23" s="4">
        <v>1320.6024461517984</v>
      </c>
      <c r="C23" s="4">
        <v>156.38521519257964</v>
      </c>
      <c r="D23" s="4">
        <v>8.4445479358489894</v>
      </c>
      <c r="E23" s="4">
        <v>4.2443184995869151E-12</v>
      </c>
      <c r="F23" s="4">
        <v>1008.3692898480933</v>
      </c>
      <c r="G23" s="4">
        <v>1632.8356024555035</v>
      </c>
      <c r="H23" s="4">
        <v>1008.3692898480933</v>
      </c>
      <c r="I23" s="4">
        <v>1632.8356024555035</v>
      </c>
    </row>
    <row r="24" spans="1:9" x14ac:dyDescent="0.25">
      <c r="A24" s="4" t="s">
        <v>50</v>
      </c>
      <c r="B24" s="4">
        <v>1592.7799077222103</v>
      </c>
      <c r="C24" s="4">
        <v>142.29445611229292</v>
      </c>
      <c r="D24" s="4">
        <v>11.193548583967699</v>
      </c>
      <c r="E24" s="4">
        <v>6.726591148908841E-17</v>
      </c>
      <c r="F24" s="4">
        <v>1308.6798596342348</v>
      </c>
      <c r="G24" s="4">
        <v>1876.8799558101857</v>
      </c>
      <c r="H24" s="4">
        <v>1308.6798596342348</v>
      </c>
      <c r="I24" s="4">
        <v>1876.8799558101857</v>
      </c>
    </row>
    <row r="25" spans="1:9" x14ac:dyDescent="0.25">
      <c r="A25" s="4" t="s">
        <v>51</v>
      </c>
      <c r="B25" s="4">
        <v>1823.7958449325536</v>
      </c>
      <c r="C25" s="4">
        <v>102.64742049140524</v>
      </c>
      <c r="D25" s="4">
        <v>17.76757600143748</v>
      </c>
      <c r="E25" s="4">
        <v>7.5690056249463144E-27</v>
      </c>
      <c r="F25" s="4">
        <v>1618.8536574821774</v>
      </c>
      <c r="G25" s="4">
        <v>2028.7380323829298</v>
      </c>
      <c r="H25" s="4">
        <v>1618.8536574821774</v>
      </c>
      <c r="I25" s="4">
        <v>2028.7380323829298</v>
      </c>
    </row>
    <row r="26" spans="1:9" x14ac:dyDescent="0.25">
      <c r="A26" s="4" t="s">
        <v>52</v>
      </c>
      <c r="B26" s="4">
        <v>960.96989768660114</v>
      </c>
      <c r="C26" s="4">
        <v>120.35805584014724</v>
      </c>
      <c r="D26" s="4">
        <v>7.9842590591767859</v>
      </c>
      <c r="E26" s="4">
        <v>2.8251334230251653E-11</v>
      </c>
      <c r="F26" s="4">
        <v>720.66728586188765</v>
      </c>
      <c r="G26" s="4">
        <v>1201.2725095113146</v>
      </c>
      <c r="H26" s="4">
        <v>720.66728586188765</v>
      </c>
      <c r="I26" s="4">
        <v>1201.2725095113146</v>
      </c>
    </row>
    <row r="27" spans="1:9" x14ac:dyDescent="0.25">
      <c r="A27" s="4" t="s">
        <v>53</v>
      </c>
      <c r="B27" s="4">
        <v>880.03035792385651</v>
      </c>
      <c r="C27" s="4">
        <v>186.55589102894191</v>
      </c>
      <c r="D27" s="4">
        <v>4.7172477538505087</v>
      </c>
      <c r="E27" s="4">
        <v>1.2835204429649917E-5</v>
      </c>
      <c r="F27" s="4">
        <v>507.5595037495263</v>
      </c>
      <c r="G27" s="4">
        <v>1252.5012120981867</v>
      </c>
      <c r="H27" s="4">
        <v>507.5595037495263</v>
      </c>
      <c r="I27" s="4">
        <v>1252.5012120981867</v>
      </c>
    </row>
    <row r="28" spans="1:9" x14ac:dyDescent="0.25">
      <c r="A28" s="4" t="s">
        <v>54</v>
      </c>
      <c r="B28" s="4">
        <v>-137.39314899411349</v>
      </c>
      <c r="C28" s="4">
        <v>173.91000425492959</v>
      </c>
      <c r="D28" s="4">
        <v>-0.79002441281476188</v>
      </c>
      <c r="E28" s="4">
        <v>0.43234287660659221</v>
      </c>
      <c r="F28" s="4">
        <v>-484.6156755893511</v>
      </c>
      <c r="G28" s="4">
        <v>209.82937760112409</v>
      </c>
      <c r="H28" s="4">
        <v>-484.6156755893511</v>
      </c>
      <c r="I28" s="4">
        <v>209.82937760112409</v>
      </c>
    </row>
    <row r="29" spans="1:9" x14ac:dyDescent="0.25">
      <c r="A29" s="4" t="s">
        <v>55</v>
      </c>
      <c r="B29" s="4">
        <v>528.56729203481007</v>
      </c>
      <c r="C29" s="4">
        <v>221.74521545467374</v>
      </c>
      <c r="D29" s="4">
        <v>2.3836694331871744</v>
      </c>
      <c r="E29" s="4">
        <v>2.002579056301736E-2</v>
      </c>
      <c r="F29" s="4">
        <v>85.838684785094188</v>
      </c>
      <c r="G29" s="4">
        <v>971.29589928452594</v>
      </c>
      <c r="H29" s="4">
        <v>85.838684785094188</v>
      </c>
      <c r="I29" s="4">
        <v>971.29589928452594</v>
      </c>
    </row>
    <row r="30" spans="1:9" x14ac:dyDescent="0.25">
      <c r="A30" s="4" t="s">
        <v>56</v>
      </c>
      <c r="B30" s="4">
        <v>0.23632981464007979</v>
      </c>
      <c r="C30" s="4">
        <v>0.10341463093876069</v>
      </c>
      <c r="D30" s="4">
        <v>2.285264787919882</v>
      </c>
      <c r="E30" s="4">
        <v>2.5517546434974201E-2</v>
      </c>
      <c r="F30" s="4">
        <v>2.9855842108665265E-2</v>
      </c>
      <c r="G30" s="4">
        <v>0.44280378717149432</v>
      </c>
      <c r="H30" s="4">
        <v>2.9855842108665265E-2</v>
      </c>
      <c r="I30" s="4">
        <v>0.44280378717149432</v>
      </c>
    </row>
    <row r="31" spans="1:9" x14ac:dyDescent="0.25">
      <c r="A31" s="4" t="s">
        <v>57</v>
      </c>
      <c r="B31" s="4">
        <v>9.7196918510937258E-2</v>
      </c>
      <c r="C31" s="4">
        <v>8.7519165220776129E-2</v>
      </c>
      <c r="D31" s="4">
        <v>1.1105786745765684</v>
      </c>
      <c r="E31" s="4">
        <v>0.27077946795168872</v>
      </c>
      <c r="F31" s="4">
        <v>-7.7540732745273011E-2</v>
      </c>
      <c r="G31" s="4">
        <v>0.27193456976714753</v>
      </c>
      <c r="H31" s="4">
        <v>-7.7540732745273011E-2</v>
      </c>
      <c r="I31" s="4">
        <v>0.27193456976714753</v>
      </c>
    </row>
    <row r="32" spans="1:9" ht="15.75" thickBot="1" x14ac:dyDescent="0.3">
      <c r="A32" s="5" t="s">
        <v>58</v>
      </c>
      <c r="B32" s="5">
        <v>0.43390500353424749</v>
      </c>
      <c r="C32" s="5">
        <v>8.3760894771435265E-2</v>
      </c>
      <c r="D32" s="5">
        <v>5.1802813797330742</v>
      </c>
      <c r="E32" s="5">
        <v>2.2694287237245011E-6</v>
      </c>
      <c r="F32" s="5">
        <v>0.26667098133399109</v>
      </c>
      <c r="G32" s="5">
        <v>0.60113902573450395</v>
      </c>
      <c r="H32" s="5">
        <v>0.26667098133399109</v>
      </c>
      <c r="I32" s="5">
        <v>0.60113902573450395</v>
      </c>
    </row>
    <row r="36" spans="1:3" x14ac:dyDescent="0.25">
      <c r="A36" t="s">
        <v>30</v>
      </c>
    </row>
    <row r="37" spans="1:3" ht="15.75" thickBot="1" x14ac:dyDescent="0.3"/>
    <row r="38" spans="1:3" x14ac:dyDescent="0.25">
      <c r="A38" s="6" t="s">
        <v>31</v>
      </c>
      <c r="B38" s="6" t="s">
        <v>61</v>
      </c>
      <c r="C38" s="6" t="s">
        <v>33</v>
      </c>
    </row>
    <row r="39" spans="1:3" x14ac:dyDescent="0.25">
      <c r="A39" s="4">
        <v>1</v>
      </c>
      <c r="B39" s="4">
        <v>4480.1849463044073</v>
      </c>
      <c r="C39" s="4">
        <v>252.81505369559272</v>
      </c>
    </row>
    <row r="40" spans="1:3" x14ac:dyDescent="0.25">
      <c r="A40" s="4">
        <v>2</v>
      </c>
      <c r="B40" s="4">
        <v>5601.6239068429131</v>
      </c>
      <c r="C40" s="4">
        <v>-15.623906842913129</v>
      </c>
    </row>
    <row r="41" spans="1:3" x14ac:dyDescent="0.25">
      <c r="A41" s="4">
        <v>3</v>
      </c>
      <c r="B41" s="4">
        <v>4993.2523494353418</v>
      </c>
      <c r="C41" s="4">
        <v>14.747650564658215</v>
      </c>
    </row>
    <row r="42" spans="1:3" x14ac:dyDescent="0.25">
      <c r="A42" s="4">
        <v>4</v>
      </c>
      <c r="B42" s="4">
        <v>5285.787799937345</v>
      </c>
      <c r="C42" s="4">
        <v>-105.78779993734497</v>
      </c>
    </row>
    <row r="43" spans="1:3" x14ac:dyDescent="0.25">
      <c r="A43" s="4">
        <v>5</v>
      </c>
      <c r="B43" s="4">
        <v>5913.6703434774809</v>
      </c>
      <c r="C43" s="4">
        <v>29.329656522519144</v>
      </c>
    </row>
    <row r="44" spans="1:3" x14ac:dyDescent="0.25">
      <c r="A44" s="4">
        <v>6</v>
      </c>
      <c r="B44" s="4">
        <v>6092.0419119355283</v>
      </c>
      <c r="C44" s="4">
        <v>-85.041911935528333</v>
      </c>
    </row>
    <row r="45" spans="1:3" x14ac:dyDescent="0.25">
      <c r="A45" s="4">
        <v>7</v>
      </c>
      <c r="B45" s="4">
        <v>5394.2491869945161</v>
      </c>
      <c r="C45" s="4">
        <v>131.75081300548391</v>
      </c>
    </row>
    <row r="46" spans="1:3" x14ac:dyDescent="0.25">
      <c r="A46" s="4">
        <v>8</v>
      </c>
      <c r="B46" s="4">
        <v>5538.0403316074626</v>
      </c>
      <c r="C46" s="4">
        <v>450.95966839253742</v>
      </c>
    </row>
    <row r="47" spans="1:3" x14ac:dyDescent="0.25">
      <c r="A47" s="4">
        <v>9</v>
      </c>
      <c r="B47" s="4">
        <v>4612.1709360265195</v>
      </c>
      <c r="C47" s="4">
        <v>-33.170936026519485</v>
      </c>
    </row>
    <row r="48" spans="1:3" x14ac:dyDescent="0.25">
      <c r="A48" s="4">
        <v>10</v>
      </c>
      <c r="B48" s="4">
        <v>4782.3154097197603</v>
      </c>
      <c r="C48" s="4">
        <v>-308.31540971976028</v>
      </c>
    </row>
    <row r="49" spans="1:3" x14ac:dyDescent="0.25">
      <c r="A49" s="4">
        <v>11</v>
      </c>
      <c r="B49" s="4">
        <v>6015.512617158538</v>
      </c>
      <c r="C49" s="4">
        <v>102.48738284146202</v>
      </c>
    </row>
    <row r="50" spans="1:3" x14ac:dyDescent="0.25">
      <c r="A50" s="4">
        <v>12</v>
      </c>
      <c r="B50" s="4">
        <v>4061.5287419975075</v>
      </c>
      <c r="C50" s="4">
        <v>-58.528741997507495</v>
      </c>
    </row>
    <row r="51" spans="1:3" x14ac:dyDescent="0.25">
      <c r="A51" s="4">
        <v>13</v>
      </c>
      <c r="B51" s="4">
        <v>4163.205840019813</v>
      </c>
      <c r="C51" s="4">
        <v>-269.20584001981297</v>
      </c>
    </row>
    <row r="52" spans="1:3" x14ac:dyDescent="0.25">
      <c r="A52" s="4">
        <v>14</v>
      </c>
      <c r="B52" s="4">
        <v>4919.3482635303653</v>
      </c>
      <c r="C52" s="4">
        <v>74.65173646963467</v>
      </c>
    </row>
    <row r="53" spans="1:3" x14ac:dyDescent="0.25">
      <c r="A53" s="4">
        <v>15</v>
      </c>
      <c r="B53" s="4">
        <v>4635.4821151532869</v>
      </c>
      <c r="C53" s="4">
        <v>-52.482115153286941</v>
      </c>
    </row>
    <row r="54" spans="1:3" x14ac:dyDescent="0.25">
      <c r="A54" s="4">
        <v>16</v>
      </c>
      <c r="B54" s="4">
        <v>4777.1432118264656</v>
      </c>
      <c r="C54" s="4">
        <v>-55.143211826465631</v>
      </c>
    </row>
    <row r="55" spans="1:3" x14ac:dyDescent="0.25">
      <c r="A55" s="4">
        <v>17</v>
      </c>
      <c r="B55" s="4">
        <v>5520.6332927477652</v>
      </c>
      <c r="C55" s="4">
        <v>204.36670725223485</v>
      </c>
    </row>
    <row r="56" spans="1:3" x14ac:dyDescent="0.25">
      <c r="A56" s="4">
        <v>18</v>
      </c>
      <c r="B56" s="4">
        <v>5824.9786539987908</v>
      </c>
      <c r="C56" s="4">
        <v>-170.97865399879083</v>
      </c>
    </row>
    <row r="57" spans="1:3" x14ac:dyDescent="0.25">
      <c r="A57" s="4">
        <v>19</v>
      </c>
      <c r="B57" s="4">
        <v>5104.2897994073628</v>
      </c>
      <c r="C57" s="4">
        <v>58.710200592637193</v>
      </c>
    </row>
    <row r="58" spans="1:3" x14ac:dyDescent="0.25">
      <c r="A58" s="4">
        <v>20</v>
      </c>
      <c r="B58" s="4">
        <v>5336.7332627231508</v>
      </c>
      <c r="C58" s="4">
        <v>-167.7332627231508</v>
      </c>
    </row>
    <row r="59" spans="1:3" x14ac:dyDescent="0.25">
      <c r="A59" s="4">
        <v>21</v>
      </c>
      <c r="B59" s="4">
        <v>4243.3119971894585</v>
      </c>
      <c r="C59" s="4">
        <v>39.688002810541548</v>
      </c>
    </row>
    <row r="60" spans="1:3" x14ac:dyDescent="0.25">
      <c r="A60" s="4">
        <v>22</v>
      </c>
      <c r="B60" s="4">
        <v>4488.5352519592598</v>
      </c>
      <c r="C60" s="4">
        <v>145.46474804074023</v>
      </c>
    </row>
    <row r="61" spans="1:3" x14ac:dyDescent="0.25">
      <c r="A61" s="4">
        <v>23</v>
      </c>
      <c r="B61" s="4">
        <v>5682.1354535584951</v>
      </c>
      <c r="C61" s="4">
        <v>190.8645464415049</v>
      </c>
    </row>
    <row r="62" spans="1:3" x14ac:dyDescent="0.25">
      <c r="A62" s="4">
        <v>24</v>
      </c>
      <c r="B62" s="4">
        <v>3904.1260201611649</v>
      </c>
      <c r="C62" s="4">
        <v>-35.126020161164888</v>
      </c>
    </row>
    <row r="63" spans="1:3" x14ac:dyDescent="0.25">
      <c r="A63" s="4">
        <v>25</v>
      </c>
      <c r="B63" s="4">
        <v>4190.5316572232059</v>
      </c>
      <c r="C63" s="4">
        <v>-311.53165722320591</v>
      </c>
    </row>
    <row r="64" spans="1:3" x14ac:dyDescent="0.25">
      <c r="A64" s="4">
        <v>26</v>
      </c>
      <c r="B64" s="4">
        <v>4809.854660199273</v>
      </c>
      <c r="C64" s="4">
        <v>-102.85466019927298</v>
      </c>
    </row>
    <row r="65" spans="1:3" x14ac:dyDescent="0.25">
      <c r="A65" s="4">
        <v>27</v>
      </c>
      <c r="B65" s="4">
        <v>4521.4366909351947</v>
      </c>
      <c r="C65" s="4">
        <v>-240.43669093519475</v>
      </c>
    </row>
    <row r="66" spans="1:3" x14ac:dyDescent="0.25">
      <c r="A66" s="4">
        <v>28</v>
      </c>
      <c r="B66" s="4">
        <v>4684.7499739743735</v>
      </c>
      <c r="C66" s="4">
        <v>32.250026025626539</v>
      </c>
    </row>
    <row r="67" spans="1:3" x14ac:dyDescent="0.25">
      <c r="A67" s="4">
        <v>29</v>
      </c>
      <c r="B67" s="4">
        <v>5378.9498951047963</v>
      </c>
      <c r="C67" s="4">
        <v>-87.949895104796269</v>
      </c>
    </row>
    <row r="68" spans="1:3" x14ac:dyDescent="0.25">
      <c r="A68" s="4">
        <v>30</v>
      </c>
      <c r="B68" s="4">
        <v>5604.2686756199637</v>
      </c>
      <c r="C68" s="4">
        <v>-84.268675619963687</v>
      </c>
    </row>
    <row r="69" spans="1:3" x14ac:dyDescent="0.25">
      <c r="A69" s="4">
        <v>31</v>
      </c>
      <c r="B69" s="4">
        <v>5041.6510734290378</v>
      </c>
      <c r="C69" s="4">
        <v>19.348926570962249</v>
      </c>
    </row>
    <row r="70" spans="1:3" x14ac:dyDescent="0.25">
      <c r="A70" s="4">
        <v>32</v>
      </c>
      <c r="B70" s="4">
        <v>5124.6709198503977</v>
      </c>
      <c r="C70" s="4">
        <v>16.329080149602305</v>
      </c>
    </row>
    <row r="71" spans="1:3" x14ac:dyDescent="0.25">
      <c r="A71" s="4">
        <v>33</v>
      </c>
      <c r="B71" s="4">
        <v>4182.0198630526957</v>
      </c>
      <c r="C71" s="4">
        <v>-56.019863052695655</v>
      </c>
    </row>
    <row r="72" spans="1:3" x14ac:dyDescent="0.25">
      <c r="A72" s="4">
        <v>34</v>
      </c>
      <c r="B72" s="4">
        <v>4417.8341038168319</v>
      </c>
      <c r="C72" s="4">
        <v>78.165896183168115</v>
      </c>
    </row>
    <row r="73" spans="1:3" x14ac:dyDescent="0.25">
      <c r="A73" s="4">
        <v>35</v>
      </c>
      <c r="B73" s="4">
        <v>5635.4951396678516</v>
      </c>
      <c r="C73" s="4">
        <v>-91.495139667851618</v>
      </c>
    </row>
    <row r="74" spans="1:3" x14ac:dyDescent="0.25">
      <c r="A74" s="4">
        <v>36</v>
      </c>
      <c r="B74" s="4">
        <v>3758.2197076700568</v>
      </c>
      <c r="C74" s="4">
        <v>-39.219707670056778</v>
      </c>
    </row>
    <row r="75" spans="1:3" x14ac:dyDescent="0.25">
      <c r="A75" s="4">
        <v>37</v>
      </c>
      <c r="B75" s="4">
        <v>4076.6079651842338</v>
      </c>
      <c r="C75" s="4">
        <v>68.392034815766237</v>
      </c>
    </row>
    <row r="76" spans="1:3" x14ac:dyDescent="0.25">
      <c r="A76" s="4">
        <v>38</v>
      </c>
      <c r="B76" s="4">
        <v>4728.7665637889895</v>
      </c>
      <c r="C76" s="4">
        <v>104.23343621101048</v>
      </c>
    </row>
    <row r="77" spans="1:3" x14ac:dyDescent="0.25">
      <c r="A77" s="4">
        <v>39</v>
      </c>
      <c r="B77" s="4">
        <v>4525.3653342084817</v>
      </c>
      <c r="C77" s="4">
        <v>-223.36533420848173</v>
      </c>
    </row>
    <row r="78" spans="1:3" x14ac:dyDescent="0.25">
      <c r="A78" s="4">
        <v>40</v>
      </c>
      <c r="B78" s="4">
        <v>4830.7608995891669</v>
      </c>
      <c r="C78" s="4">
        <v>37.239100410833089</v>
      </c>
    </row>
    <row r="79" spans="1:3" x14ac:dyDescent="0.25">
      <c r="A79" s="4">
        <v>41</v>
      </c>
      <c r="B79" s="4">
        <v>5484.731319684357</v>
      </c>
      <c r="C79" s="4">
        <v>-59.731319684357004</v>
      </c>
    </row>
    <row r="80" spans="1:3" x14ac:dyDescent="0.25">
      <c r="A80" s="4">
        <v>42</v>
      </c>
      <c r="B80" s="4">
        <v>5673.1080673859688</v>
      </c>
      <c r="C80" s="4">
        <v>192.89193261403125</v>
      </c>
    </row>
    <row r="81" spans="1:3" x14ac:dyDescent="0.25">
      <c r="A81" s="4">
        <v>43</v>
      </c>
      <c r="B81" s="4">
        <v>5215.3476887435063</v>
      </c>
      <c r="C81" s="4">
        <v>-89.347688743506296</v>
      </c>
    </row>
    <row r="82" spans="1:3" x14ac:dyDescent="0.25">
      <c r="A82" s="4">
        <v>44</v>
      </c>
      <c r="B82" s="4">
        <v>5245.1882189152402</v>
      </c>
      <c r="C82" s="4">
        <v>-120.18821891524021</v>
      </c>
    </row>
    <row r="83" spans="1:3" x14ac:dyDescent="0.25">
      <c r="A83" s="4">
        <v>45</v>
      </c>
      <c r="B83" s="4">
        <v>4348.0699737793784</v>
      </c>
      <c r="C83" s="4">
        <v>152.93002622062158</v>
      </c>
    </row>
    <row r="84" spans="1:3" x14ac:dyDescent="0.25">
      <c r="A84" s="4">
        <v>46</v>
      </c>
      <c r="B84" s="4">
        <v>4546.488915675277</v>
      </c>
      <c r="C84" s="4">
        <v>223.51108432472302</v>
      </c>
    </row>
    <row r="85" spans="1:3" x14ac:dyDescent="0.25">
      <c r="A85" s="4">
        <v>47</v>
      </c>
      <c r="B85" s="4">
        <v>5743.1383300991511</v>
      </c>
      <c r="C85" s="4">
        <v>159.86166990084894</v>
      </c>
    </row>
    <row r="86" spans="1:3" x14ac:dyDescent="0.25">
      <c r="A86" s="4">
        <v>48</v>
      </c>
      <c r="B86" s="4">
        <v>4045.7908999580486</v>
      </c>
      <c r="C86" s="4">
        <v>-4.7908999580486125</v>
      </c>
    </row>
    <row r="87" spans="1:3" x14ac:dyDescent="0.25">
      <c r="A87" s="4">
        <v>49</v>
      </c>
      <c r="B87" s="4">
        <v>4319.8722870470137</v>
      </c>
      <c r="C87" s="4">
        <v>32.127712952986258</v>
      </c>
    </row>
    <row r="88" spans="1:3" x14ac:dyDescent="0.25">
      <c r="A88" s="4">
        <v>50</v>
      </c>
      <c r="B88" s="4">
        <v>4978.1385962836666</v>
      </c>
      <c r="C88" s="4">
        <v>-98.138596283666629</v>
      </c>
    </row>
    <row r="89" spans="1:3" x14ac:dyDescent="0.25">
      <c r="A89" s="4">
        <v>51</v>
      </c>
      <c r="B89" s="4">
        <v>4709.6924656012206</v>
      </c>
      <c r="C89" s="4">
        <v>63.307534398779353</v>
      </c>
    </row>
    <row r="90" spans="1:3" x14ac:dyDescent="0.25">
      <c r="A90" s="4">
        <v>52</v>
      </c>
      <c r="B90" s="4">
        <v>5049.8412900211115</v>
      </c>
      <c r="C90" s="4">
        <v>36.15870997888851</v>
      </c>
    </row>
    <row r="91" spans="1:3" x14ac:dyDescent="0.25">
      <c r="A91" s="4">
        <v>53</v>
      </c>
      <c r="B91" s="4">
        <v>5615.806959895519</v>
      </c>
      <c r="C91" s="4">
        <v>-146.80695989551896</v>
      </c>
    </row>
    <row r="92" spans="1:3" x14ac:dyDescent="0.25">
      <c r="A92" s="4">
        <v>54</v>
      </c>
      <c r="B92" s="4">
        <v>5922.4472209650103</v>
      </c>
      <c r="C92" s="4">
        <v>277.55277903498973</v>
      </c>
    </row>
    <row r="93" spans="1:3" x14ac:dyDescent="0.25">
      <c r="A93" s="4">
        <v>55</v>
      </c>
      <c r="B93" s="4">
        <v>5406.5322588531035</v>
      </c>
      <c r="C93" s="4">
        <v>227.46774114689651</v>
      </c>
    </row>
    <row r="94" spans="1:3" x14ac:dyDescent="0.25">
      <c r="A94" s="4">
        <v>56</v>
      </c>
      <c r="B94" s="4">
        <v>5430.1818125254249</v>
      </c>
      <c r="C94" s="4">
        <v>-164.1818125254249</v>
      </c>
    </row>
    <row r="95" spans="1:3" x14ac:dyDescent="0.25">
      <c r="A95" s="4">
        <v>57</v>
      </c>
      <c r="B95" s="4">
        <v>4589.0752402624885</v>
      </c>
      <c r="C95" s="4">
        <v>-210.07524026248848</v>
      </c>
    </row>
    <row r="96" spans="1:3" x14ac:dyDescent="0.25">
      <c r="A96" s="4">
        <v>58</v>
      </c>
      <c r="B96" s="4">
        <v>4765.167642429491</v>
      </c>
      <c r="C96" s="4">
        <v>-115.16764242949102</v>
      </c>
    </row>
    <row r="97" spans="1:3" x14ac:dyDescent="0.25">
      <c r="A97" s="4">
        <v>59</v>
      </c>
      <c r="B97" s="4">
        <v>5777.4837906171997</v>
      </c>
      <c r="C97" s="4">
        <v>-138.4837906171997</v>
      </c>
    </row>
    <row r="98" spans="1:3" x14ac:dyDescent="0.25">
      <c r="A98" s="4">
        <v>60</v>
      </c>
      <c r="B98" s="4">
        <v>3932.1822450754407</v>
      </c>
      <c r="C98" s="4">
        <v>119.81775492455927</v>
      </c>
    </row>
    <row r="99" spans="1:3" x14ac:dyDescent="0.25">
      <c r="A99" s="4">
        <v>61</v>
      </c>
      <c r="B99" s="4">
        <v>4258.1257849319209</v>
      </c>
      <c r="C99" s="4">
        <v>104.87421506807914</v>
      </c>
    </row>
    <row r="100" spans="1:3" x14ac:dyDescent="0.25">
      <c r="A100" s="4">
        <v>62</v>
      </c>
      <c r="B100" s="4">
        <v>4880.6389262501507</v>
      </c>
      <c r="C100" s="4">
        <v>-4.6389262501506892</v>
      </c>
    </row>
    <row r="101" spans="1:3" x14ac:dyDescent="0.25">
      <c r="A101" s="4">
        <v>63</v>
      </c>
      <c r="B101" s="4">
        <v>4727.9717243200212</v>
      </c>
      <c r="C101" s="4">
        <v>404.02827567997883</v>
      </c>
    </row>
    <row r="102" spans="1:3" x14ac:dyDescent="0.25">
      <c r="A102" s="4">
        <v>64</v>
      </c>
      <c r="B102" s="4">
        <v>5152.4503176765975</v>
      </c>
      <c r="C102" s="4">
        <v>74.549682323402521</v>
      </c>
    </row>
    <row r="103" spans="1:3" x14ac:dyDescent="0.25">
      <c r="A103" s="4">
        <v>65</v>
      </c>
      <c r="B103" s="4">
        <v>5695.6699943259246</v>
      </c>
      <c r="C103" s="4">
        <v>65.330005674075437</v>
      </c>
    </row>
    <row r="104" spans="1:3" x14ac:dyDescent="0.25">
      <c r="A104" s="4">
        <v>66</v>
      </c>
      <c r="B104" s="4">
        <v>6174.3146454536154</v>
      </c>
      <c r="C104" s="4">
        <v>-189.31464545361541</v>
      </c>
    </row>
    <row r="105" spans="1:3" x14ac:dyDescent="0.25">
      <c r="A105" s="4">
        <v>67</v>
      </c>
      <c r="B105" s="4">
        <v>5458.6659112438738</v>
      </c>
      <c r="C105" s="4">
        <v>-163.66591124387378</v>
      </c>
    </row>
    <row r="106" spans="1:3" x14ac:dyDescent="0.25">
      <c r="A106" s="4">
        <v>68</v>
      </c>
      <c r="B106" s="4">
        <v>5469.2513857494505</v>
      </c>
      <c r="C106" s="4">
        <v>14.748614250549508</v>
      </c>
    </row>
    <row r="107" spans="1:3" x14ac:dyDescent="0.25">
      <c r="A107" s="4">
        <v>69</v>
      </c>
      <c r="B107" s="4">
        <v>4527.7382655538186</v>
      </c>
      <c r="C107" s="4">
        <v>192.26173444618144</v>
      </c>
    </row>
    <row r="108" spans="1:3" x14ac:dyDescent="0.25">
      <c r="A108" s="4">
        <v>70</v>
      </c>
      <c r="B108" s="4">
        <v>4733.2336980938962</v>
      </c>
      <c r="C108" s="4">
        <v>16.766301906103763</v>
      </c>
    </row>
    <row r="109" spans="1:3" x14ac:dyDescent="0.25">
      <c r="A109" s="4">
        <v>71</v>
      </c>
      <c r="B109" s="4">
        <v>5942.2346688987673</v>
      </c>
      <c r="C109" s="4">
        <v>-223.23466889876727</v>
      </c>
    </row>
    <row r="110" spans="1:3" x14ac:dyDescent="0.25">
      <c r="A110" s="4">
        <v>72</v>
      </c>
      <c r="B110" s="4">
        <v>4122.1523851377842</v>
      </c>
      <c r="C110" s="4">
        <v>17.847614862215778</v>
      </c>
    </row>
    <row r="111" spans="1:3" x14ac:dyDescent="0.25">
      <c r="A111" s="4">
        <v>73</v>
      </c>
      <c r="B111" s="4">
        <v>4343.4715192894118</v>
      </c>
      <c r="C111" s="4">
        <v>122.52848071058816</v>
      </c>
    </row>
    <row r="112" spans="1:3" x14ac:dyDescent="0.25">
      <c r="A112" s="4">
        <v>74</v>
      </c>
      <c r="B112" s="4">
        <v>4961.6290831046445</v>
      </c>
      <c r="C112" s="4">
        <v>42.370916895355549</v>
      </c>
    </row>
    <row r="113" spans="1:3" x14ac:dyDescent="0.25">
      <c r="A113" s="4">
        <v>75</v>
      </c>
      <c r="B113" s="4">
        <v>4819.7993203464557</v>
      </c>
      <c r="C113" s="4">
        <v>34.200679653544285</v>
      </c>
    </row>
    <row r="114" spans="1:3" x14ac:dyDescent="0.25">
      <c r="A114" s="4">
        <v>76</v>
      </c>
      <c r="B114" s="4">
        <v>5157.2665069749464</v>
      </c>
      <c r="C114" s="4">
        <v>-19.266506974946424</v>
      </c>
    </row>
    <row r="115" spans="1:3" x14ac:dyDescent="0.25">
      <c r="A115" s="4">
        <v>77</v>
      </c>
      <c r="B115" s="4">
        <v>5716.5381947641645</v>
      </c>
      <c r="C115" s="4">
        <v>-4.5381947641644729</v>
      </c>
    </row>
    <row r="116" spans="1:3" x14ac:dyDescent="0.25">
      <c r="A116" s="4">
        <v>78</v>
      </c>
      <c r="B116" s="4">
        <v>6046.8408246411209</v>
      </c>
      <c r="C116" s="4">
        <v>59.159175358879111</v>
      </c>
    </row>
    <row r="117" spans="1:3" x14ac:dyDescent="0.25">
      <c r="A117" s="4">
        <v>79</v>
      </c>
      <c r="B117" s="4">
        <v>5457.2640813286034</v>
      </c>
      <c r="C117" s="4">
        <v>-184.26408132860342</v>
      </c>
    </row>
    <row r="118" spans="1:3" x14ac:dyDescent="0.25">
      <c r="A118" s="4">
        <v>80</v>
      </c>
      <c r="B118" s="4">
        <v>5467.9340686288779</v>
      </c>
      <c r="C118" s="4">
        <v>-29.934068628877867</v>
      </c>
    </row>
    <row r="119" spans="1:3" x14ac:dyDescent="0.25">
      <c r="A119" s="4">
        <v>81</v>
      </c>
      <c r="B119" s="4">
        <v>4580.6137241356428</v>
      </c>
      <c r="C119" s="4">
        <v>-85.613724135642769</v>
      </c>
    </row>
    <row r="120" spans="1:3" ht="15.75" thickBot="1" x14ac:dyDescent="0.3">
      <c r="A120" s="5">
        <v>82</v>
      </c>
      <c r="B120" s="5">
        <v>4679.4249783054856</v>
      </c>
      <c r="C120" s="5">
        <v>-40.424978305485638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7"/>
  <sheetViews>
    <sheetView tabSelected="1" zoomScale="77" zoomScaleNormal="77" workbookViewId="0">
      <pane ySplit="2" topLeftCell="A3" activePane="bottomLeft" state="frozen"/>
      <selection pane="bottomLeft" activeCell="Y13" sqref="Y13"/>
    </sheetView>
  </sheetViews>
  <sheetFormatPr defaultRowHeight="15" x14ac:dyDescent="0.25"/>
  <cols>
    <col min="1" max="1" width="14.5703125" style="27" customWidth="1"/>
    <col min="2" max="2" width="14.5703125" style="33" customWidth="1"/>
    <col min="3" max="3" width="14.85546875" style="27" bestFit="1" customWidth="1"/>
    <col min="4" max="4" width="14.140625" style="27" bestFit="1" customWidth="1"/>
    <col min="5" max="16" width="9.140625" style="27"/>
    <col min="20" max="20" width="15.28515625" bestFit="1" customWidth="1"/>
    <col min="21" max="21" width="14.42578125" bestFit="1" customWidth="1"/>
    <col min="22" max="22" width="8.85546875" bestFit="1" customWidth="1"/>
    <col min="23" max="23" width="12.42578125" bestFit="1" customWidth="1"/>
  </cols>
  <sheetData>
    <row r="1" spans="1:26" ht="15.75" thickBot="1" x14ac:dyDescent="0.3">
      <c r="D1" s="4">
        <v>177.224840384667</v>
      </c>
      <c r="E1" s="4">
        <v>1.1152047362386643</v>
      </c>
      <c r="F1" s="4">
        <v>1721.613563738623</v>
      </c>
      <c r="G1" s="4">
        <v>486.16774258895026</v>
      </c>
      <c r="H1" s="4">
        <v>759.18656799936264</v>
      </c>
      <c r="I1" s="4">
        <v>1142.5459653745831</v>
      </c>
      <c r="J1" s="4">
        <v>1320.6024461517984</v>
      </c>
      <c r="K1" s="4">
        <v>1592.7799077222103</v>
      </c>
      <c r="L1" s="4">
        <v>1823.7958449325536</v>
      </c>
      <c r="M1" s="4">
        <v>960.96989768660114</v>
      </c>
      <c r="N1" s="4">
        <v>880.03035792385651</v>
      </c>
      <c r="O1" s="4">
        <v>-137.39314899411349</v>
      </c>
      <c r="P1" s="4">
        <v>528.56729203481007</v>
      </c>
      <c r="Q1" s="4">
        <v>0.23632981464007979</v>
      </c>
      <c r="R1" s="4">
        <v>9.7196918510937258E-2</v>
      </c>
      <c r="S1" s="5">
        <v>0.43390500353424749</v>
      </c>
    </row>
    <row r="2" spans="1:26" s="13" customFormat="1" x14ac:dyDescent="0.25">
      <c r="A2" s="13" t="s">
        <v>0</v>
      </c>
      <c r="B2" s="20" t="s">
        <v>34</v>
      </c>
      <c r="C2" s="13" t="s">
        <v>59</v>
      </c>
      <c r="D2" s="13" t="s">
        <v>60</v>
      </c>
      <c r="E2" s="13" t="s">
        <v>44</v>
      </c>
      <c r="F2" s="13" t="s">
        <v>45</v>
      </c>
      <c r="G2" s="13" t="s">
        <v>46</v>
      </c>
      <c r="H2" s="13" t="s">
        <v>47</v>
      </c>
      <c r="I2" s="13" t="s">
        <v>48</v>
      </c>
      <c r="J2" s="13" t="s">
        <v>49</v>
      </c>
      <c r="K2" s="13" t="s">
        <v>50</v>
      </c>
      <c r="L2" s="13" t="s">
        <v>51</v>
      </c>
      <c r="M2" s="13" t="s">
        <v>52</v>
      </c>
      <c r="N2" s="13" t="s">
        <v>53</v>
      </c>
      <c r="O2" s="13" t="s">
        <v>54</v>
      </c>
      <c r="P2" s="13" t="s">
        <v>55</v>
      </c>
      <c r="Q2" s="13" t="s">
        <v>56</v>
      </c>
      <c r="R2" s="13" t="s">
        <v>57</v>
      </c>
      <c r="S2" s="13" t="s">
        <v>58</v>
      </c>
      <c r="T2" s="13" t="s">
        <v>62</v>
      </c>
      <c r="U2" s="13" t="s">
        <v>63</v>
      </c>
      <c r="V2" s="13" t="s">
        <v>15</v>
      </c>
      <c r="W2" s="13" t="s">
        <v>40</v>
      </c>
    </row>
    <row r="3" spans="1:26" x14ac:dyDescent="0.25">
      <c r="A3" s="34">
        <v>36951</v>
      </c>
      <c r="B3" s="33">
        <v>3</v>
      </c>
      <c r="C3" s="27">
        <v>4733</v>
      </c>
      <c r="E3" s="27">
        <v>4</v>
      </c>
      <c r="F3" s="18">
        <f t="shared" ref="F3:F64" si="0">IF($B3=1,1,0)</f>
        <v>0</v>
      </c>
      <c r="G3" s="18">
        <f t="shared" ref="G3:G64" si="1">IF($B3=3,1,0)</f>
        <v>1</v>
      </c>
      <c r="H3" s="18">
        <f t="shared" ref="H3:H64" si="2">IF($B3=4,1,0)</f>
        <v>0</v>
      </c>
      <c r="I3" s="18">
        <f t="shared" ref="I3:I64" si="3">IF($B3=5,1,0)</f>
        <v>0</v>
      </c>
      <c r="J3" s="18">
        <f t="shared" ref="J3:J64" si="4">IF($B3=6,1,0)</f>
        <v>0</v>
      </c>
      <c r="K3" s="18">
        <f t="shared" ref="K3:K64" si="5">IF($B3=7,1,0)</f>
        <v>0</v>
      </c>
      <c r="L3" s="18">
        <f t="shared" ref="L3:L64" si="6">IF($B3=8,1,0)</f>
        <v>0</v>
      </c>
      <c r="M3" s="18">
        <f t="shared" ref="M3:M64" si="7">IF($B3=9,1,0)</f>
        <v>0</v>
      </c>
      <c r="N3" s="18">
        <f t="shared" ref="N3:N64" si="8">IF($B3=10,1,0)</f>
        <v>0</v>
      </c>
      <c r="O3" s="18">
        <f t="shared" ref="O3:O64" si="9">IF($B3=11,1,0)</f>
        <v>0</v>
      </c>
      <c r="P3" s="18">
        <f t="shared" ref="P3:P64" si="10">IF($B3=12,1,0)</f>
        <v>0</v>
      </c>
      <c r="Q3" s="27">
        <v>4348</v>
      </c>
      <c r="R3" s="27">
        <v>7187</v>
      </c>
      <c r="S3" s="27">
        <v>4808</v>
      </c>
      <c r="T3">
        <f>$D$1+SUMPRODUCT($E$1:$S$1,E3:S3)</f>
        <v>4480.1849463044073</v>
      </c>
      <c r="V3">
        <f>C3-T3</f>
        <v>252.81505369559272</v>
      </c>
      <c r="W3">
        <f>ABS(V3)/C3</f>
        <v>5.3415392709823095E-2</v>
      </c>
    </row>
    <row r="4" spans="1:26" ht="15.75" thickBot="1" x14ac:dyDescent="0.3">
      <c r="A4" s="34">
        <v>36982</v>
      </c>
      <c r="B4" s="33">
        <v>4</v>
      </c>
      <c r="C4" s="27">
        <v>5586</v>
      </c>
      <c r="E4" s="27">
        <v>5</v>
      </c>
      <c r="F4" s="18">
        <f t="shared" si="0"/>
        <v>0</v>
      </c>
      <c r="G4" s="18">
        <f t="shared" si="1"/>
        <v>0</v>
      </c>
      <c r="H4" s="18">
        <f t="shared" si="2"/>
        <v>1</v>
      </c>
      <c r="I4" s="18">
        <f t="shared" si="3"/>
        <v>0</v>
      </c>
      <c r="J4" s="18">
        <f t="shared" si="4"/>
        <v>0</v>
      </c>
      <c r="K4" s="18">
        <f t="shared" si="5"/>
        <v>0</v>
      </c>
      <c r="L4" s="18">
        <f t="shared" si="6"/>
        <v>0</v>
      </c>
      <c r="M4" s="18">
        <f t="shared" si="7"/>
        <v>0</v>
      </c>
      <c r="N4" s="18">
        <f t="shared" si="8"/>
        <v>0</v>
      </c>
      <c r="O4" s="18">
        <f t="shared" si="9"/>
        <v>0</v>
      </c>
      <c r="P4" s="18">
        <f t="shared" si="10"/>
        <v>0</v>
      </c>
      <c r="Q4" s="27">
        <v>4733</v>
      </c>
      <c r="R4" s="27">
        <v>4348</v>
      </c>
      <c r="S4" s="27">
        <v>7187</v>
      </c>
      <c r="T4">
        <f t="shared" ref="T4:T67" si="11">$D$1+SUMPRODUCT($E$1:$S$1,E4:S4)</f>
        <v>5601.6239068429122</v>
      </c>
      <c r="V4">
        <f t="shared" ref="V4:V67" si="12">C4-T4</f>
        <v>-15.62390684291222</v>
      </c>
      <c r="W4">
        <f t="shared" ref="W4:W67" si="13">ABS(V4)/C4</f>
        <v>2.7969758043165449E-3</v>
      </c>
    </row>
    <row r="5" spans="1:26" x14ac:dyDescent="0.25">
      <c r="A5" s="34">
        <v>37012</v>
      </c>
      <c r="B5" s="33">
        <v>5</v>
      </c>
      <c r="C5" s="27">
        <v>5008</v>
      </c>
      <c r="E5" s="27">
        <v>6</v>
      </c>
      <c r="F5" s="18">
        <f t="shared" si="0"/>
        <v>0</v>
      </c>
      <c r="G5" s="18">
        <f t="shared" si="1"/>
        <v>0</v>
      </c>
      <c r="H5" s="18">
        <f t="shared" si="2"/>
        <v>0</v>
      </c>
      <c r="I5" s="18">
        <f t="shared" si="3"/>
        <v>1</v>
      </c>
      <c r="J5" s="18">
        <f t="shared" si="4"/>
        <v>0</v>
      </c>
      <c r="K5" s="18">
        <f t="shared" si="5"/>
        <v>0</v>
      </c>
      <c r="L5" s="18">
        <f t="shared" si="6"/>
        <v>0</v>
      </c>
      <c r="M5" s="18">
        <f t="shared" si="7"/>
        <v>0</v>
      </c>
      <c r="N5" s="18">
        <f t="shared" si="8"/>
        <v>0</v>
      </c>
      <c r="O5" s="18">
        <f t="shared" si="9"/>
        <v>0</v>
      </c>
      <c r="P5" s="18">
        <f t="shared" si="10"/>
        <v>0</v>
      </c>
      <c r="Q5" s="27">
        <v>5586</v>
      </c>
      <c r="R5" s="27">
        <v>4733</v>
      </c>
      <c r="S5" s="27">
        <v>4348</v>
      </c>
      <c r="T5">
        <f t="shared" si="11"/>
        <v>4993.2523494353418</v>
      </c>
      <c r="V5">
        <f t="shared" si="12"/>
        <v>14.747650564658215</v>
      </c>
      <c r="W5">
        <f t="shared" si="13"/>
        <v>2.9448184034860654E-3</v>
      </c>
      <c r="Y5" s="42" t="s">
        <v>41</v>
      </c>
      <c r="Z5" s="43"/>
    </row>
    <row r="6" spans="1:26" x14ac:dyDescent="0.25">
      <c r="A6" s="34">
        <v>37043</v>
      </c>
      <c r="B6" s="33">
        <v>6</v>
      </c>
      <c r="C6" s="27">
        <v>5180</v>
      </c>
      <c r="E6" s="27">
        <v>7</v>
      </c>
      <c r="F6" s="18">
        <f t="shared" si="0"/>
        <v>0</v>
      </c>
      <c r="G6" s="18">
        <f t="shared" si="1"/>
        <v>0</v>
      </c>
      <c r="H6" s="18">
        <f t="shared" si="2"/>
        <v>0</v>
      </c>
      <c r="I6" s="18">
        <f t="shared" si="3"/>
        <v>0</v>
      </c>
      <c r="J6" s="18">
        <f t="shared" si="4"/>
        <v>1</v>
      </c>
      <c r="K6" s="18">
        <f t="shared" si="5"/>
        <v>0</v>
      </c>
      <c r="L6" s="18">
        <f t="shared" si="6"/>
        <v>0</v>
      </c>
      <c r="M6" s="18">
        <f t="shared" si="7"/>
        <v>0</v>
      </c>
      <c r="N6" s="18">
        <f t="shared" si="8"/>
        <v>0</v>
      </c>
      <c r="O6" s="18">
        <f t="shared" si="9"/>
        <v>0</v>
      </c>
      <c r="P6" s="18">
        <f t="shared" si="10"/>
        <v>0</v>
      </c>
      <c r="Q6" s="27">
        <v>5008</v>
      </c>
      <c r="R6" s="27">
        <v>5586</v>
      </c>
      <c r="S6" s="27">
        <v>4733</v>
      </c>
      <c r="T6">
        <f t="shared" si="11"/>
        <v>5285.7877999373441</v>
      </c>
      <c r="V6">
        <f t="shared" si="12"/>
        <v>-105.78779993734406</v>
      </c>
      <c r="W6">
        <f t="shared" si="13"/>
        <v>2.0422355200259472E-2</v>
      </c>
      <c r="Y6" s="14" t="s">
        <v>42</v>
      </c>
      <c r="Z6" s="15" t="s">
        <v>43</v>
      </c>
    </row>
    <row r="7" spans="1:26" ht="15.75" thickBot="1" x14ac:dyDescent="0.3">
      <c r="A7" s="34">
        <v>37073</v>
      </c>
      <c r="B7" s="33">
        <v>7</v>
      </c>
      <c r="C7" s="27">
        <v>5943</v>
      </c>
      <c r="E7" s="27">
        <v>8</v>
      </c>
      <c r="F7" s="18">
        <f t="shared" si="0"/>
        <v>0</v>
      </c>
      <c r="G7" s="18">
        <f t="shared" si="1"/>
        <v>0</v>
      </c>
      <c r="H7" s="18">
        <f t="shared" si="2"/>
        <v>0</v>
      </c>
      <c r="I7" s="18">
        <f t="shared" si="3"/>
        <v>0</v>
      </c>
      <c r="J7" s="18">
        <f t="shared" si="4"/>
        <v>0</v>
      </c>
      <c r="K7" s="18">
        <f t="shared" si="5"/>
        <v>1</v>
      </c>
      <c r="L7" s="18">
        <f t="shared" si="6"/>
        <v>0</v>
      </c>
      <c r="M7" s="18">
        <f t="shared" si="7"/>
        <v>0</v>
      </c>
      <c r="N7" s="18">
        <f t="shared" si="8"/>
        <v>0</v>
      </c>
      <c r="O7" s="18">
        <f t="shared" si="9"/>
        <v>0</v>
      </c>
      <c r="P7" s="18">
        <f t="shared" si="10"/>
        <v>0</v>
      </c>
      <c r="Q7" s="27">
        <v>5180</v>
      </c>
      <c r="R7" s="27">
        <v>5008</v>
      </c>
      <c r="S7" s="27">
        <v>5586</v>
      </c>
      <c r="T7">
        <f t="shared" si="11"/>
        <v>5913.6703434774799</v>
      </c>
      <c r="V7">
        <f t="shared" si="12"/>
        <v>29.329656522520054</v>
      </c>
      <c r="W7">
        <f t="shared" si="13"/>
        <v>4.9351601081137567E-3</v>
      </c>
      <c r="Y7" s="16">
        <f>AVERAGE(W3:W84)</f>
        <v>2.2970375947357895E-2</v>
      </c>
      <c r="Z7" s="17">
        <f>SQRT(SUMXMY2(C3:C84,T3:T84)/COUNT(C3:C84))</f>
        <v>147.15002285060379</v>
      </c>
    </row>
    <row r="8" spans="1:26" x14ac:dyDescent="0.25">
      <c r="A8" s="34">
        <v>37104</v>
      </c>
      <c r="B8" s="33">
        <v>8</v>
      </c>
      <c r="C8" s="27">
        <v>6007</v>
      </c>
      <c r="E8" s="27">
        <v>9</v>
      </c>
      <c r="F8" s="18">
        <f t="shared" si="0"/>
        <v>0</v>
      </c>
      <c r="G8" s="18">
        <f t="shared" si="1"/>
        <v>0</v>
      </c>
      <c r="H8" s="18">
        <f t="shared" si="2"/>
        <v>0</v>
      </c>
      <c r="I8" s="18">
        <f t="shared" si="3"/>
        <v>0</v>
      </c>
      <c r="J8" s="18">
        <f t="shared" si="4"/>
        <v>0</v>
      </c>
      <c r="K8" s="18">
        <f t="shared" si="5"/>
        <v>0</v>
      </c>
      <c r="L8" s="18">
        <f t="shared" si="6"/>
        <v>1</v>
      </c>
      <c r="M8" s="18">
        <f t="shared" si="7"/>
        <v>0</v>
      </c>
      <c r="N8" s="18">
        <f t="shared" si="8"/>
        <v>0</v>
      </c>
      <c r="O8" s="18">
        <f t="shared" si="9"/>
        <v>0</v>
      </c>
      <c r="P8" s="18">
        <f t="shared" si="10"/>
        <v>0</v>
      </c>
      <c r="Q8" s="27">
        <v>5943</v>
      </c>
      <c r="R8" s="27">
        <v>5180</v>
      </c>
      <c r="S8" s="27">
        <v>5008</v>
      </c>
      <c r="T8">
        <f t="shared" si="11"/>
        <v>6092.0419119355292</v>
      </c>
      <c r="V8">
        <f t="shared" si="12"/>
        <v>-85.041911935529242</v>
      </c>
      <c r="W8">
        <f t="shared" si="13"/>
        <v>1.4157135331368278E-2</v>
      </c>
      <c r="Y8" s="42" t="s">
        <v>65</v>
      </c>
      <c r="Z8" s="43"/>
    </row>
    <row r="9" spans="1:26" x14ac:dyDescent="0.25">
      <c r="A9" s="34">
        <v>37135</v>
      </c>
      <c r="B9" s="33">
        <v>9</v>
      </c>
      <c r="C9" s="27">
        <v>5526</v>
      </c>
      <c r="E9" s="27">
        <v>10</v>
      </c>
      <c r="F9" s="18">
        <f t="shared" si="0"/>
        <v>0</v>
      </c>
      <c r="G9" s="18">
        <f t="shared" si="1"/>
        <v>0</v>
      </c>
      <c r="H9" s="18">
        <f t="shared" si="2"/>
        <v>0</v>
      </c>
      <c r="I9" s="18">
        <f t="shared" si="3"/>
        <v>0</v>
      </c>
      <c r="J9" s="18">
        <f t="shared" si="4"/>
        <v>0</v>
      </c>
      <c r="K9" s="18">
        <f t="shared" si="5"/>
        <v>0</v>
      </c>
      <c r="L9" s="18">
        <f t="shared" si="6"/>
        <v>0</v>
      </c>
      <c r="M9" s="18">
        <f t="shared" si="7"/>
        <v>1</v>
      </c>
      <c r="N9" s="18">
        <f t="shared" si="8"/>
        <v>0</v>
      </c>
      <c r="O9" s="18">
        <f t="shared" si="9"/>
        <v>0</v>
      </c>
      <c r="P9" s="18">
        <f t="shared" si="10"/>
        <v>0</v>
      </c>
      <c r="Q9" s="27">
        <v>6007</v>
      </c>
      <c r="R9" s="27">
        <v>5943</v>
      </c>
      <c r="S9" s="27">
        <v>5180</v>
      </c>
      <c r="T9">
        <f t="shared" si="11"/>
        <v>5394.2491869945161</v>
      </c>
      <c r="V9">
        <f t="shared" si="12"/>
        <v>131.75081300548391</v>
      </c>
      <c r="W9">
        <f t="shared" si="13"/>
        <v>2.3841985704937368E-2</v>
      </c>
      <c r="Y9" s="14" t="s">
        <v>42</v>
      </c>
      <c r="Z9" s="15" t="s">
        <v>43</v>
      </c>
    </row>
    <row r="10" spans="1:26" ht="15.75" thickBot="1" x14ac:dyDescent="0.3">
      <c r="A10" s="34">
        <v>37165</v>
      </c>
      <c r="B10" s="33">
        <v>10</v>
      </c>
      <c r="C10" s="27">
        <v>5989</v>
      </c>
      <c r="E10" s="27">
        <v>11</v>
      </c>
      <c r="F10" s="18">
        <f t="shared" si="0"/>
        <v>0</v>
      </c>
      <c r="G10" s="18">
        <f t="shared" si="1"/>
        <v>0</v>
      </c>
      <c r="H10" s="18">
        <f t="shared" si="2"/>
        <v>0</v>
      </c>
      <c r="I10" s="18">
        <f t="shared" si="3"/>
        <v>0</v>
      </c>
      <c r="J10" s="18">
        <f t="shared" si="4"/>
        <v>0</v>
      </c>
      <c r="K10" s="18">
        <f t="shared" si="5"/>
        <v>0</v>
      </c>
      <c r="L10" s="18">
        <f t="shared" si="6"/>
        <v>0</v>
      </c>
      <c r="M10" s="18">
        <f t="shared" si="7"/>
        <v>0</v>
      </c>
      <c r="N10" s="18">
        <f t="shared" si="8"/>
        <v>1</v>
      </c>
      <c r="O10" s="18">
        <f t="shared" si="9"/>
        <v>0</v>
      </c>
      <c r="P10" s="18">
        <f t="shared" si="10"/>
        <v>0</v>
      </c>
      <c r="Q10" s="27">
        <v>5526</v>
      </c>
      <c r="R10" s="27">
        <v>6007</v>
      </c>
      <c r="S10" s="27">
        <v>5943</v>
      </c>
      <c r="T10">
        <f t="shared" si="11"/>
        <v>5538.0403316074626</v>
      </c>
      <c r="V10">
        <f t="shared" si="12"/>
        <v>450.95966839253742</v>
      </c>
      <c r="W10">
        <f t="shared" si="13"/>
        <v>7.5297991049012761E-2</v>
      </c>
      <c r="Y10" s="16">
        <f>AVERAGE(W85:W96)</f>
        <v>5.0965674253471961E-2</v>
      </c>
      <c r="Z10" s="17">
        <f>SQRT(SUMXMY2(D85:D96,U85:U96)/COUNT(D85:D96))</f>
        <v>301.45498155356154</v>
      </c>
    </row>
    <row r="11" spans="1:26" x14ac:dyDescent="0.25">
      <c r="A11" s="34">
        <v>37196</v>
      </c>
      <c r="B11" s="33">
        <v>11</v>
      </c>
      <c r="C11" s="27">
        <v>4579</v>
      </c>
      <c r="E11" s="27">
        <v>12</v>
      </c>
      <c r="F11" s="18">
        <f t="shared" si="0"/>
        <v>0</v>
      </c>
      <c r="G11" s="18">
        <f t="shared" si="1"/>
        <v>0</v>
      </c>
      <c r="H11" s="18">
        <f t="shared" si="2"/>
        <v>0</v>
      </c>
      <c r="I11" s="18">
        <f t="shared" si="3"/>
        <v>0</v>
      </c>
      <c r="J11" s="18">
        <f t="shared" si="4"/>
        <v>0</v>
      </c>
      <c r="K11" s="18">
        <f t="shared" si="5"/>
        <v>0</v>
      </c>
      <c r="L11" s="18">
        <f t="shared" si="6"/>
        <v>0</v>
      </c>
      <c r="M11" s="18">
        <f t="shared" si="7"/>
        <v>0</v>
      </c>
      <c r="N11" s="18">
        <f t="shared" si="8"/>
        <v>0</v>
      </c>
      <c r="O11" s="18">
        <f t="shared" si="9"/>
        <v>1</v>
      </c>
      <c r="P11" s="18">
        <f t="shared" si="10"/>
        <v>0</v>
      </c>
      <c r="Q11" s="27">
        <v>5989</v>
      </c>
      <c r="R11" s="27">
        <v>5526</v>
      </c>
      <c r="S11" s="27">
        <v>6007</v>
      </c>
      <c r="T11">
        <f t="shared" si="11"/>
        <v>4612.1709360265195</v>
      </c>
      <c r="V11">
        <f t="shared" si="12"/>
        <v>-33.170936026519485</v>
      </c>
      <c r="W11">
        <f t="shared" si="13"/>
        <v>7.244144142065841E-3</v>
      </c>
      <c r="Y11" s="42" t="s">
        <v>66</v>
      </c>
      <c r="Z11" s="43"/>
    </row>
    <row r="12" spans="1:26" x14ac:dyDescent="0.25">
      <c r="A12" s="34">
        <v>37226</v>
      </c>
      <c r="B12" s="33">
        <v>12</v>
      </c>
      <c r="C12" s="27">
        <v>4474</v>
      </c>
      <c r="E12" s="27">
        <v>13</v>
      </c>
      <c r="F12" s="18">
        <f t="shared" si="0"/>
        <v>0</v>
      </c>
      <c r="G12" s="18">
        <f t="shared" si="1"/>
        <v>0</v>
      </c>
      <c r="H12" s="18">
        <f t="shared" si="2"/>
        <v>0</v>
      </c>
      <c r="I12" s="18">
        <f t="shared" si="3"/>
        <v>0</v>
      </c>
      <c r="J12" s="18">
        <f t="shared" si="4"/>
        <v>0</v>
      </c>
      <c r="K12" s="18">
        <f t="shared" si="5"/>
        <v>0</v>
      </c>
      <c r="L12" s="18">
        <f t="shared" si="6"/>
        <v>0</v>
      </c>
      <c r="M12" s="18">
        <f t="shared" si="7"/>
        <v>0</v>
      </c>
      <c r="N12" s="18">
        <f t="shared" si="8"/>
        <v>0</v>
      </c>
      <c r="O12" s="18">
        <f t="shared" si="9"/>
        <v>0</v>
      </c>
      <c r="P12" s="18">
        <f t="shared" si="10"/>
        <v>1</v>
      </c>
      <c r="Q12" s="27">
        <v>4579</v>
      </c>
      <c r="R12" s="27">
        <v>5989</v>
      </c>
      <c r="S12" s="27">
        <v>5526</v>
      </c>
      <c r="T12">
        <f t="shared" si="11"/>
        <v>4782.3154097197594</v>
      </c>
      <c r="V12">
        <f t="shared" si="12"/>
        <v>-308.31540971975937</v>
      </c>
      <c r="W12">
        <f t="shared" si="13"/>
        <v>6.8912697746928778E-2</v>
      </c>
      <c r="Y12" s="14" t="s">
        <v>42</v>
      </c>
      <c r="Z12" s="15" t="s">
        <v>43</v>
      </c>
    </row>
    <row r="13" spans="1:26" ht="15.75" thickBot="1" x14ac:dyDescent="0.3">
      <c r="A13" s="34">
        <v>37257</v>
      </c>
      <c r="B13" s="33">
        <v>1</v>
      </c>
      <c r="C13" s="27">
        <v>6118</v>
      </c>
      <c r="E13" s="27">
        <v>14</v>
      </c>
      <c r="F13" s="18">
        <f t="shared" si="0"/>
        <v>1</v>
      </c>
      <c r="G13" s="18">
        <f t="shared" si="1"/>
        <v>0</v>
      </c>
      <c r="H13" s="18">
        <f t="shared" si="2"/>
        <v>0</v>
      </c>
      <c r="I13" s="18">
        <f t="shared" si="3"/>
        <v>0</v>
      </c>
      <c r="J13" s="18">
        <f t="shared" si="4"/>
        <v>0</v>
      </c>
      <c r="K13" s="18">
        <f t="shared" si="5"/>
        <v>0</v>
      </c>
      <c r="L13" s="18">
        <f t="shared" si="6"/>
        <v>0</v>
      </c>
      <c r="M13" s="18">
        <f t="shared" si="7"/>
        <v>0</v>
      </c>
      <c r="N13" s="18">
        <f t="shared" si="8"/>
        <v>0</v>
      </c>
      <c r="O13" s="18">
        <f t="shared" si="9"/>
        <v>0</v>
      </c>
      <c r="P13" s="18">
        <f t="shared" si="10"/>
        <v>0</v>
      </c>
      <c r="Q13" s="27">
        <v>4474</v>
      </c>
      <c r="R13" s="27">
        <v>4579</v>
      </c>
      <c r="S13" s="27">
        <v>5989</v>
      </c>
      <c r="T13">
        <f t="shared" si="11"/>
        <v>6015.5126171585389</v>
      </c>
      <c r="V13">
        <f t="shared" si="12"/>
        <v>102.48738284146111</v>
      </c>
      <c r="W13">
        <f t="shared" si="13"/>
        <v>1.6751778823383641E-2</v>
      </c>
      <c r="Y13" s="16">
        <f>AVERAGE(W85:W213)</f>
        <v>0.18497838811190678</v>
      </c>
      <c r="Z13" s="17">
        <f>SQRT(SUMXMY2(D85:D213,U85:U213)/COUNT(D85:D213))</f>
        <v>913.05618732292601</v>
      </c>
    </row>
    <row r="14" spans="1:26" x14ac:dyDescent="0.25">
      <c r="A14" s="34">
        <v>37288</v>
      </c>
      <c r="B14" s="33">
        <v>2</v>
      </c>
      <c r="C14" s="27">
        <v>4003</v>
      </c>
      <c r="E14" s="27">
        <v>15</v>
      </c>
      <c r="F14" s="18">
        <f t="shared" si="0"/>
        <v>0</v>
      </c>
      <c r="G14" s="18">
        <f t="shared" si="1"/>
        <v>0</v>
      </c>
      <c r="H14" s="18">
        <f t="shared" si="2"/>
        <v>0</v>
      </c>
      <c r="I14" s="18">
        <f t="shared" si="3"/>
        <v>0</v>
      </c>
      <c r="J14" s="18">
        <f t="shared" si="4"/>
        <v>0</v>
      </c>
      <c r="K14" s="18">
        <f t="shared" si="5"/>
        <v>0</v>
      </c>
      <c r="L14" s="18">
        <f t="shared" si="6"/>
        <v>0</v>
      </c>
      <c r="M14" s="18">
        <f t="shared" si="7"/>
        <v>0</v>
      </c>
      <c r="N14" s="18">
        <f t="shared" si="8"/>
        <v>0</v>
      </c>
      <c r="O14" s="18">
        <f t="shared" si="9"/>
        <v>0</v>
      </c>
      <c r="P14" s="18">
        <f t="shared" si="10"/>
        <v>0</v>
      </c>
      <c r="Q14" s="27">
        <v>6118</v>
      </c>
      <c r="R14" s="27">
        <v>4474</v>
      </c>
      <c r="S14" s="27">
        <v>4579</v>
      </c>
      <c r="T14">
        <f t="shared" si="11"/>
        <v>4061.5287419975075</v>
      </c>
      <c r="V14">
        <f t="shared" si="12"/>
        <v>-58.528741997507495</v>
      </c>
      <c r="W14">
        <f t="shared" si="13"/>
        <v>1.4621219584688358E-2</v>
      </c>
    </row>
    <row r="15" spans="1:26" x14ac:dyDescent="0.25">
      <c r="A15" s="34">
        <v>37316</v>
      </c>
      <c r="B15" s="33">
        <v>3</v>
      </c>
      <c r="C15" s="27">
        <v>3894</v>
      </c>
      <c r="E15" s="27">
        <v>16</v>
      </c>
      <c r="F15" s="18">
        <f t="shared" si="0"/>
        <v>0</v>
      </c>
      <c r="G15" s="18">
        <f t="shared" si="1"/>
        <v>1</v>
      </c>
      <c r="H15" s="18">
        <f t="shared" si="2"/>
        <v>0</v>
      </c>
      <c r="I15" s="18">
        <f t="shared" si="3"/>
        <v>0</v>
      </c>
      <c r="J15" s="18">
        <f t="shared" si="4"/>
        <v>0</v>
      </c>
      <c r="K15" s="18">
        <f t="shared" si="5"/>
        <v>0</v>
      </c>
      <c r="L15" s="18">
        <f t="shared" si="6"/>
        <v>0</v>
      </c>
      <c r="M15" s="18">
        <f t="shared" si="7"/>
        <v>0</v>
      </c>
      <c r="N15" s="18">
        <f t="shared" si="8"/>
        <v>0</v>
      </c>
      <c r="O15" s="18">
        <f t="shared" si="9"/>
        <v>0</v>
      </c>
      <c r="P15" s="18">
        <f t="shared" si="10"/>
        <v>0</v>
      </c>
      <c r="Q15" s="27">
        <v>4003</v>
      </c>
      <c r="R15" s="27">
        <v>6118</v>
      </c>
      <c r="S15" s="27">
        <v>4474</v>
      </c>
      <c r="T15">
        <f t="shared" si="11"/>
        <v>4163.205840019813</v>
      </c>
      <c r="V15">
        <f t="shared" si="12"/>
        <v>-269.20584001981297</v>
      </c>
      <c r="W15">
        <f t="shared" si="13"/>
        <v>6.9133497693840001E-2</v>
      </c>
    </row>
    <row r="16" spans="1:26" x14ac:dyDescent="0.25">
      <c r="A16" s="34">
        <v>37347</v>
      </c>
      <c r="B16" s="33">
        <v>4</v>
      </c>
      <c r="C16" s="27">
        <v>4994</v>
      </c>
      <c r="E16" s="27">
        <v>17</v>
      </c>
      <c r="F16" s="18">
        <f t="shared" si="0"/>
        <v>0</v>
      </c>
      <c r="G16" s="18">
        <f t="shared" si="1"/>
        <v>0</v>
      </c>
      <c r="H16" s="18">
        <f t="shared" si="2"/>
        <v>1</v>
      </c>
      <c r="I16" s="18">
        <f t="shared" si="3"/>
        <v>0</v>
      </c>
      <c r="J16" s="18">
        <f t="shared" si="4"/>
        <v>0</v>
      </c>
      <c r="K16" s="18">
        <f t="shared" si="5"/>
        <v>0</v>
      </c>
      <c r="L16" s="18">
        <f t="shared" si="6"/>
        <v>0</v>
      </c>
      <c r="M16" s="18">
        <f t="shared" si="7"/>
        <v>0</v>
      </c>
      <c r="N16" s="18">
        <f t="shared" si="8"/>
        <v>0</v>
      </c>
      <c r="O16" s="18">
        <f t="shared" si="9"/>
        <v>0</v>
      </c>
      <c r="P16" s="18">
        <f t="shared" si="10"/>
        <v>0</v>
      </c>
      <c r="Q16" s="27">
        <v>3894</v>
      </c>
      <c r="R16" s="27">
        <v>4003</v>
      </c>
      <c r="S16" s="27">
        <v>6118</v>
      </c>
      <c r="T16">
        <f t="shared" si="11"/>
        <v>4919.3482635303653</v>
      </c>
      <c r="V16">
        <f t="shared" si="12"/>
        <v>74.65173646963467</v>
      </c>
      <c r="W16">
        <f t="shared" si="13"/>
        <v>1.4948285236210387E-2</v>
      </c>
    </row>
    <row r="17" spans="1:23" x14ac:dyDescent="0.25">
      <c r="A17" s="34">
        <v>37377</v>
      </c>
      <c r="B17" s="33">
        <v>5</v>
      </c>
      <c r="C17" s="27">
        <v>4583</v>
      </c>
      <c r="E17" s="27">
        <v>18</v>
      </c>
      <c r="F17" s="18">
        <f t="shared" si="0"/>
        <v>0</v>
      </c>
      <c r="G17" s="18">
        <f t="shared" si="1"/>
        <v>0</v>
      </c>
      <c r="H17" s="18">
        <f t="shared" si="2"/>
        <v>0</v>
      </c>
      <c r="I17" s="18">
        <f t="shared" si="3"/>
        <v>1</v>
      </c>
      <c r="J17" s="18">
        <f t="shared" si="4"/>
        <v>0</v>
      </c>
      <c r="K17" s="18">
        <f t="shared" si="5"/>
        <v>0</v>
      </c>
      <c r="L17" s="18">
        <f t="shared" si="6"/>
        <v>0</v>
      </c>
      <c r="M17" s="18">
        <f t="shared" si="7"/>
        <v>0</v>
      </c>
      <c r="N17" s="18">
        <f t="shared" si="8"/>
        <v>0</v>
      </c>
      <c r="O17" s="18">
        <f t="shared" si="9"/>
        <v>0</v>
      </c>
      <c r="P17" s="18">
        <f t="shared" si="10"/>
        <v>0</v>
      </c>
      <c r="Q17" s="27">
        <v>4994</v>
      </c>
      <c r="R17" s="27">
        <v>3894</v>
      </c>
      <c r="S17" s="27">
        <v>4003</v>
      </c>
      <c r="T17">
        <f t="shared" si="11"/>
        <v>4635.4821151532869</v>
      </c>
      <c r="V17">
        <f t="shared" si="12"/>
        <v>-52.482115153286941</v>
      </c>
      <c r="W17">
        <f t="shared" si="13"/>
        <v>1.1451476140800118E-2</v>
      </c>
    </row>
    <row r="18" spans="1:23" x14ac:dyDescent="0.25">
      <c r="A18" s="34">
        <v>37408</v>
      </c>
      <c r="B18" s="33">
        <v>6</v>
      </c>
      <c r="C18" s="27">
        <v>4722</v>
      </c>
      <c r="E18" s="27">
        <v>19</v>
      </c>
      <c r="F18" s="18">
        <f t="shared" si="0"/>
        <v>0</v>
      </c>
      <c r="G18" s="18">
        <f t="shared" si="1"/>
        <v>0</v>
      </c>
      <c r="H18" s="18">
        <f t="shared" si="2"/>
        <v>0</v>
      </c>
      <c r="I18" s="18">
        <f t="shared" si="3"/>
        <v>0</v>
      </c>
      <c r="J18" s="18">
        <f t="shared" si="4"/>
        <v>1</v>
      </c>
      <c r="K18" s="18">
        <f t="shared" si="5"/>
        <v>0</v>
      </c>
      <c r="L18" s="18">
        <f t="shared" si="6"/>
        <v>0</v>
      </c>
      <c r="M18" s="18">
        <f t="shared" si="7"/>
        <v>0</v>
      </c>
      <c r="N18" s="18">
        <f t="shared" si="8"/>
        <v>0</v>
      </c>
      <c r="O18" s="18">
        <f t="shared" si="9"/>
        <v>0</v>
      </c>
      <c r="P18" s="18">
        <f t="shared" si="10"/>
        <v>0</v>
      </c>
      <c r="Q18" s="27">
        <v>4583</v>
      </c>
      <c r="R18" s="27">
        <v>4994</v>
      </c>
      <c r="S18" s="27">
        <v>3894</v>
      </c>
      <c r="T18">
        <f t="shared" si="11"/>
        <v>4777.1432118264656</v>
      </c>
      <c r="V18">
        <f t="shared" si="12"/>
        <v>-55.143211826465631</v>
      </c>
      <c r="W18">
        <f t="shared" si="13"/>
        <v>1.1677935583749605E-2</v>
      </c>
    </row>
    <row r="19" spans="1:23" x14ac:dyDescent="0.25">
      <c r="A19" s="34">
        <v>37438</v>
      </c>
      <c r="B19" s="33">
        <v>7</v>
      </c>
      <c r="C19" s="27">
        <v>5725</v>
      </c>
      <c r="E19" s="27">
        <v>20</v>
      </c>
      <c r="F19" s="18">
        <f t="shared" si="0"/>
        <v>0</v>
      </c>
      <c r="G19" s="18">
        <f t="shared" si="1"/>
        <v>0</v>
      </c>
      <c r="H19" s="18">
        <f t="shared" si="2"/>
        <v>0</v>
      </c>
      <c r="I19" s="18">
        <f t="shared" si="3"/>
        <v>0</v>
      </c>
      <c r="J19" s="18">
        <f t="shared" si="4"/>
        <v>0</v>
      </c>
      <c r="K19" s="18">
        <f t="shared" si="5"/>
        <v>1</v>
      </c>
      <c r="L19" s="18">
        <f t="shared" si="6"/>
        <v>0</v>
      </c>
      <c r="M19" s="18">
        <f t="shared" si="7"/>
        <v>0</v>
      </c>
      <c r="N19" s="18">
        <f t="shared" si="8"/>
        <v>0</v>
      </c>
      <c r="O19" s="18">
        <f t="shared" si="9"/>
        <v>0</v>
      </c>
      <c r="P19" s="18">
        <f t="shared" si="10"/>
        <v>0</v>
      </c>
      <c r="Q19" s="27">
        <v>4722</v>
      </c>
      <c r="R19" s="27">
        <v>4583</v>
      </c>
      <c r="S19" s="27">
        <v>4994</v>
      </c>
      <c r="T19">
        <f t="shared" si="11"/>
        <v>5520.6332927477642</v>
      </c>
      <c r="V19">
        <f t="shared" si="12"/>
        <v>204.36670725223576</v>
      </c>
      <c r="W19">
        <f t="shared" si="13"/>
        <v>3.5697241441438557E-2</v>
      </c>
    </row>
    <row r="20" spans="1:23" x14ac:dyDescent="0.25">
      <c r="A20" s="34">
        <v>37469</v>
      </c>
      <c r="B20" s="33">
        <v>8</v>
      </c>
      <c r="C20" s="27">
        <v>5654</v>
      </c>
      <c r="E20" s="27">
        <v>21</v>
      </c>
      <c r="F20" s="18">
        <f t="shared" si="0"/>
        <v>0</v>
      </c>
      <c r="G20" s="18">
        <f t="shared" si="1"/>
        <v>0</v>
      </c>
      <c r="H20" s="18">
        <f t="shared" si="2"/>
        <v>0</v>
      </c>
      <c r="I20" s="18">
        <f t="shared" si="3"/>
        <v>0</v>
      </c>
      <c r="J20" s="18">
        <f t="shared" si="4"/>
        <v>0</v>
      </c>
      <c r="K20" s="18">
        <f t="shared" si="5"/>
        <v>0</v>
      </c>
      <c r="L20" s="18">
        <f t="shared" si="6"/>
        <v>1</v>
      </c>
      <c r="M20" s="18">
        <f t="shared" si="7"/>
        <v>0</v>
      </c>
      <c r="N20" s="18">
        <f t="shared" si="8"/>
        <v>0</v>
      </c>
      <c r="O20" s="18">
        <f t="shared" si="9"/>
        <v>0</v>
      </c>
      <c r="P20" s="18">
        <f t="shared" si="10"/>
        <v>0</v>
      </c>
      <c r="Q20" s="27">
        <v>5725</v>
      </c>
      <c r="R20" s="27">
        <v>4722</v>
      </c>
      <c r="S20" s="27">
        <v>4583</v>
      </c>
      <c r="T20">
        <f t="shared" si="11"/>
        <v>5824.9786539987908</v>
      </c>
      <c r="V20">
        <f t="shared" si="12"/>
        <v>-170.97865399879083</v>
      </c>
      <c r="W20">
        <f t="shared" si="13"/>
        <v>3.024029961068108E-2</v>
      </c>
    </row>
    <row r="21" spans="1:23" x14ac:dyDescent="0.25">
      <c r="A21" s="34">
        <v>37500</v>
      </c>
      <c r="B21" s="33">
        <v>9</v>
      </c>
      <c r="C21" s="27">
        <v>5163</v>
      </c>
      <c r="E21" s="27">
        <v>22</v>
      </c>
      <c r="F21" s="18">
        <f t="shared" si="0"/>
        <v>0</v>
      </c>
      <c r="G21" s="18">
        <f t="shared" si="1"/>
        <v>0</v>
      </c>
      <c r="H21" s="18">
        <f t="shared" si="2"/>
        <v>0</v>
      </c>
      <c r="I21" s="18">
        <f t="shared" si="3"/>
        <v>0</v>
      </c>
      <c r="J21" s="18">
        <f t="shared" si="4"/>
        <v>0</v>
      </c>
      <c r="K21" s="18">
        <f t="shared" si="5"/>
        <v>0</v>
      </c>
      <c r="L21" s="18">
        <f t="shared" si="6"/>
        <v>0</v>
      </c>
      <c r="M21" s="18">
        <f t="shared" si="7"/>
        <v>1</v>
      </c>
      <c r="N21" s="18">
        <f t="shared" si="8"/>
        <v>0</v>
      </c>
      <c r="O21" s="18">
        <f t="shared" si="9"/>
        <v>0</v>
      </c>
      <c r="P21" s="18">
        <f t="shared" si="10"/>
        <v>0</v>
      </c>
      <c r="Q21" s="27">
        <v>5654</v>
      </c>
      <c r="R21" s="27">
        <v>5725</v>
      </c>
      <c r="S21" s="27">
        <v>4722</v>
      </c>
      <c r="T21">
        <f t="shared" si="11"/>
        <v>5104.2897994073619</v>
      </c>
      <c r="V21">
        <f t="shared" si="12"/>
        <v>58.710200592638103</v>
      </c>
      <c r="W21">
        <f t="shared" si="13"/>
        <v>1.1371334610233992E-2</v>
      </c>
    </row>
    <row r="22" spans="1:23" x14ac:dyDescent="0.25">
      <c r="A22" s="34">
        <v>37530</v>
      </c>
      <c r="B22" s="33">
        <v>10</v>
      </c>
      <c r="C22" s="27">
        <v>5169</v>
      </c>
      <c r="E22" s="27">
        <v>23</v>
      </c>
      <c r="F22" s="18">
        <f t="shared" si="0"/>
        <v>0</v>
      </c>
      <c r="G22" s="18">
        <f t="shared" si="1"/>
        <v>0</v>
      </c>
      <c r="H22" s="18">
        <f t="shared" si="2"/>
        <v>0</v>
      </c>
      <c r="I22" s="18">
        <f t="shared" si="3"/>
        <v>0</v>
      </c>
      <c r="J22" s="18">
        <f t="shared" si="4"/>
        <v>0</v>
      </c>
      <c r="K22" s="18">
        <f t="shared" si="5"/>
        <v>0</v>
      </c>
      <c r="L22" s="18">
        <f t="shared" si="6"/>
        <v>0</v>
      </c>
      <c r="M22" s="18">
        <f t="shared" si="7"/>
        <v>0</v>
      </c>
      <c r="N22" s="18">
        <f t="shared" si="8"/>
        <v>1</v>
      </c>
      <c r="O22" s="18">
        <f t="shared" si="9"/>
        <v>0</v>
      </c>
      <c r="P22" s="18">
        <f t="shared" si="10"/>
        <v>0</v>
      </c>
      <c r="Q22" s="27">
        <v>5163</v>
      </c>
      <c r="R22" s="27">
        <v>5654</v>
      </c>
      <c r="S22" s="27">
        <v>5725</v>
      </c>
      <c r="T22">
        <f t="shared" si="11"/>
        <v>5336.7332627231508</v>
      </c>
      <c r="V22">
        <f t="shared" si="12"/>
        <v>-167.7332627231508</v>
      </c>
      <c r="W22">
        <f t="shared" si="13"/>
        <v>3.2449847692619618E-2</v>
      </c>
    </row>
    <row r="23" spans="1:23" x14ac:dyDescent="0.25">
      <c r="A23" s="34">
        <v>37561</v>
      </c>
      <c r="B23" s="33">
        <v>11</v>
      </c>
      <c r="C23" s="27">
        <v>4283</v>
      </c>
      <c r="E23" s="27">
        <v>24</v>
      </c>
      <c r="F23" s="18">
        <f t="shared" si="0"/>
        <v>0</v>
      </c>
      <c r="G23" s="18">
        <f t="shared" si="1"/>
        <v>0</v>
      </c>
      <c r="H23" s="18">
        <f t="shared" si="2"/>
        <v>0</v>
      </c>
      <c r="I23" s="18">
        <f t="shared" si="3"/>
        <v>0</v>
      </c>
      <c r="J23" s="18">
        <f t="shared" si="4"/>
        <v>0</v>
      </c>
      <c r="K23" s="18">
        <f t="shared" si="5"/>
        <v>0</v>
      </c>
      <c r="L23" s="18">
        <f t="shared" si="6"/>
        <v>0</v>
      </c>
      <c r="M23" s="18">
        <f t="shared" si="7"/>
        <v>0</v>
      </c>
      <c r="N23" s="18">
        <f t="shared" si="8"/>
        <v>0</v>
      </c>
      <c r="O23" s="18">
        <f t="shared" si="9"/>
        <v>1</v>
      </c>
      <c r="P23" s="18">
        <f t="shared" si="10"/>
        <v>0</v>
      </c>
      <c r="Q23" s="27">
        <v>5169</v>
      </c>
      <c r="R23" s="27">
        <v>5163</v>
      </c>
      <c r="S23" s="27">
        <v>5654</v>
      </c>
      <c r="T23">
        <f t="shared" si="11"/>
        <v>4243.3119971894585</v>
      </c>
      <c r="V23">
        <f t="shared" si="12"/>
        <v>39.688002810541548</v>
      </c>
      <c r="W23">
        <f t="shared" si="13"/>
        <v>9.266402710843228E-3</v>
      </c>
    </row>
    <row r="24" spans="1:23" x14ac:dyDescent="0.25">
      <c r="A24" s="34">
        <v>37591</v>
      </c>
      <c r="B24" s="33">
        <v>12</v>
      </c>
      <c r="C24" s="27">
        <v>4634</v>
      </c>
      <c r="E24" s="27">
        <v>25</v>
      </c>
      <c r="F24" s="18">
        <f t="shared" si="0"/>
        <v>0</v>
      </c>
      <c r="G24" s="18">
        <f t="shared" si="1"/>
        <v>0</v>
      </c>
      <c r="H24" s="18">
        <f t="shared" si="2"/>
        <v>0</v>
      </c>
      <c r="I24" s="18">
        <f t="shared" si="3"/>
        <v>0</v>
      </c>
      <c r="J24" s="18">
        <f t="shared" si="4"/>
        <v>0</v>
      </c>
      <c r="K24" s="18">
        <f t="shared" si="5"/>
        <v>0</v>
      </c>
      <c r="L24" s="18">
        <f t="shared" si="6"/>
        <v>0</v>
      </c>
      <c r="M24" s="18">
        <f t="shared" si="7"/>
        <v>0</v>
      </c>
      <c r="N24" s="18">
        <f t="shared" si="8"/>
        <v>0</v>
      </c>
      <c r="O24" s="18">
        <f t="shared" si="9"/>
        <v>0</v>
      </c>
      <c r="P24" s="18">
        <f t="shared" si="10"/>
        <v>1</v>
      </c>
      <c r="Q24" s="27">
        <v>4283</v>
      </c>
      <c r="R24" s="27">
        <v>5169</v>
      </c>
      <c r="S24" s="27">
        <v>5163</v>
      </c>
      <c r="T24">
        <f t="shared" si="11"/>
        <v>4488.5352519592598</v>
      </c>
      <c r="V24">
        <f t="shared" si="12"/>
        <v>145.46474804074023</v>
      </c>
      <c r="W24">
        <f t="shared" si="13"/>
        <v>3.1390752706245195E-2</v>
      </c>
    </row>
    <row r="25" spans="1:23" x14ac:dyDescent="0.25">
      <c r="A25" s="34">
        <v>37622</v>
      </c>
      <c r="B25" s="33">
        <v>1</v>
      </c>
      <c r="C25" s="27">
        <v>5873</v>
      </c>
      <c r="E25" s="27">
        <v>26</v>
      </c>
      <c r="F25" s="18">
        <f t="shared" si="0"/>
        <v>1</v>
      </c>
      <c r="G25" s="18">
        <f t="shared" si="1"/>
        <v>0</v>
      </c>
      <c r="H25" s="18">
        <f t="shared" si="2"/>
        <v>0</v>
      </c>
      <c r="I25" s="18">
        <f t="shared" si="3"/>
        <v>0</v>
      </c>
      <c r="J25" s="18">
        <f t="shared" si="4"/>
        <v>0</v>
      </c>
      <c r="K25" s="18">
        <f t="shared" si="5"/>
        <v>0</v>
      </c>
      <c r="L25" s="18">
        <f t="shared" si="6"/>
        <v>0</v>
      </c>
      <c r="M25" s="18">
        <f t="shared" si="7"/>
        <v>0</v>
      </c>
      <c r="N25" s="18">
        <f t="shared" si="8"/>
        <v>0</v>
      </c>
      <c r="O25" s="18">
        <f t="shared" si="9"/>
        <v>0</v>
      </c>
      <c r="P25" s="18">
        <f t="shared" si="10"/>
        <v>0</v>
      </c>
      <c r="Q25" s="27">
        <v>4634</v>
      </c>
      <c r="R25" s="27">
        <v>4283</v>
      </c>
      <c r="S25" s="27">
        <v>5169</v>
      </c>
      <c r="T25">
        <f t="shared" si="11"/>
        <v>5682.1354535584951</v>
      </c>
      <c r="V25">
        <f t="shared" si="12"/>
        <v>190.8645464415049</v>
      </c>
      <c r="W25">
        <f t="shared" si="13"/>
        <v>3.2498645741785272E-2</v>
      </c>
    </row>
    <row r="26" spans="1:23" x14ac:dyDescent="0.25">
      <c r="A26" s="34">
        <v>37653</v>
      </c>
      <c r="B26" s="33">
        <v>2</v>
      </c>
      <c r="C26" s="27">
        <v>3869</v>
      </c>
      <c r="E26" s="27">
        <v>27</v>
      </c>
      <c r="F26" s="18">
        <f t="shared" si="0"/>
        <v>0</v>
      </c>
      <c r="G26" s="18">
        <f t="shared" si="1"/>
        <v>0</v>
      </c>
      <c r="H26" s="18">
        <f t="shared" si="2"/>
        <v>0</v>
      </c>
      <c r="I26" s="18">
        <f t="shared" si="3"/>
        <v>0</v>
      </c>
      <c r="J26" s="18">
        <f t="shared" si="4"/>
        <v>0</v>
      </c>
      <c r="K26" s="18">
        <f t="shared" si="5"/>
        <v>0</v>
      </c>
      <c r="L26" s="18">
        <f t="shared" si="6"/>
        <v>0</v>
      </c>
      <c r="M26" s="18">
        <f t="shared" si="7"/>
        <v>0</v>
      </c>
      <c r="N26" s="18">
        <f t="shared" si="8"/>
        <v>0</v>
      </c>
      <c r="O26" s="18">
        <f t="shared" si="9"/>
        <v>0</v>
      </c>
      <c r="P26" s="18">
        <f t="shared" si="10"/>
        <v>0</v>
      </c>
      <c r="Q26" s="27">
        <v>5873</v>
      </c>
      <c r="R26" s="27">
        <v>4634</v>
      </c>
      <c r="S26" s="27">
        <v>4283</v>
      </c>
      <c r="T26">
        <f t="shared" si="11"/>
        <v>3904.1260201611649</v>
      </c>
      <c r="V26">
        <f t="shared" si="12"/>
        <v>-35.126020161164888</v>
      </c>
      <c r="W26">
        <f t="shared" si="13"/>
        <v>9.0788369504173922E-3</v>
      </c>
    </row>
    <row r="27" spans="1:23" x14ac:dyDescent="0.25">
      <c r="A27" s="34">
        <v>37681</v>
      </c>
      <c r="B27" s="33">
        <v>3</v>
      </c>
      <c r="C27" s="27">
        <v>3879</v>
      </c>
      <c r="E27" s="27">
        <v>28</v>
      </c>
      <c r="F27" s="18">
        <f t="shared" si="0"/>
        <v>0</v>
      </c>
      <c r="G27" s="18">
        <f t="shared" si="1"/>
        <v>1</v>
      </c>
      <c r="H27" s="18">
        <f t="shared" si="2"/>
        <v>0</v>
      </c>
      <c r="I27" s="18">
        <f t="shared" si="3"/>
        <v>0</v>
      </c>
      <c r="J27" s="18">
        <f t="shared" si="4"/>
        <v>0</v>
      </c>
      <c r="K27" s="18">
        <f t="shared" si="5"/>
        <v>0</v>
      </c>
      <c r="L27" s="18">
        <f t="shared" si="6"/>
        <v>0</v>
      </c>
      <c r="M27" s="18">
        <f t="shared" si="7"/>
        <v>0</v>
      </c>
      <c r="N27" s="18">
        <f t="shared" si="8"/>
        <v>0</v>
      </c>
      <c r="O27" s="18">
        <f t="shared" si="9"/>
        <v>0</v>
      </c>
      <c r="P27" s="18">
        <f t="shared" si="10"/>
        <v>0</v>
      </c>
      <c r="Q27" s="27">
        <v>3869</v>
      </c>
      <c r="R27" s="27">
        <v>5873</v>
      </c>
      <c r="S27" s="27">
        <v>4634</v>
      </c>
      <c r="T27">
        <f t="shared" si="11"/>
        <v>4190.5316572232059</v>
      </c>
      <c r="V27">
        <f t="shared" si="12"/>
        <v>-311.53165722320591</v>
      </c>
      <c r="W27">
        <f t="shared" si="13"/>
        <v>8.0312363295490047E-2</v>
      </c>
    </row>
    <row r="28" spans="1:23" x14ac:dyDescent="0.25">
      <c r="A28" s="34">
        <v>37712</v>
      </c>
      <c r="B28" s="33">
        <v>4</v>
      </c>
      <c r="C28" s="27">
        <v>4707</v>
      </c>
      <c r="E28" s="27">
        <v>29</v>
      </c>
      <c r="F28" s="18">
        <f t="shared" si="0"/>
        <v>0</v>
      </c>
      <c r="G28" s="18">
        <f t="shared" si="1"/>
        <v>0</v>
      </c>
      <c r="H28" s="18">
        <f t="shared" si="2"/>
        <v>1</v>
      </c>
      <c r="I28" s="18">
        <f t="shared" si="3"/>
        <v>0</v>
      </c>
      <c r="J28" s="18">
        <f t="shared" si="4"/>
        <v>0</v>
      </c>
      <c r="K28" s="18">
        <f t="shared" si="5"/>
        <v>0</v>
      </c>
      <c r="L28" s="18">
        <f t="shared" si="6"/>
        <v>0</v>
      </c>
      <c r="M28" s="18">
        <f t="shared" si="7"/>
        <v>0</v>
      </c>
      <c r="N28" s="18">
        <f t="shared" si="8"/>
        <v>0</v>
      </c>
      <c r="O28" s="18">
        <f t="shared" si="9"/>
        <v>0</v>
      </c>
      <c r="P28" s="18">
        <f t="shared" si="10"/>
        <v>0</v>
      </c>
      <c r="Q28" s="27">
        <v>3879</v>
      </c>
      <c r="R28" s="27">
        <v>3869</v>
      </c>
      <c r="S28" s="27">
        <v>5873</v>
      </c>
      <c r="T28">
        <f t="shared" si="11"/>
        <v>4809.8546601992721</v>
      </c>
      <c r="V28">
        <f t="shared" si="12"/>
        <v>-102.85466019927208</v>
      </c>
      <c r="W28">
        <f t="shared" si="13"/>
        <v>2.1851425578770359E-2</v>
      </c>
    </row>
    <row r="29" spans="1:23" x14ac:dyDescent="0.25">
      <c r="A29" s="34">
        <v>37742</v>
      </c>
      <c r="B29" s="33">
        <v>5</v>
      </c>
      <c r="C29" s="27">
        <v>4281</v>
      </c>
      <c r="E29" s="27">
        <v>30</v>
      </c>
      <c r="F29" s="18">
        <f t="shared" si="0"/>
        <v>0</v>
      </c>
      <c r="G29" s="18">
        <f t="shared" si="1"/>
        <v>0</v>
      </c>
      <c r="H29" s="18">
        <f t="shared" si="2"/>
        <v>0</v>
      </c>
      <c r="I29" s="18">
        <f t="shared" si="3"/>
        <v>1</v>
      </c>
      <c r="J29" s="18">
        <f t="shared" si="4"/>
        <v>0</v>
      </c>
      <c r="K29" s="18">
        <f t="shared" si="5"/>
        <v>0</v>
      </c>
      <c r="L29" s="18">
        <f t="shared" si="6"/>
        <v>0</v>
      </c>
      <c r="M29" s="18">
        <f t="shared" si="7"/>
        <v>0</v>
      </c>
      <c r="N29" s="18">
        <f t="shared" si="8"/>
        <v>0</v>
      </c>
      <c r="O29" s="18">
        <f t="shared" si="9"/>
        <v>0</v>
      </c>
      <c r="P29" s="18">
        <f t="shared" si="10"/>
        <v>0</v>
      </c>
      <c r="Q29" s="27">
        <v>4707</v>
      </c>
      <c r="R29" s="27">
        <v>3879</v>
      </c>
      <c r="S29" s="27">
        <v>3869</v>
      </c>
      <c r="T29">
        <f t="shared" si="11"/>
        <v>4521.4366909351947</v>
      </c>
      <c r="V29">
        <f t="shared" si="12"/>
        <v>-240.43669093519475</v>
      </c>
      <c r="W29">
        <f t="shared" si="13"/>
        <v>5.6163674593598396E-2</v>
      </c>
    </row>
    <row r="30" spans="1:23" x14ac:dyDescent="0.25">
      <c r="A30" s="34">
        <v>37773</v>
      </c>
      <c r="B30" s="33">
        <v>6</v>
      </c>
      <c r="C30" s="27">
        <v>4717</v>
      </c>
      <c r="E30" s="27">
        <v>31</v>
      </c>
      <c r="F30" s="18">
        <f t="shared" si="0"/>
        <v>0</v>
      </c>
      <c r="G30" s="18">
        <f t="shared" si="1"/>
        <v>0</v>
      </c>
      <c r="H30" s="18">
        <f t="shared" si="2"/>
        <v>0</v>
      </c>
      <c r="I30" s="18">
        <f t="shared" si="3"/>
        <v>0</v>
      </c>
      <c r="J30" s="18">
        <f t="shared" si="4"/>
        <v>1</v>
      </c>
      <c r="K30" s="18">
        <f t="shared" si="5"/>
        <v>0</v>
      </c>
      <c r="L30" s="18">
        <f t="shared" si="6"/>
        <v>0</v>
      </c>
      <c r="M30" s="18">
        <f t="shared" si="7"/>
        <v>0</v>
      </c>
      <c r="N30" s="18">
        <f t="shared" si="8"/>
        <v>0</v>
      </c>
      <c r="O30" s="18">
        <f t="shared" si="9"/>
        <v>0</v>
      </c>
      <c r="P30" s="18">
        <f t="shared" si="10"/>
        <v>0</v>
      </c>
      <c r="Q30" s="27">
        <v>4281</v>
      </c>
      <c r="R30" s="27">
        <v>4707</v>
      </c>
      <c r="S30" s="27">
        <v>3879</v>
      </c>
      <c r="T30">
        <f t="shared" si="11"/>
        <v>4684.7499739743735</v>
      </c>
      <c r="V30">
        <f t="shared" si="12"/>
        <v>32.250026025626539</v>
      </c>
      <c r="W30">
        <f t="shared" si="13"/>
        <v>6.8369781695201484E-3</v>
      </c>
    </row>
    <row r="31" spans="1:23" x14ac:dyDescent="0.25">
      <c r="A31" s="34">
        <v>37803</v>
      </c>
      <c r="B31" s="33">
        <v>7</v>
      </c>
      <c r="C31" s="27">
        <v>5291</v>
      </c>
      <c r="E31" s="27">
        <v>32</v>
      </c>
      <c r="F31" s="18">
        <f t="shared" si="0"/>
        <v>0</v>
      </c>
      <c r="G31" s="18">
        <f t="shared" si="1"/>
        <v>0</v>
      </c>
      <c r="H31" s="18">
        <f t="shared" si="2"/>
        <v>0</v>
      </c>
      <c r="I31" s="18">
        <f t="shared" si="3"/>
        <v>0</v>
      </c>
      <c r="J31" s="18">
        <f t="shared" si="4"/>
        <v>0</v>
      </c>
      <c r="K31" s="18">
        <f t="shared" si="5"/>
        <v>1</v>
      </c>
      <c r="L31" s="18">
        <f t="shared" si="6"/>
        <v>0</v>
      </c>
      <c r="M31" s="18">
        <f t="shared" si="7"/>
        <v>0</v>
      </c>
      <c r="N31" s="18">
        <f t="shared" si="8"/>
        <v>0</v>
      </c>
      <c r="O31" s="18">
        <f t="shared" si="9"/>
        <v>0</v>
      </c>
      <c r="P31" s="18">
        <f t="shared" si="10"/>
        <v>0</v>
      </c>
      <c r="Q31" s="27">
        <v>4717</v>
      </c>
      <c r="R31" s="27">
        <v>4281</v>
      </c>
      <c r="S31" s="27">
        <v>4707</v>
      </c>
      <c r="T31">
        <f t="shared" si="11"/>
        <v>5378.9498951047963</v>
      </c>
      <c r="V31">
        <f t="shared" si="12"/>
        <v>-87.949895104796269</v>
      </c>
      <c r="W31">
        <f t="shared" si="13"/>
        <v>1.6622546797353293E-2</v>
      </c>
    </row>
    <row r="32" spans="1:23" x14ac:dyDescent="0.25">
      <c r="A32" s="34">
        <v>37834</v>
      </c>
      <c r="B32" s="33">
        <v>8</v>
      </c>
      <c r="C32" s="27">
        <v>5520</v>
      </c>
      <c r="E32" s="27">
        <v>33</v>
      </c>
      <c r="F32" s="18">
        <f t="shared" si="0"/>
        <v>0</v>
      </c>
      <c r="G32" s="18">
        <f t="shared" si="1"/>
        <v>0</v>
      </c>
      <c r="H32" s="18">
        <f t="shared" si="2"/>
        <v>0</v>
      </c>
      <c r="I32" s="18">
        <f t="shared" si="3"/>
        <v>0</v>
      </c>
      <c r="J32" s="18">
        <f t="shared" si="4"/>
        <v>0</v>
      </c>
      <c r="K32" s="18">
        <f t="shared" si="5"/>
        <v>0</v>
      </c>
      <c r="L32" s="18">
        <f t="shared" si="6"/>
        <v>1</v>
      </c>
      <c r="M32" s="18">
        <f t="shared" si="7"/>
        <v>0</v>
      </c>
      <c r="N32" s="18">
        <f t="shared" si="8"/>
        <v>0</v>
      </c>
      <c r="O32" s="18">
        <f t="shared" si="9"/>
        <v>0</v>
      </c>
      <c r="P32" s="18">
        <f t="shared" si="10"/>
        <v>0</v>
      </c>
      <c r="Q32" s="27">
        <v>5291</v>
      </c>
      <c r="R32" s="27">
        <v>4717</v>
      </c>
      <c r="S32" s="27">
        <v>4281</v>
      </c>
      <c r="T32">
        <f t="shared" si="11"/>
        <v>5604.2686756199637</v>
      </c>
      <c r="V32">
        <f t="shared" si="12"/>
        <v>-84.268675619963687</v>
      </c>
      <c r="W32">
        <f t="shared" si="13"/>
        <v>1.5266064423906465E-2</v>
      </c>
    </row>
    <row r="33" spans="1:23" x14ac:dyDescent="0.25">
      <c r="A33" s="34">
        <v>37865</v>
      </c>
      <c r="B33" s="33">
        <v>9</v>
      </c>
      <c r="C33" s="27">
        <v>5061</v>
      </c>
      <c r="E33" s="27">
        <v>34</v>
      </c>
      <c r="F33" s="18">
        <f t="shared" si="0"/>
        <v>0</v>
      </c>
      <c r="G33" s="18">
        <f t="shared" si="1"/>
        <v>0</v>
      </c>
      <c r="H33" s="18">
        <f t="shared" si="2"/>
        <v>0</v>
      </c>
      <c r="I33" s="18">
        <f t="shared" si="3"/>
        <v>0</v>
      </c>
      <c r="J33" s="18">
        <f t="shared" si="4"/>
        <v>0</v>
      </c>
      <c r="K33" s="18">
        <f t="shared" si="5"/>
        <v>0</v>
      </c>
      <c r="L33" s="18">
        <f t="shared" si="6"/>
        <v>0</v>
      </c>
      <c r="M33" s="18">
        <f t="shared" si="7"/>
        <v>1</v>
      </c>
      <c r="N33" s="18">
        <f t="shared" si="8"/>
        <v>0</v>
      </c>
      <c r="O33" s="18">
        <f t="shared" si="9"/>
        <v>0</v>
      </c>
      <c r="P33" s="18">
        <f t="shared" si="10"/>
        <v>0</v>
      </c>
      <c r="Q33" s="27">
        <v>5520</v>
      </c>
      <c r="R33" s="27">
        <v>5291</v>
      </c>
      <c r="S33" s="27">
        <v>4717</v>
      </c>
      <c r="T33">
        <f t="shared" si="11"/>
        <v>5041.6510734290378</v>
      </c>
      <c r="V33">
        <f t="shared" si="12"/>
        <v>19.348926570962249</v>
      </c>
      <c r="W33">
        <f t="shared" si="13"/>
        <v>3.8231429699589507E-3</v>
      </c>
    </row>
    <row r="34" spans="1:23" x14ac:dyDescent="0.25">
      <c r="A34" s="34">
        <v>37895</v>
      </c>
      <c r="B34" s="33">
        <v>10</v>
      </c>
      <c r="C34" s="27">
        <v>5141</v>
      </c>
      <c r="E34" s="27">
        <v>35</v>
      </c>
      <c r="F34" s="18">
        <f t="shared" si="0"/>
        <v>0</v>
      </c>
      <c r="G34" s="18">
        <f t="shared" si="1"/>
        <v>0</v>
      </c>
      <c r="H34" s="18">
        <f t="shared" si="2"/>
        <v>0</v>
      </c>
      <c r="I34" s="18">
        <f t="shared" si="3"/>
        <v>0</v>
      </c>
      <c r="J34" s="18">
        <f t="shared" si="4"/>
        <v>0</v>
      </c>
      <c r="K34" s="18">
        <f t="shared" si="5"/>
        <v>0</v>
      </c>
      <c r="L34" s="18">
        <f t="shared" si="6"/>
        <v>0</v>
      </c>
      <c r="M34" s="18">
        <f t="shared" si="7"/>
        <v>0</v>
      </c>
      <c r="N34" s="18">
        <f t="shared" si="8"/>
        <v>1</v>
      </c>
      <c r="O34" s="18">
        <f t="shared" si="9"/>
        <v>0</v>
      </c>
      <c r="P34" s="18">
        <f t="shared" si="10"/>
        <v>0</v>
      </c>
      <c r="Q34" s="27">
        <v>5061</v>
      </c>
      <c r="R34" s="27">
        <v>5520</v>
      </c>
      <c r="S34" s="27">
        <v>5291</v>
      </c>
      <c r="T34">
        <f t="shared" si="11"/>
        <v>5124.6709198503977</v>
      </c>
      <c r="V34">
        <f t="shared" si="12"/>
        <v>16.329080149602305</v>
      </c>
      <c r="W34">
        <f t="shared" si="13"/>
        <v>3.1762458956627708E-3</v>
      </c>
    </row>
    <row r="35" spans="1:23" x14ac:dyDescent="0.25">
      <c r="A35" s="34">
        <v>37926</v>
      </c>
      <c r="B35" s="33">
        <v>11</v>
      </c>
      <c r="C35" s="27">
        <v>4126</v>
      </c>
      <c r="E35" s="27">
        <v>36</v>
      </c>
      <c r="F35" s="18">
        <f t="shared" si="0"/>
        <v>0</v>
      </c>
      <c r="G35" s="18">
        <f t="shared" si="1"/>
        <v>0</v>
      </c>
      <c r="H35" s="18">
        <f t="shared" si="2"/>
        <v>0</v>
      </c>
      <c r="I35" s="18">
        <f t="shared" si="3"/>
        <v>0</v>
      </c>
      <c r="J35" s="18">
        <f t="shared" si="4"/>
        <v>0</v>
      </c>
      <c r="K35" s="18">
        <f t="shared" si="5"/>
        <v>0</v>
      </c>
      <c r="L35" s="18">
        <f t="shared" si="6"/>
        <v>0</v>
      </c>
      <c r="M35" s="18">
        <f t="shared" si="7"/>
        <v>0</v>
      </c>
      <c r="N35" s="18">
        <f t="shared" si="8"/>
        <v>0</v>
      </c>
      <c r="O35" s="18">
        <f t="shared" si="9"/>
        <v>1</v>
      </c>
      <c r="P35" s="18">
        <f t="shared" si="10"/>
        <v>0</v>
      </c>
      <c r="Q35" s="27">
        <v>5141</v>
      </c>
      <c r="R35" s="27">
        <v>5061</v>
      </c>
      <c r="S35" s="27">
        <v>5520</v>
      </c>
      <c r="T35">
        <f t="shared" si="11"/>
        <v>4182.0198630526957</v>
      </c>
      <c r="V35">
        <f t="shared" si="12"/>
        <v>-56.019863052695655</v>
      </c>
      <c r="W35">
        <f t="shared" si="13"/>
        <v>1.3577281399102194E-2</v>
      </c>
    </row>
    <row r="36" spans="1:23" x14ac:dyDescent="0.25">
      <c r="A36" s="34">
        <v>37956</v>
      </c>
      <c r="B36" s="33">
        <v>12</v>
      </c>
      <c r="C36" s="27">
        <v>4496</v>
      </c>
      <c r="E36" s="27">
        <v>37</v>
      </c>
      <c r="F36" s="18">
        <f t="shared" si="0"/>
        <v>0</v>
      </c>
      <c r="G36" s="18">
        <f t="shared" si="1"/>
        <v>0</v>
      </c>
      <c r="H36" s="18">
        <f t="shared" si="2"/>
        <v>0</v>
      </c>
      <c r="I36" s="18">
        <f t="shared" si="3"/>
        <v>0</v>
      </c>
      <c r="J36" s="18">
        <f t="shared" si="4"/>
        <v>0</v>
      </c>
      <c r="K36" s="18">
        <f t="shared" si="5"/>
        <v>0</v>
      </c>
      <c r="L36" s="18">
        <f t="shared" si="6"/>
        <v>0</v>
      </c>
      <c r="M36" s="18">
        <f t="shared" si="7"/>
        <v>0</v>
      </c>
      <c r="N36" s="18">
        <f t="shared" si="8"/>
        <v>0</v>
      </c>
      <c r="O36" s="18">
        <f t="shared" si="9"/>
        <v>0</v>
      </c>
      <c r="P36" s="18">
        <f t="shared" si="10"/>
        <v>1</v>
      </c>
      <c r="Q36" s="27">
        <v>4126</v>
      </c>
      <c r="R36" s="27">
        <v>5141</v>
      </c>
      <c r="S36" s="27">
        <v>5061</v>
      </c>
      <c r="T36">
        <f t="shared" si="11"/>
        <v>4417.8341038168319</v>
      </c>
      <c r="V36">
        <f t="shared" si="12"/>
        <v>78.165896183168115</v>
      </c>
      <c r="W36">
        <f t="shared" si="13"/>
        <v>1.738565306565127E-2</v>
      </c>
    </row>
    <row r="37" spans="1:23" x14ac:dyDescent="0.25">
      <c r="A37" s="34">
        <v>37987</v>
      </c>
      <c r="B37" s="33">
        <v>1</v>
      </c>
      <c r="C37" s="27">
        <v>5544</v>
      </c>
      <c r="E37" s="27">
        <v>38</v>
      </c>
      <c r="F37" s="18">
        <f t="shared" si="0"/>
        <v>1</v>
      </c>
      <c r="G37" s="18">
        <f t="shared" si="1"/>
        <v>0</v>
      </c>
      <c r="H37" s="18">
        <f t="shared" si="2"/>
        <v>0</v>
      </c>
      <c r="I37" s="18">
        <f t="shared" si="3"/>
        <v>0</v>
      </c>
      <c r="J37" s="18">
        <f t="shared" si="4"/>
        <v>0</v>
      </c>
      <c r="K37" s="18">
        <f t="shared" si="5"/>
        <v>0</v>
      </c>
      <c r="L37" s="18">
        <f t="shared" si="6"/>
        <v>0</v>
      </c>
      <c r="M37" s="18">
        <f t="shared" si="7"/>
        <v>0</v>
      </c>
      <c r="N37" s="18">
        <f t="shared" si="8"/>
        <v>0</v>
      </c>
      <c r="O37" s="18">
        <f t="shared" si="9"/>
        <v>0</v>
      </c>
      <c r="P37" s="18">
        <f t="shared" si="10"/>
        <v>0</v>
      </c>
      <c r="Q37" s="27">
        <v>4496</v>
      </c>
      <c r="R37" s="27">
        <v>4126</v>
      </c>
      <c r="S37" s="27">
        <v>5141</v>
      </c>
      <c r="T37">
        <f t="shared" si="11"/>
        <v>5635.4951396678516</v>
      </c>
      <c r="V37">
        <f t="shared" si="12"/>
        <v>-91.495139667851618</v>
      </c>
      <c r="W37">
        <f t="shared" si="13"/>
        <v>1.6503452321041057E-2</v>
      </c>
    </row>
    <row r="38" spans="1:23" x14ac:dyDescent="0.25">
      <c r="A38" s="34">
        <v>38018</v>
      </c>
      <c r="B38" s="33">
        <v>2</v>
      </c>
      <c r="C38" s="27">
        <v>3719</v>
      </c>
      <c r="E38" s="27">
        <v>39</v>
      </c>
      <c r="F38" s="18">
        <f t="shared" si="0"/>
        <v>0</v>
      </c>
      <c r="G38" s="18">
        <f t="shared" si="1"/>
        <v>0</v>
      </c>
      <c r="H38" s="18">
        <f t="shared" si="2"/>
        <v>0</v>
      </c>
      <c r="I38" s="18">
        <f t="shared" si="3"/>
        <v>0</v>
      </c>
      <c r="J38" s="18">
        <f t="shared" si="4"/>
        <v>0</v>
      </c>
      <c r="K38" s="18">
        <f t="shared" si="5"/>
        <v>0</v>
      </c>
      <c r="L38" s="18">
        <f t="shared" si="6"/>
        <v>0</v>
      </c>
      <c r="M38" s="18">
        <f t="shared" si="7"/>
        <v>0</v>
      </c>
      <c r="N38" s="18">
        <f t="shared" si="8"/>
        <v>0</v>
      </c>
      <c r="O38" s="18">
        <f t="shared" si="9"/>
        <v>0</v>
      </c>
      <c r="P38" s="18">
        <f t="shared" si="10"/>
        <v>0</v>
      </c>
      <c r="Q38" s="27">
        <v>5544</v>
      </c>
      <c r="R38" s="27">
        <v>4496</v>
      </c>
      <c r="S38" s="27">
        <v>4126</v>
      </c>
      <c r="T38">
        <f t="shared" si="11"/>
        <v>3758.2197076700563</v>
      </c>
      <c r="V38">
        <f t="shared" si="12"/>
        <v>-39.219707670056323</v>
      </c>
      <c r="W38">
        <f t="shared" si="13"/>
        <v>1.0545767052986373E-2</v>
      </c>
    </row>
    <row r="39" spans="1:23" x14ac:dyDescent="0.25">
      <c r="A39" s="34">
        <v>38047</v>
      </c>
      <c r="B39" s="33">
        <v>3</v>
      </c>
      <c r="C39" s="27">
        <v>4145</v>
      </c>
      <c r="E39" s="27">
        <v>40</v>
      </c>
      <c r="F39" s="18">
        <f t="shared" si="0"/>
        <v>0</v>
      </c>
      <c r="G39" s="18">
        <f t="shared" si="1"/>
        <v>1</v>
      </c>
      <c r="H39" s="18">
        <f t="shared" si="2"/>
        <v>0</v>
      </c>
      <c r="I39" s="18">
        <f t="shared" si="3"/>
        <v>0</v>
      </c>
      <c r="J39" s="18">
        <f t="shared" si="4"/>
        <v>0</v>
      </c>
      <c r="K39" s="18">
        <f t="shared" si="5"/>
        <v>0</v>
      </c>
      <c r="L39" s="18">
        <f t="shared" si="6"/>
        <v>0</v>
      </c>
      <c r="M39" s="18">
        <f t="shared" si="7"/>
        <v>0</v>
      </c>
      <c r="N39" s="18">
        <f t="shared" si="8"/>
        <v>0</v>
      </c>
      <c r="O39" s="18">
        <f t="shared" si="9"/>
        <v>0</v>
      </c>
      <c r="P39" s="18">
        <f t="shared" si="10"/>
        <v>0</v>
      </c>
      <c r="Q39" s="27">
        <v>3719</v>
      </c>
      <c r="R39" s="27">
        <v>5544</v>
      </c>
      <c r="S39" s="27">
        <v>4496</v>
      </c>
      <c r="T39">
        <f t="shared" si="11"/>
        <v>4076.6079651842338</v>
      </c>
      <c r="V39">
        <f t="shared" si="12"/>
        <v>68.392034815766237</v>
      </c>
      <c r="W39">
        <f t="shared" si="13"/>
        <v>1.6499887772199334E-2</v>
      </c>
    </row>
    <row r="40" spans="1:23" x14ac:dyDescent="0.25">
      <c r="A40" s="34">
        <v>38078</v>
      </c>
      <c r="B40" s="33">
        <v>4</v>
      </c>
      <c r="C40" s="27">
        <v>4833</v>
      </c>
      <c r="E40" s="27">
        <v>41</v>
      </c>
      <c r="F40" s="18">
        <f t="shared" si="0"/>
        <v>0</v>
      </c>
      <c r="G40" s="18">
        <f t="shared" si="1"/>
        <v>0</v>
      </c>
      <c r="H40" s="18">
        <f t="shared" si="2"/>
        <v>1</v>
      </c>
      <c r="I40" s="18">
        <f t="shared" si="3"/>
        <v>0</v>
      </c>
      <c r="J40" s="18">
        <f t="shared" si="4"/>
        <v>0</v>
      </c>
      <c r="K40" s="18">
        <f t="shared" si="5"/>
        <v>0</v>
      </c>
      <c r="L40" s="18">
        <f t="shared" si="6"/>
        <v>0</v>
      </c>
      <c r="M40" s="18">
        <f t="shared" si="7"/>
        <v>0</v>
      </c>
      <c r="N40" s="18">
        <f t="shared" si="8"/>
        <v>0</v>
      </c>
      <c r="O40" s="18">
        <f t="shared" si="9"/>
        <v>0</v>
      </c>
      <c r="P40" s="18">
        <f t="shared" si="10"/>
        <v>0</v>
      </c>
      <c r="Q40" s="27">
        <v>4145</v>
      </c>
      <c r="R40" s="27">
        <v>3719</v>
      </c>
      <c r="S40" s="27">
        <v>5544</v>
      </c>
      <c r="T40">
        <f t="shared" si="11"/>
        <v>4728.7665637889886</v>
      </c>
      <c r="V40">
        <f t="shared" si="12"/>
        <v>104.23343621101139</v>
      </c>
      <c r="W40">
        <f t="shared" si="13"/>
        <v>2.1567025907513221E-2</v>
      </c>
    </row>
    <row r="41" spans="1:23" x14ac:dyDescent="0.25">
      <c r="A41" s="34">
        <v>38108</v>
      </c>
      <c r="B41" s="33">
        <v>5</v>
      </c>
      <c r="C41" s="27">
        <v>4302</v>
      </c>
      <c r="E41" s="27">
        <v>42</v>
      </c>
      <c r="F41" s="18">
        <f t="shared" si="0"/>
        <v>0</v>
      </c>
      <c r="G41" s="18">
        <f t="shared" si="1"/>
        <v>0</v>
      </c>
      <c r="H41" s="18">
        <f t="shared" si="2"/>
        <v>0</v>
      </c>
      <c r="I41" s="18">
        <f t="shared" si="3"/>
        <v>1</v>
      </c>
      <c r="J41" s="18">
        <f t="shared" si="4"/>
        <v>0</v>
      </c>
      <c r="K41" s="18">
        <f t="shared" si="5"/>
        <v>0</v>
      </c>
      <c r="L41" s="18">
        <f t="shared" si="6"/>
        <v>0</v>
      </c>
      <c r="M41" s="18">
        <f t="shared" si="7"/>
        <v>0</v>
      </c>
      <c r="N41" s="18">
        <f t="shared" si="8"/>
        <v>0</v>
      </c>
      <c r="O41" s="18">
        <f t="shared" si="9"/>
        <v>0</v>
      </c>
      <c r="P41" s="18">
        <f t="shared" si="10"/>
        <v>0</v>
      </c>
      <c r="Q41" s="27">
        <v>4833</v>
      </c>
      <c r="R41" s="27">
        <v>4145</v>
      </c>
      <c r="S41" s="27">
        <v>3719</v>
      </c>
      <c r="T41">
        <f t="shared" si="11"/>
        <v>4525.3653342084817</v>
      </c>
      <c r="V41">
        <f t="shared" si="12"/>
        <v>-223.36533420848173</v>
      </c>
      <c r="W41">
        <f t="shared" si="13"/>
        <v>5.192127712888929E-2</v>
      </c>
    </row>
    <row r="42" spans="1:23" x14ac:dyDescent="0.25">
      <c r="A42" s="34">
        <v>38139</v>
      </c>
      <c r="B42" s="33">
        <v>6</v>
      </c>
      <c r="C42" s="27">
        <v>4868</v>
      </c>
      <c r="E42" s="27">
        <v>43</v>
      </c>
      <c r="F42" s="18">
        <f t="shared" si="0"/>
        <v>0</v>
      </c>
      <c r="G42" s="18">
        <f t="shared" si="1"/>
        <v>0</v>
      </c>
      <c r="H42" s="18">
        <f t="shared" si="2"/>
        <v>0</v>
      </c>
      <c r="I42" s="18">
        <f t="shared" si="3"/>
        <v>0</v>
      </c>
      <c r="J42" s="18">
        <f t="shared" si="4"/>
        <v>1</v>
      </c>
      <c r="K42" s="18">
        <f t="shared" si="5"/>
        <v>0</v>
      </c>
      <c r="L42" s="18">
        <f t="shared" si="6"/>
        <v>0</v>
      </c>
      <c r="M42" s="18">
        <f t="shared" si="7"/>
        <v>0</v>
      </c>
      <c r="N42" s="18">
        <f t="shared" si="8"/>
        <v>0</v>
      </c>
      <c r="O42" s="18">
        <f t="shared" si="9"/>
        <v>0</v>
      </c>
      <c r="P42" s="18">
        <f t="shared" si="10"/>
        <v>0</v>
      </c>
      <c r="Q42" s="27">
        <v>4302</v>
      </c>
      <c r="R42" s="27">
        <v>4833</v>
      </c>
      <c r="S42" s="27">
        <v>4145</v>
      </c>
      <c r="T42">
        <f t="shared" si="11"/>
        <v>4830.7608995891669</v>
      </c>
      <c r="V42">
        <f t="shared" si="12"/>
        <v>37.239100410833089</v>
      </c>
      <c r="W42">
        <f t="shared" si="13"/>
        <v>7.6497741189057288E-3</v>
      </c>
    </row>
    <row r="43" spans="1:23" x14ac:dyDescent="0.25">
      <c r="A43" s="34">
        <v>38169</v>
      </c>
      <c r="B43" s="33">
        <v>7</v>
      </c>
      <c r="C43" s="27">
        <v>5425</v>
      </c>
      <c r="E43" s="27">
        <v>44</v>
      </c>
      <c r="F43" s="18">
        <f t="shared" si="0"/>
        <v>0</v>
      </c>
      <c r="G43" s="18">
        <f t="shared" si="1"/>
        <v>0</v>
      </c>
      <c r="H43" s="18">
        <f t="shared" si="2"/>
        <v>0</v>
      </c>
      <c r="I43" s="18">
        <f t="shared" si="3"/>
        <v>0</v>
      </c>
      <c r="J43" s="18">
        <f t="shared" si="4"/>
        <v>0</v>
      </c>
      <c r="K43" s="18">
        <f t="shared" si="5"/>
        <v>1</v>
      </c>
      <c r="L43" s="18">
        <f t="shared" si="6"/>
        <v>0</v>
      </c>
      <c r="M43" s="18">
        <f t="shared" si="7"/>
        <v>0</v>
      </c>
      <c r="N43" s="18">
        <f t="shared" si="8"/>
        <v>0</v>
      </c>
      <c r="O43" s="18">
        <f t="shared" si="9"/>
        <v>0</v>
      </c>
      <c r="P43" s="18">
        <f t="shared" si="10"/>
        <v>0</v>
      </c>
      <c r="Q43" s="27">
        <v>4868</v>
      </c>
      <c r="R43" s="27">
        <v>4302</v>
      </c>
      <c r="S43" s="27">
        <v>4833</v>
      </c>
      <c r="T43">
        <f t="shared" si="11"/>
        <v>5484.731319684357</v>
      </c>
      <c r="V43">
        <f t="shared" si="12"/>
        <v>-59.731319684357004</v>
      </c>
      <c r="W43">
        <f t="shared" si="13"/>
        <v>1.1010381508637236E-2</v>
      </c>
    </row>
    <row r="44" spans="1:23" x14ac:dyDescent="0.25">
      <c r="A44" s="34">
        <v>38200</v>
      </c>
      <c r="B44" s="33">
        <v>8</v>
      </c>
      <c r="C44" s="27">
        <v>5866</v>
      </c>
      <c r="E44" s="27">
        <v>45</v>
      </c>
      <c r="F44" s="18">
        <f t="shared" si="0"/>
        <v>0</v>
      </c>
      <c r="G44" s="18">
        <f t="shared" si="1"/>
        <v>0</v>
      </c>
      <c r="H44" s="18">
        <f t="shared" si="2"/>
        <v>0</v>
      </c>
      <c r="I44" s="18">
        <f t="shared" si="3"/>
        <v>0</v>
      </c>
      <c r="J44" s="18">
        <f t="shared" si="4"/>
        <v>0</v>
      </c>
      <c r="K44" s="18">
        <f t="shared" si="5"/>
        <v>0</v>
      </c>
      <c r="L44" s="18">
        <f t="shared" si="6"/>
        <v>1</v>
      </c>
      <c r="M44" s="18">
        <f t="shared" si="7"/>
        <v>0</v>
      </c>
      <c r="N44" s="18">
        <f t="shared" si="8"/>
        <v>0</v>
      </c>
      <c r="O44" s="18">
        <f t="shared" si="9"/>
        <v>0</v>
      </c>
      <c r="P44" s="18">
        <f t="shared" si="10"/>
        <v>0</v>
      </c>
      <c r="Q44" s="27">
        <v>5425</v>
      </c>
      <c r="R44" s="27">
        <v>4868</v>
      </c>
      <c r="S44" s="27">
        <v>4302</v>
      </c>
      <c r="T44">
        <f t="shared" si="11"/>
        <v>5673.1080673859688</v>
      </c>
      <c r="V44">
        <f t="shared" si="12"/>
        <v>192.89193261403125</v>
      </c>
      <c r="W44">
        <f t="shared" si="13"/>
        <v>3.2883043405051354E-2</v>
      </c>
    </row>
    <row r="45" spans="1:23" x14ac:dyDescent="0.25">
      <c r="A45" s="34">
        <v>38231</v>
      </c>
      <c r="B45" s="33">
        <v>9</v>
      </c>
      <c r="C45" s="27">
        <v>5126</v>
      </c>
      <c r="E45" s="27">
        <v>46</v>
      </c>
      <c r="F45" s="18">
        <f t="shared" si="0"/>
        <v>0</v>
      </c>
      <c r="G45" s="18">
        <f t="shared" si="1"/>
        <v>0</v>
      </c>
      <c r="H45" s="18">
        <f t="shared" si="2"/>
        <v>0</v>
      </c>
      <c r="I45" s="18">
        <f t="shared" si="3"/>
        <v>0</v>
      </c>
      <c r="J45" s="18">
        <f t="shared" si="4"/>
        <v>0</v>
      </c>
      <c r="K45" s="18">
        <f t="shared" si="5"/>
        <v>0</v>
      </c>
      <c r="L45" s="18">
        <f t="shared" si="6"/>
        <v>0</v>
      </c>
      <c r="M45" s="18">
        <f t="shared" si="7"/>
        <v>1</v>
      </c>
      <c r="N45" s="18">
        <f t="shared" si="8"/>
        <v>0</v>
      </c>
      <c r="O45" s="18">
        <f t="shared" si="9"/>
        <v>0</v>
      </c>
      <c r="P45" s="18">
        <f t="shared" si="10"/>
        <v>0</v>
      </c>
      <c r="Q45" s="27">
        <v>5866</v>
      </c>
      <c r="R45" s="27">
        <v>5425</v>
      </c>
      <c r="S45" s="27">
        <v>4868</v>
      </c>
      <c r="T45">
        <f t="shared" si="11"/>
        <v>5215.3476887435054</v>
      </c>
      <c r="V45">
        <f t="shared" si="12"/>
        <v>-89.347688743505387</v>
      </c>
      <c r="W45">
        <f t="shared" si="13"/>
        <v>1.7430294331546116E-2</v>
      </c>
    </row>
    <row r="46" spans="1:23" x14ac:dyDescent="0.25">
      <c r="A46" s="34">
        <v>38261</v>
      </c>
      <c r="B46" s="33">
        <v>10</v>
      </c>
      <c r="C46" s="27">
        <v>5125</v>
      </c>
      <c r="E46" s="27">
        <v>47</v>
      </c>
      <c r="F46" s="18">
        <f t="shared" si="0"/>
        <v>0</v>
      </c>
      <c r="G46" s="18">
        <f t="shared" si="1"/>
        <v>0</v>
      </c>
      <c r="H46" s="18">
        <f t="shared" si="2"/>
        <v>0</v>
      </c>
      <c r="I46" s="18">
        <f t="shared" si="3"/>
        <v>0</v>
      </c>
      <c r="J46" s="18">
        <f t="shared" si="4"/>
        <v>0</v>
      </c>
      <c r="K46" s="18">
        <f t="shared" si="5"/>
        <v>0</v>
      </c>
      <c r="L46" s="18">
        <f t="shared" si="6"/>
        <v>0</v>
      </c>
      <c r="M46" s="18">
        <f t="shared" si="7"/>
        <v>0</v>
      </c>
      <c r="N46" s="18">
        <f t="shared" si="8"/>
        <v>1</v>
      </c>
      <c r="O46" s="18">
        <f t="shared" si="9"/>
        <v>0</v>
      </c>
      <c r="P46" s="18">
        <f t="shared" si="10"/>
        <v>0</v>
      </c>
      <c r="Q46" s="27">
        <v>5126</v>
      </c>
      <c r="R46" s="27">
        <v>5866</v>
      </c>
      <c r="S46" s="27">
        <v>5425</v>
      </c>
      <c r="T46">
        <f t="shared" si="11"/>
        <v>5245.1882189152402</v>
      </c>
      <c r="V46">
        <f t="shared" si="12"/>
        <v>-120.18821891524021</v>
      </c>
      <c r="W46">
        <f t="shared" si="13"/>
        <v>2.3451359788339555E-2</v>
      </c>
    </row>
    <row r="47" spans="1:23" x14ac:dyDescent="0.25">
      <c r="A47" s="34">
        <v>38292</v>
      </c>
      <c r="B47" s="33">
        <v>11</v>
      </c>
      <c r="C47" s="27">
        <v>4501</v>
      </c>
      <c r="E47" s="27">
        <v>48</v>
      </c>
      <c r="F47" s="18">
        <f t="shared" si="0"/>
        <v>0</v>
      </c>
      <c r="G47" s="18">
        <f t="shared" si="1"/>
        <v>0</v>
      </c>
      <c r="H47" s="18">
        <f t="shared" si="2"/>
        <v>0</v>
      </c>
      <c r="I47" s="18">
        <f t="shared" si="3"/>
        <v>0</v>
      </c>
      <c r="J47" s="18">
        <f t="shared" si="4"/>
        <v>0</v>
      </c>
      <c r="K47" s="18">
        <f t="shared" si="5"/>
        <v>0</v>
      </c>
      <c r="L47" s="18">
        <f t="shared" si="6"/>
        <v>0</v>
      </c>
      <c r="M47" s="18">
        <f t="shared" si="7"/>
        <v>0</v>
      </c>
      <c r="N47" s="18">
        <f t="shared" si="8"/>
        <v>0</v>
      </c>
      <c r="O47" s="18">
        <f t="shared" si="9"/>
        <v>1</v>
      </c>
      <c r="P47" s="18">
        <f t="shared" si="10"/>
        <v>0</v>
      </c>
      <c r="Q47" s="27">
        <v>5125</v>
      </c>
      <c r="R47" s="27">
        <v>5126</v>
      </c>
      <c r="S47" s="27">
        <v>5866</v>
      </c>
      <c r="T47">
        <f t="shared" si="11"/>
        <v>4348.0699737793784</v>
      </c>
      <c r="V47">
        <f t="shared" si="12"/>
        <v>152.93002622062158</v>
      </c>
      <c r="W47">
        <f t="shared" si="13"/>
        <v>3.3976899849060563E-2</v>
      </c>
    </row>
    <row r="48" spans="1:23" x14ac:dyDescent="0.25">
      <c r="A48" s="34">
        <v>38322</v>
      </c>
      <c r="B48" s="33">
        <v>12</v>
      </c>
      <c r="C48" s="27">
        <v>4770</v>
      </c>
      <c r="E48" s="27">
        <v>49</v>
      </c>
      <c r="F48" s="18">
        <f t="shared" si="0"/>
        <v>0</v>
      </c>
      <c r="G48" s="18">
        <f t="shared" si="1"/>
        <v>0</v>
      </c>
      <c r="H48" s="18">
        <f t="shared" si="2"/>
        <v>0</v>
      </c>
      <c r="I48" s="18">
        <f t="shared" si="3"/>
        <v>0</v>
      </c>
      <c r="J48" s="18">
        <f t="shared" si="4"/>
        <v>0</v>
      </c>
      <c r="K48" s="18">
        <f t="shared" si="5"/>
        <v>0</v>
      </c>
      <c r="L48" s="18">
        <f t="shared" si="6"/>
        <v>0</v>
      </c>
      <c r="M48" s="18">
        <f t="shared" si="7"/>
        <v>0</v>
      </c>
      <c r="N48" s="18">
        <f t="shared" si="8"/>
        <v>0</v>
      </c>
      <c r="O48" s="18">
        <f t="shared" si="9"/>
        <v>0</v>
      </c>
      <c r="P48" s="18">
        <f t="shared" si="10"/>
        <v>1</v>
      </c>
      <c r="Q48" s="27">
        <v>4501</v>
      </c>
      <c r="R48" s="27">
        <v>5125</v>
      </c>
      <c r="S48" s="27">
        <v>5126</v>
      </c>
      <c r="T48">
        <f t="shared" si="11"/>
        <v>4546.488915675277</v>
      </c>
      <c r="V48">
        <f t="shared" si="12"/>
        <v>223.51108432472302</v>
      </c>
      <c r="W48">
        <f t="shared" si="13"/>
        <v>4.685766966975325E-2</v>
      </c>
    </row>
    <row r="49" spans="1:23" x14ac:dyDescent="0.25">
      <c r="A49" s="34">
        <v>38353</v>
      </c>
      <c r="B49" s="33">
        <v>1</v>
      </c>
      <c r="C49" s="27">
        <v>5903</v>
      </c>
      <c r="E49" s="27">
        <v>50</v>
      </c>
      <c r="F49" s="18">
        <f t="shared" si="0"/>
        <v>1</v>
      </c>
      <c r="G49" s="18">
        <f t="shared" si="1"/>
        <v>0</v>
      </c>
      <c r="H49" s="18">
        <f t="shared" si="2"/>
        <v>0</v>
      </c>
      <c r="I49" s="18">
        <f t="shared" si="3"/>
        <v>0</v>
      </c>
      <c r="J49" s="18">
        <f t="shared" si="4"/>
        <v>0</v>
      </c>
      <c r="K49" s="18">
        <f t="shared" si="5"/>
        <v>0</v>
      </c>
      <c r="L49" s="18">
        <f t="shared" si="6"/>
        <v>0</v>
      </c>
      <c r="M49" s="18">
        <f t="shared" si="7"/>
        <v>0</v>
      </c>
      <c r="N49" s="18">
        <f t="shared" si="8"/>
        <v>0</v>
      </c>
      <c r="O49" s="18">
        <f t="shared" si="9"/>
        <v>0</v>
      </c>
      <c r="P49" s="18">
        <f t="shared" si="10"/>
        <v>0</v>
      </c>
      <c r="Q49" s="27">
        <v>4770</v>
      </c>
      <c r="R49" s="27">
        <v>4501</v>
      </c>
      <c r="S49" s="27">
        <v>5125</v>
      </c>
      <c r="T49">
        <f t="shared" si="11"/>
        <v>5743.1383300991511</v>
      </c>
      <c r="V49">
        <f t="shared" si="12"/>
        <v>159.86166990084894</v>
      </c>
      <c r="W49">
        <f t="shared" si="13"/>
        <v>2.7081428070616455E-2</v>
      </c>
    </row>
    <row r="50" spans="1:23" x14ac:dyDescent="0.25">
      <c r="A50" s="34">
        <v>38384</v>
      </c>
      <c r="B50" s="33">
        <v>2</v>
      </c>
      <c r="C50" s="27">
        <v>4041</v>
      </c>
      <c r="E50" s="27">
        <v>51</v>
      </c>
      <c r="F50" s="18">
        <f t="shared" si="0"/>
        <v>0</v>
      </c>
      <c r="G50" s="18">
        <f t="shared" si="1"/>
        <v>0</v>
      </c>
      <c r="H50" s="18">
        <f t="shared" si="2"/>
        <v>0</v>
      </c>
      <c r="I50" s="18">
        <f t="shared" si="3"/>
        <v>0</v>
      </c>
      <c r="J50" s="18">
        <f t="shared" si="4"/>
        <v>0</v>
      </c>
      <c r="K50" s="18">
        <f t="shared" si="5"/>
        <v>0</v>
      </c>
      <c r="L50" s="18">
        <f t="shared" si="6"/>
        <v>0</v>
      </c>
      <c r="M50" s="18">
        <f t="shared" si="7"/>
        <v>0</v>
      </c>
      <c r="N50" s="18">
        <f t="shared" si="8"/>
        <v>0</v>
      </c>
      <c r="O50" s="18">
        <f t="shared" si="9"/>
        <v>0</v>
      </c>
      <c r="P50" s="18">
        <f t="shared" si="10"/>
        <v>0</v>
      </c>
      <c r="Q50" s="27">
        <v>5903</v>
      </c>
      <c r="R50" s="27">
        <v>4770</v>
      </c>
      <c r="S50" s="27">
        <v>4501</v>
      </c>
      <c r="T50">
        <f t="shared" si="11"/>
        <v>4045.7908999580486</v>
      </c>
      <c r="V50">
        <f t="shared" si="12"/>
        <v>-4.7908999580486125</v>
      </c>
      <c r="W50">
        <f t="shared" si="13"/>
        <v>1.1855728676190577E-3</v>
      </c>
    </row>
    <row r="51" spans="1:23" x14ac:dyDescent="0.25">
      <c r="A51" s="34">
        <v>38412</v>
      </c>
      <c r="B51" s="33">
        <v>3</v>
      </c>
      <c r="C51" s="27">
        <v>4352</v>
      </c>
      <c r="E51" s="27">
        <v>52</v>
      </c>
      <c r="F51" s="18">
        <f t="shared" si="0"/>
        <v>0</v>
      </c>
      <c r="G51" s="18">
        <f t="shared" si="1"/>
        <v>1</v>
      </c>
      <c r="H51" s="18">
        <f t="shared" si="2"/>
        <v>0</v>
      </c>
      <c r="I51" s="18">
        <f t="shared" si="3"/>
        <v>0</v>
      </c>
      <c r="J51" s="18">
        <f t="shared" si="4"/>
        <v>0</v>
      </c>
      <c r="K51" s="18">
        <f t="shared" si="5"/>
        <v>0</v>
      </c>
      <c r="L51" s="18">
        <f t="shared" si="6"/>
        <v>0</v>
      </c>
      <c r="M51" s="18">
        <f t="shared" si="7"/>
        <v>0</v>
      </c>
      <c r="N51" s="18">
        <f t="shared" si="8"/>
        <v>0</v>
      </c>
      <c r="O51" s="18">
        <f t="shared" si="9"/>
        <v>0</v>
      </c>
      <c r="P51" s="18">
        <f t="shared" si="10"/>
        <v>0</v>
      </c>
      <c r="Q51" s="27">
        <v>4041</v>
      </c>
      <c r="R51" s="27">
        <v>5903</v>
      </c>
      <c r="S51" s="27">
        <v>4770</v>
      </c>
      <c r="T51">
        <f t="shared" si="11"/>
        <v>4319.8722870470128</v>
      </c>
      <c r="V51">
        <f t="shared" si="12"/>
        <v>32.127712952987167</v>
      </c>
      <c r="W51">
        <f t="shared" si="13"/>
        <v>7.3822869836827135E-3</v>
      </c>
    </row>
    <row r="52" spans="1:23" x14ac:dyDescent="0.25">
      <c r="A52" s="34">
        <v>38443</v>
      </c>
      <c r="B52" s="33">
        <v>4</v>
      </c>
      <c r="C52" s="27">
        <v>4880</v>
      </c>
      <c r="E52" s="27">
        <v>53</v>
      </c>
      <c r="F52" s="18">
        <f t="shared" si="0"/>
        <v>0</v>
      </c>
      <c r="G52" s="18">
        <f t="shared" si="1"/>
        <v>0</v>
      </c>
      <c r="H52" s="18">
        <f t="shared" si="2"/>
        <v>1</v>
      </c>
      <c r="I52" s="18">
        <f t="shared" si="3"/>
        <v>0</v>
      </c>
      <c r="J52" s="18">
        <f t="shared" si="4"/>
        <v>0</v>
      </c>
      <c r="K52" s="18">
        <f t="shared" si="5"/>
        <v>0</v>
      </c>
      <c r="L52" s="18">
        <f t="shared" si="6"/>
        <v>0</v>
      </c>
      <c r="M52" s="18">
        <f t="shared" si="7"/>
        <v>0</v>
      </c>
      <c r="N52" s="18">
        <f t="shared" si="8"/>
        <v>0</v>
      </c>
      <c r="O52" s="18">
        <f t="shared" si="9"/>
        <v>0</v>
      </c>
      <c r="P52" s="18">
        <f t="shared" si="10"/>
        <v>0</v>
      </c>
      <c r="Q52" s="27">
        <v>4352</v>
      </c>
      <c r="R52" s="27">
        <v>4041</v>
      </c>
      <c r="S52" s="27">
        <v>5903</v>
      </c>
      <c r="T52">
        <f t="shared" si="11"/>
        <v>4978.1385962836657</v>
      </c>
      <c r="V52">
        <f t="shared" si="12"/>
        <v>-98.13859628366572</v>
      </c>
      <c r="W52">
        <f t="shared" si="13"/>
        <v>2.0110368090915105E-2</v>
      </c>
    </row>
    <row r="53" spans="1:23" x14ac:dyDescent="0.25">
      <c r="A53" s="34">
        <v>38473</v>
      </c>
      <c r="B53" s="33">
        <v>5</v>
      </c>
      <c r="C53" s="27">
        <v>4773</v>
      </c>
      <c r="E53" s="27">
        <v>54</v>
      </c>
      <c r="F53" s="18">
        <f t="shared" si="0"/>
        <v>0</v>
      </c>
      <c r="G53" s="18">
        <f t="shared" si="1"/>
        <v>0</v>
      </c>
      <c r="H53" s="18">
        <f t="shared" si="2"/>
        <v>0</v>
      </c>
      <c r="I53" s="18">
        <f t="shared" si="3"/>
        <v>1</v>
      </c>
      <c r="J53" s="18">
        <f t="shared" si="4"/>
        <v>0</v>
      </c>
      <c r="K53" s="18">
        <f t="shared" si="5"/>
        <v>0</v>
      </c>
      <c r="L53" s="18">
        <f t="shared" si="6"/>
        <v>0</v>
      </c>
      <c r="M53" s="18">
        <f t="shared" si="7"/>
        <v>0</v>
      </c>
      <c r="N53" s="18">
        <f t="shared" si="8"/>
        <v>0</v>
      </c>
      <c r="O53" s="18">
        <f t="shared" si="9"/>
        <v>0</v>
      </c>
      <c r="P53" s="18">
        <f t="shared" si="10"/>
        <v>0</v>
      </c>
      <c r="Q53" s="27">
        <v>4880</v>
      </c>
      <c r="R53" s="27">
        <v>4352</v>
      </c>
      <c r="S53" s="27">
        <v>4041</v>
      </c>
      <c r="T53">
        <f t="shared" si="11"/>
        <v>4709.6924656012206</v>
      </c>
      <c r="V53">
        <f t="shared" si="12"/>
        <v>63.307534398779353</v>
      </c>
      <c r="W53">
        <f t="shared" si="13"/>
        <v>1.3263677854343044E-2</v>
      </c>
    </row>
    <row r="54" spans="1:23" x14ac:dyDescent="0.25">
      <c r="A54" s="34">
        <v>38504</v>
      </c>
      <c r="B54" s="33">
        <v>6</v>
      </c>
      <c r="C54" s="27">
        <v>5086</v>
      </c>
      <c r="E54" s="27">
        <v>55</v>
      </c>
      <c r="F54" s="18">
        <f t="shared" si="0"/>
        <v>0</v>
      </c>
      <c r="G54" s="18">
        <f t="shared" si="1"/>
        <v>0</v>
      </c>
      <c r="H54" s="18">
        <f t="shared" si="2"/>
        <v>0</v>
      </c>
      <c r="I54" s="18">
        <f t="shared" si="3"/>
        <v>0</v>
      </c>
      <c r="J54" s="18">
        <f t="shared" si="4"/>
        <v>1</v>
      </c>
      <c r="K54" s="18">
        <f t="shared" si="5"/>
        <v>0</v>
      </c>
      <c r="L54" s="18">
        <f t="shared" si="6"/>
        <v>0</v>
      </c>
      <c r="M54" s="18">
        <f t="shared" si="7"/>
        <v>0</v>
      </c>
      <c r="N54" s="18">
        <f t="shared" si="8"/>
        <v>0</v>
      </c>
      <c r="O54" s="18">
        <f t="shared" si="9"/>
        <v>0</v>
      </c>
      <c r="P54" s="18">
        <f t="shared" si="10"/>
        <v>0</v>
      </c>
      <c r="Q54" s="27">
        <v>4773</v>
      </c>
      <c r="R54" s="27">
        <v>4880</v>
      </c>
      <c r="S54" s="27">
        <v>4352</v>
      </c>
      <c r="T54">
        <f t="shared" si="11"/>
        <v>5049.8412900211115</v>
      </c>
      <c r="V54">
        <f t="shared" si="12"/>
        <v>36.15870997888851</v>
      </c>
      <c r="W54">
        <f t="shared" si="13"/>
        <v>7.1094592958884208E-3</v>
      </c>
    </row>
    <row r="55" spans="1:23" x14ac:dyDescent="0.25">
      <c r="A55" s="34">
        <v>38534</v>
      </c>
      <c r="B55" s="33">
        <v>7</v>
      </c>
      <c r="C55" s="27">
        <v>5469</v>
      </c>
      <c r="E55" s="27">
        <v>56</v>
      </c>
      <c r="F55" s="18">
        <f t="shared" si="0"/>
        <v>0</v>
      </c>
      <c r="G55" s="18">
        <f t="shared" si="1"/>
        <v>0</v>
      </c>
      <c r="H55" s="18">
        <f t="shared" si="2"/>
        <v>0</v>
      </c>
      <c r="I55" s="18">
        <f t="shared" si="3"/>
        <v>0</v>
      </c>
      <c r="J55" s="18">
        <f t="shared" si="4"/>
        <v>0</v>
      </c>
      <c r="K55" s="18">
        <f t="shared" si="5"/>
        <v>1</v>
      </c>
      <c r="L55" s="18">
        <f t="shared" si="6"/>
        <v>0</v>
      </c>
      <c r="M55" s="18">
        <f t="shared" si="7"/>
        <v>0</v>
      </c>
      <c r="N55" s="18">
        <f t="shared" si="8"/>
        <v>0</v>
      </c>
      <c r="O55" s="18">
        <f t="shared" si="9"/>
        <v>0</v>
      </c>
      <c r="P55" s="18">
        <f t="shared" si="10"/>
        <v>0</v>
      </c>
      <c r="Q55" s="27">
        <v>5086</v>
      </c>
      <c r="R55" s="27">
        <v>4773</v>
      </c>
      <c r="S55" s="27">
        <v>4880</v>
      </c>
      <c r="T55">
        <f t="shared" si="11"/>
        <v>5615.8069598955199</v>
      </c>
      <c r="V55">
        <f t="shared" si="12"/>
        <v>-146.80695989551987</v>
      </c>
      <c r="W55">
        <f t="shared" si="13"/>
        <v>2.6843474107792992E-2</v>
      </c>
    </row>
    <row r="56" spans="1:23" x14ac:dyDescent="0.25">
      <c r="A56" s="34">
        <v>38565</v>
      </c>
      <c r="B56" s="33">
        <v>8</v>
      </c>
      <c r="C56" s="27">
        <v>6200</v>
      </c>
      <c r="E56" s="27">
        <v>57</v>
      </c>
      <c r="F56" s="18">
        <f t="shared" si="0"/>
        <v>0</v>
      </c>
      <c r="G56" s="18">
        <f t="shared" si="1"/>
        <v>0</v>
      </c>
      <c r="H56" s="18">
        <f t="shared" si="2"/>
        <v>0</v>
      </c>
      <c r="I56" s="18">
        <f t="shared" si="3"/>
        <v>0</v>
      </c>
      <c r="J56" s="18">
        <f t="shared" si="4"/>
        <v>0</v>
      </c>
      <c r="K56" s="18">
        <f t="shared" si="5"/>
        <v>0</v>
      </c>
      <c r="L56" s="18">
        <f t="shared" si="6"/>
        <v>1</v>
      </c>
      <c r="M56" s="18">
        <f t="shared" si="7"/>
        <v>0</v>
      </c>
      <c r="N56" s="18">
        <f t="shared" si="8"/>
        <v>0</v>
      </c>
      <c r="O56" s="18">
        <f t="shared" si="9"/>
        <v>0</v>
      </c>
      <c r="P56" s="18">
        <f t="shared" si="10"/>
        <v>0</v>
      </c>
      <c r="Q56" s="27">
        <v>5469</v>
      </c>
      <c r="R56" s="27">
        <v>5086</v>
      </c>
      <c r="S56" s="27">
        <v>4773</v>
      </c>
      <c r="T56">
        <f t="shared" si="11"/>
        <v>5922.4472209650103</v>
      </c>
      <c r="V56">
        <f t="shared" si="12"/>
        <v>277.55277903498973</v>
      </c>
      <c r="W56">
        <f t="shared" si="13"/>
        <v>4.4766577263708023E-2</v>
      </c>
    </row>
    <row r="57" spans="1:23" x14ac:dyDescent="0.25">
      <c r="A57" s="34">
        <v>38596</v>
      </c>
      <c r="B57" s="33">
        <v>9</v>
      </c>
      <c r="C57" s="27">
        <v>5634</v>
      </c>
      <c r="E57" s="27">
        <v>58</v>
      </c>
      <c r="F57" s="18">
        <f t="shared" si="0"/>
        <v>0</v>
      </c>
      <c r="G57" s="18">
        <f t="shared" si="1"/>
        <v>0</v>
      </c>
      <c r="H57" s="18">
        <f t="shared" si="2"/>
        <v>0</v>
      </c>
      <c r="I57" s="18">
        <f t="shared" si="3"/>
        <v>0</v>
      </c>
      <c r="J57" s="18">
        <f t="shared" si="4"/>
        <v>0</v>
      </c>
      <c r="K57" s="18">
        <f t="shared" si="5"/>
        <v>0</v>
      </c>
      <c r="L57" s="18">
        <f t="shared" si="6"/>
        <v>0</v>
      </c>
      <c r="M57" s="18">
        <f t="shared" si="7"/>
        <v>1</v>
      </c>
      <c r="N57" s="18">
        <f t="shared" si="8"/>
        <v>0</v>
      </c>
      <c r="O57" s="18">
        <f t="shared" si="9"/>
        <v>0</v>
      </c>
      <c r="P57" s="18">
        <f t="shared" si="10"/>
        <v>0</v>
      </c>
      <c r="Q57" s="27">
        <v>6200</v>
      </c>
      <c r="R57" s="27">
        <v>5469</v>
      </c>
      <c r="S57" s="27">
        <v>5086</v>
      </c>
      <c r="T57">
        <f t="shared" si="11"/>
        <v>5406.5322588531044</v>
      </c>
      <c r="V57">
        <f t="shared" si="12"/>
        <v>227.46774114689561</v>
      </c>
      <c r="W57">
        <f t="shared" si="13"/>
        <v>4.037411095969038E-2</v>
      </c>
    </row>
    <row r="58" spans="1:23" x14ac:dyDescent="0.25">
      <c r="A58" s="34">
        <v>38626</v>
      </c>
      <c r="B58" s="33">
        <v>10</v>
      </c>
      <c r="C58" s="27">
        <v>5266</v>
      </c>
      <c r="E58" s="27">
        <v>59</v>
      </c>
      <c r="F58" s="18">
        <f t="shared" si="0"/>
        <v>0</v>
      </c>
      <c r="G58" s="18">
        <f t="shared" si="1"/>
        <v>0</v>
      </c>
      <c r="H58" s="18">
        <f t="shared" si="2"/>
        <v>0</v>
      </c>
      <c r="I58" s="18">
        <f t="shared" si="3"/>
        <v>0</v>
      </c>
      <c r="J58" s="18">
        <f t="shared" si="4"/>
        <v>0</v>
      </c>
      <c r="K58" s="18">
        <f t="shared" si="5"/>
        <v>0</v>
      </c>
      <c r="L58" s="18">
        <f t="shared" si="6"/>
        <v>0</v>
      </c>
      <c r="M58" s="18">
        <f t="shared" si="7"/>
        <v>0</v>
      </c>
      <c r="N58" s="18">
        <f t="shared" si="8"/>
        <v>1</v>
      </c>
      <c r="O58" s="18">
        <f t="shared" si="9"/>
        <v>0</v>
      </c>
      <c r="P58" s="18">
        <f t="shared" si="10"/>
        <v>0</v>
      </c>
      <c r="Q58" s="27">
        <v>5634</v>
      </c>
      <c r="R58" s="27">
        <v>6200</v>
      </c>
      <c r="S58" s="27">
        <v>5469</v>
      </c>
      <c r="T58">
        <f t="shared" si="11"/>
        <v>5430.1818125254249</v>
      </c>
      <c r="V58">
        <f t="shared" si="12"/>
        <v>-164.1818125254249</v>
      </c>
      <c r="W58">
        <f t="shared" si="13"/>
        <v>3.1177708417285399E-2</v>
      </c>
    </row>
    <row r="59" spans="1:23" x14ac:dyDescent="0.25">
      <c r="A59" s="34">
        <v>38657</v>
      </c>
      <c r="B59" s="33">
        <v>11</v>
      </c>
      <c r="C59" s="27">
        <v>4379</v>
      </c>
      <c r="E59" s="27">
        <v>60</v>
      </c>
      <c r="F59" s="18">
        <f t="shared" si="0"/>
        <v>0</v>
      </c>
      <c r="G59" s="18">
        <f t="shared" si="1"/>
        <v>0</v>
      </c>
      <c r="H59" s="18">
        <f t="shared" si="2"/>
        <v>0</v>
      </c>
      <c r="I59" s="18">
        <f t="shared" si="3"/>
        <v>0</v>
      </c>
      <c r="J59" s="18">
        <f t="shared" si="4"/>
        <v>0</v>
      </c>
      <c r="K59" s="18">
        <f t="shared" si="5"/>
        <v>0</v>
      </c>
      <c r="L59" s="18">
        <f t="shared" si="6"/>
        <v>0</v>
      </c>
      <c r="M59" s="18">
        <f t="shared" si="7"/>
        <v>0</v>
      </c>
      <c r="N59" s="18">
        <f t="shared" si="8"/>
        <v>0</v>
      </c>
      <c r="O59" s="18">
        <f t="shared" si="9"/>
        <v>1</v>
      </c>
      <c r="P59" s="18">
        <f t="shared" si="10"/>
        <v>0</v>
      </c>
      <c r="Q59" s="27">
        <v>5266</v>
      </c>
      <c r="R59" s="27">
        <v>5634</v>
      </c>
      <c r="S59" s="27">
        <v>6200</v>
      </c>
      <c r="T59">
        <f t="shared" si="11"/>
        <v>4589.0752402624885</v>
      </c>
      <c r="V59">
        <f t="shared" si="12"/>
        <v>-210.07524026248848</v>
      </c>
      <c r="W59">
        <f t="shared" si="13"/>
        <v>4.7973336438111094E-2</v>
      </c>
    </row>
    <row r="60" spans="1:23" x14ac:dyDescent="0.25">
      <c r="A60" s="34">
        <v>38687</v>
      </c>
      <c r="B60" s="33">
        <v>12</v>
      </c>
      <c r="C60" s="27">
        <v>4650</v>
      </c>
      <c r="E60" s="27">
        <v>61</v>
      </c>
      <c r="F60" s="18">
        <f t="shared" si="0"/>
        <v>0</v>
      </c>
      <c r="G60" s="18">
        <f t="shared" si="1"/>
        <v>0</v>
      </c>
      <c r="H60" s="18">
        <f t="shared" si="2"/>
        <v>0</v>
      </c>
      <c r="I60" s="18">
        <f t="shared" si="3"/>
        <v>0</v>
      </c>
      <c r="J60" s="18">
        <f t="shared" si="4"/>
        <v>0</v>
      </c>
      <c r="K60" s="18">
        <f t="shared" si="5"/>
        <v>0</v>
      </c>
      <c r="L60" s="18">
        <f t="shared" si="6"/>
        <v>0</v>
      </c>
      <c r="M60" s="18">
        <f t="shared" si="7"/>
        <v>0</v>
      </c>
      <c r="N60" s="18">
        <f t="shared" si="8"/>
        <v>0</v>
      </c>
      <c r="O60" s="18">
        <f t="shared" si="9"/>
        <v>0</v>
      </c>
      <c r="P60" s="18">
        <f t="shared" si="10"/>
        <v>1</v>
      </c>
      <c r="Q60" s="27">
        <v>4379</v>
      </c>
      <c r="R60" s="27">
        <v>5266</v>
      </c>
      <c r="S60" s="27">
        <v>5634</v>
      </c>
      <c r="T60">
        <f t="shared" si="11"/>
        <v>4765.167642429491</v>
      </c>
      <c r="V60">
        <f t="shared" si="12"/>
        <v>-115.16764242949102</v>
      </c>
      <c r="W60">
        <f t="shared" si="13"/>
        <v>2.4767234931073339E-2</v>
      </c>
    </row>
    <row r="61" spans="1:23" x14ac:dyDescent="0.25">
      <c r="A61" s="34">
        <v>38718</v>
      </c>
      <c r="B61" s="33">
        <v>1</v>
      </c>
      <c r="C61" s="27">
        <v>5639</v>
      </c>
      <c r="E61" s="27">
        <v>62</v>
      </c>
      <c r="F61" s="18">
        <f t="shared" si="0"/>
        <v>1</v>
      </c>
      <c r="G61" s="18">
        <f t="shared" si="1"/>
        <v>0</v>
      </c>
      <c r="H61" s="18">
        <f t="shared" si="2"/>
        <v>0</v>
      </c>
      <c r="I61" s="18">
        <f t="shared" si="3"/>
        <v>0</v>
      </c>
      <c r="J61" s="18">
        <f t="shared" si="4"/>
        <v>0</v>
      </c>
      <c r="K61" s="18">
        <f t="shared" si="5"/>
        <v>0</v>
      </c>
      <c r="L61" s="18">
        <f t="shared" si="6"/>
        <v>0</v>
      </c>
      <c r="M61" s="18">
        <f t="shared" si="7"/>
        <v>0</v>
      </c>
      <c r="N61" s="18">
        <f t="shared" si="8"/>
        <v>0</v>
      </c>
      <c r="O61" s="18">
        <f t="shared" si="9"/>
        <v>0</v>
      </c>
      <c r="P61" s="18">
        <f t="shared" si="10"/>
        <v>0</v>
      </c>
      <c r="Q61" s="27">
        <v>4650</v>
      </c>
      <c r="R61" s="27">
        <v>4379</v>
      </c>
      <c r="S61" s="27">
        <v>5266</v>
      </c>
      <c r="T61">
        <f t="shared" si="11"/>
        <v>5777.4837906172006</v>
      </c>
      <c r="V61">
        <f t="shared" si="12"/>
        <v>-138.48379061720061</v>
      </c>
      <c r="W61">
        <f t="shared" si="13"/>
        <v>2.4558217878560138E-2</v>
      </c>
    </row>
    <row r="62" spans="1:23" x14ac:dyDescent="0.25">
      <c r="A62" s="34">
        <v>38749</v>
      </c>
      <c r="B62" s="33">
        <v>2</v>
      </c>
      <c r="C62" s="27">
        <v>4052</v>
      </c>
      <c r="E62" s="27">
        <v>63</v>
      </c>
      <c r="F62" s="18">
        <f t="shared" si="0"/>
        <v>0</v>
      </c>
      <c r="G62" s="18">
        <f t="shared" si="1"/>
        <v>0</v>
      </c>
      <c r="H62" s="18">
        <f t="shared" si="2"/>
        <v>0</v>
      </c>
      <c r="I62" s="18">
        <f t="shared" si="3"/>
        <v>0</v>
      </c>
      <c r="J62" s="18">
        <f t="shared" si="4"/>
        <v>0</v>
      </c>
      <c r="K62" s="18">
        <f t="shared" si="5"/>
        <v>0</v>
      </c>
      <c r="L62" s="18">
        <f t="shared" si="6"/>
        <v>0</v>
      </c>
      <c r="M62" s="18">
        <f t="shared" si="7"/>
        <v>0</v>
      </c>
      <c r="N62" s="18">
        <f t="shared" si="8"/>
        <v>0</v>
      </c>
      <c r="O62" s="18">
        <f t="shared" si="9"/>
        <v>0</v>
      </c>
      <c r="P62" s="18">
        <f t="shared" si="10"/>
        <v>0</v>
      </c>
      <c r="Q62" s="27">
        <v>5639</v>
      </c>
      <c r="R62" s="27">
        <v>4650</v>
      </c>
      <c r="S62" s="27">
        <v>4379</v>
      </c>
      <c r="T62">
        <f t="shared" si="11"/>
        <v>3932.1822450754407</v>
      </c>
      <c r="V62">
        <f t="shared" si="12"/>
        <v>119.81775492455927</v>
      </c>
      <c r="W62">
        <f t="shared" si="13"/>
        <v>2.9570028362428249E-2</v>
      </c>
    </row>
    <row r="63" spans="1:23" x14ac:dyDescent="0.25">
      <c r="A63" s="34">
        <v>38777</v>
      </c>
      <c r="B63" s="33">
        <v>3</v>
      </c>
      <c r="C63" s="27">
        <v>4363</v>
      </c>
      <c r="E63" s="27">
        <v>64</v>
      </c>
      <c r="F63" s="18">
        <f t="shared" si="0"/>
        <v>0</v>
      </c>
      <c r="G63" s="18">
        <f t="shared" si="1"/>
        <v>1</v>
      </c>
      <c r="H63" s="18">
        <f t="shared" si="2"/>
        <v>0</v>
      </c>
      <c r="I63" s="18">
        <f t="shared" si="3"/>
        <v>0</v>
      </c>
      <c r="J63" s="18">
        <f t="shared" si="4"/>
        <v>0</v>
      </c>
      <c r="K63" s="18">
        <f t="shared" si="5"/>
        <v>0</v>
      </c>
      <c r="L63" s="18">
        <f t="shared" si="6"/>
        <v>0</v>
      </c>
      <c r="M63" s="18">
        <f t="shared" si="7"/>
        <v>0</v>
      </c>
      <c r="N63" s="18">
        <f t="shared" si="8"/>
        <v>0</v>
      </c>
      <c r="O63" s="18">
        <f t="shared" si="9"/>
        <v>0</v>
      </c>
      <c r="P63" s="18">
        <f t="shared" si="10"/>
        <v>0</v>
      </c>
      <c r="Q63" s="27">
        <v>4052</v>
      </c>
      <c r="R63" s="27">
        <v>5639</v>
      </c>
      <c r="S63" s="27">
        <v>4650</v>
      </c>
      <c r="T63">
        <f t="shared" si="11"/>
        <v>4258.1257849319209</v>
      </c>
      <c r="V63">
        <f t="shared" si="12"/>
        <v>104.87421506807914</v>
      </c>
      <c r="W63">
        <f t="shared" si="13"/>
        <v>2.4037179708475621E-2</v>
      </c>
    </row>
    <row r="64" spans="1:23" x14ac:dyDescent="0.25">
      <c r="A64" s="34">
        <v>38808</v>
      </c>
      <c r="B64" s="33">
        <v>4</v>
      </c>
      <c r="C64" s="27">
        <v>4876</v>
      </c>
      <c r="E64" s="27">
        <v>65</v>
      </c>
      <c r="F64" s="18">
        <f t="shared" si="0"/>
        <v>0</v>
      </c>
      <c r="G64" s="18">
        <f t="shared" si="1"/>
        <v>0</v>
      </c>
      <c r="H64" s="18">
        <f t="shared" si="2"/>
        <v>1</v>
      </c>
      <c r="I64" s="18">
        <f t="shared" si="3"/>
        <v>0</v>
      </c>
      <c r="J64" s="18">
        <f t="shared" si="4"/>
        <v>0</v>
      </c>
      <c r="K64" s="18">
        <f t="shared" si="5"/>
        <v>0</v>
      </c>
      <c r="L64" s="18">
        <f t="shared" si="6"/>
        <v>0</v>
      </c>
      <c r="M64" s="18">
        <f t="shared" si="7"/>
        <v>0</v>
      </c>
      <c r="N64" s="18">
        <f t="shared" si="8"/>
        <v>0</v>
      </c>
      <c r="O64" s="18">
        <f t="shared" si="9"/>
        <v>0</v>
      </c>
      <c r="P64" s="18">
        <f t="shared" si="10"/>
        <v>0</v>
      </c>
      <c r="Q64" s="27">
        <v>4363</v>
      </c>
      <c r="R64" s="27">
        <v>4052</v>
      </c>
      <c r="S64" s="27">
        <v>5639</v>
      </c>
      <c r="T64">
        <f t="shared" si="11"/>
        <v>4880.6389262501507</v>
      </c>
      <c r="V64">
        <f t="shared" si="12"/>
        <v>-4.6389262501506892</v>
      </c>
      <c r="W64">
        <f t="shared" si="13"/>
        <v>9.5137946065436613E-4</v>
      </c>
    </row>
    <row r="65" spans="1:23" x14ac:dyDescent="0.25">
      <c r="A65" s="34">
        <v>38838</v>
      </c>
      <c r="B65" s="33">
        <v>5</v>
      </c>
      <c r="C65" s="27">
        <v>5132</v>
      </c>
      <c r="E65" s="27">
        <v>66</v>
      </c>
      <c r="F65" s="18">
        <f t="shared" ref="F65:F128" si="14">IF($B65=1,1,0)</f>
        <v>0</v>
      </c>
      <c r="G65" s="18">
        <f t="shared" ref="G65:G128" si="15">IF($B65=3,1,0)</f>
        <v>0</v>
      </c>
      <c r="H65" s="18">
        <f t="shared" ref="H65:H128" si="16">IF($B65=4,1,0)</f>
        <v>0</v>
      </c>
      <c r="I65" s="18">
        <f t="shared" ref="I65:I128" si="17">IF($B65=5,1,0)</f>
        <v>1</v>
      </c>
      <c r="J65" s="18">
        <f t="shared" ref="J65:J128" si="18">IF($B65=6,1,0)</f>
        <v>0</v>
      </c>
      <c r="K65" s="18">
        <f t="shared" ref="K65:K128" si="19">IF($B65=7,1,0)</f>
        <v>0</v>
      </c>
      <c r="L65" s="18">
        <f t="shared" ref="L65:L128" si="20">IF($B65=8,1,0)</f>
        <v>0</v>
      </c>
      <c r="M65" s="18">
        <f t="shared" ref="M65:M128" si="21">IF($B65=9,1,0)</f>
        <v>0</v>
      </c>
      <c r="N65" s="18">
        <f t="shared" ref="N65:N128" si="22">IF($B65=10,1,0)</f>
        <v>0</v>
      </c>
      <c r="O65" s="18">
        <f t="shared" ref="O65:O128" si="23">IF($B65=11,1,0)</f>
        <v>0</v>
      </c>
      <c r="P65" s="18">
        <f t="shared" ref="P65:P128" si="24">IF($B65=12,1,0)</f>
        <v>0</v>
      </c>
      <c r="Q65" s="27">
        <v>4876</v>
      </c>
      <c r="R65" s="27">
        <v>4363</v>
      </c>
      <c r="S65" s="27">
        <v>4052</v>
      </c>
      <c r="T65">
        <f t="shared" si="11"/>
        <v>4727.9717243200212</v>
      </c>
      <c r="V65">
        <f t="shared" si="12"/>
        <v>404.02827567997883</v>
      </c>
      <c r="W65">
        <f t="shared" si="13"/>
        <v>7.8727255588460415E-2</v>
      </c>
    </row>
    <row r="66" spans="1:23" x14ac:dyDescent="0.25">
      <c r="A66" s="34">
        <v>38869</v>
      </c>
      <c r="B66" s="33">
        <v>6</v>
      </c>
      <c r="C66" s="27">
        <v>5227</v>
      </c>
      <c r="E66" s="27">
        <v>67</v>
      </c>
      <c r="F66" s="18">
        <f t="shared" si="14"/>
        <v>0</v>
      </c>
      <c r="G66" s="18">
        <f t="shared" si="15"/>
        <v>0</v>
      </c>
      <c r="H66" s="18">
        <f t="shared" si="16"/>
        <v>0</v>
      </c>
      <c r="I66" s="18">
        <f t="shared" si="17"/>
        <v>0</v>
      </c>
      <c r="J66" s="18">
        <f t="shared" si="18"/>
        <v>1</v>
      </c>
      <c r="K66" s="18">
        <f t="shared" si="19"/>
        <v>0</v>
      </c>
      <c r="L66" s="18">
        <f t="shared" si="20"/>
        <v>0</v>
      </c>
      <c r="M66" s="18">
        <f t="shared" si="21"/>
        <v>0</v>
      </c>
      <c r="N66" s="18">
        <f t="shared" si="22"/>
        <v>0</v>
      </c>
      <c r="O66" s="18">
        <f t="shared" si="23"/>
        <v>0</v>
      </c>
      <c r="P66" s="18">
        <f t="shared" si="24"/>
        <v>0</v>
      </c>
      <c r="Q66" s="27">
        <v>5132</v>
      </c>
      <c r="R66" s="27">
        <v>4876</v>
      </c>
      <c r="S66" s="27">
        <v>4363</v>
      </c>
      <c r="T66">
        <f t="shared" si="11"/>
        <v>5152.4503176765975</v>
      </c>
      <c r="V66">
        <f t="shared" si="12"/>
        <v>74.549682323402521</v>
      </c>
      <c r="W66">
        <f t="shared" si="13"/>
        <v>1.4262422483910948E-2</v>
      </c>
    </row>
    <row r="67" spans="1:23" x14ac:dyDescent="0.25">
      <c r="A67" s="34">
        <v>38899</v>
      </c>
      <c r="B67" s="33">
        <v>7</v>
      </c>
      <c r="C67" s="27">
        <v>5761</v>
      </c>
      <c r="E67" s="27">
        <v>68</v>
      </c>
      <c r="F67" s="18">
        <f t="shared" si="14"/>
        <v>0</v>
      </c>
      <c r="G67" s="18">
        <f t="shared" si="15"/>
        <v>0</v>
      </c>
      <c r="H67" s="18">
        <f t="shared" si="16"/>
        <v>0</v>
      </c>
      <c r="I67" s="18">
        <f t="shared" si="17"/>
        <v>0</v>
      </c>
      <c r="J67" s="18">
        <f t="shared" si="18"/>
        <v>0</v>
      </c>
      <c r="K67" s="18">
        <f t="shared" si="19"/>
        <v>1</v>
      </c>
      <c r="L67" s="18">
        <f t="shared" si="20"/>
        <v>0</v>
      </c>
      <c r="M67" s="18">
        <f t="shared" si="21"/>
        <v>0</v>
      </c>
      <c r="N67" s="18">
        <f t="shared" si="22"/>
        <v>0</v>
      </c>
      <c r="O67" s="18">
        <f t="shared" si="23"/>
        <v>0</v>
      </c>
      <c r="P67" s="18">
        <f t="shared" si="24"/>
        <v>0</v>
      </c>
      <c r="Q67" s="27">
        <v>5227</v>
      </c>
      <c r="R67" s="27">
        <v>5132</v>
      </c>
      <c r="S67" s="27">
        <v>4876</v>
      </c>
      <c r="T67">
        <f t="shared" si="11"/>
        <v>5695.6699943259237</v>
      </c>
      <c r="V67">
        <f t="shared" si="12"/>
        <v>65.330005674076347</v>
      </c>
      <c r="W67">
        <f t="shared" si="13"/>
        <v>1.1340046115965344E-2</v>
      </c>
    </row>
    <row r="68" spans="1:23" x14ac:dyDescent="0.25">
      <c r="A68" s="34">
        <v>38930</v>
      </c>
      <c r="B68" s="33">
        <v>8</v>
      </c>
      <c r="C68" s="27">
        <v>5985</v>
      </c>
      <c r="E68" s="27">
        <v>69</v>
      </c>
      <c r="F68" s="18">
        <f t="shared" si="14"/>
        <v>0</v>
      </c>
      <c r="G68" s="18">
        <f t="shared" si="15"/>
        <v>0</v>
      </c>
      <c r="H68" s="18">
        <f t="shared" si="16"/>
        <v>0</v>
      </c>
      <c r="I68" s="18">
        <f t="shared" si="17"/>
        <v>0</v>
      </c>
      <c r="J68" s="18">
        <f t="shared" si="18"/>
        <v>0</v>
      </c>
      <c r="K68" s="18">
        <f t="shared" si="19"/>
        <v>0</v>
      </c>
      <c r="L68" s="18">
        <f t="shared" si="20"/>
        <v>1</v>
      </c>
      <c r="M68" s="18">
        <f t="shared" si="21"/>
        <v>0</v>
      </c>
      <c r="N68" s="18">
        <f t="shared" si="22"/>
        <v>0</v>
      </c>
      <c r="O68" s="18">
        <f t="shared" si="23"/>
        <v>0</v>
      </c>
      <c r="P68" s="18">
        <f t="shared" si="24"/>
        <v>0</v>
      </c>
      <c r="Q68" s="27">
        <v>5761</v>
      </c>
      <c r="R68" s="27">
        <v>5227</v>
      </c>
      <c r="S68" s="27">
        <v>5132</v>
      </c>
      <c r="T68">
        <f t="shared" ref="T68:T84" si="25">$D$1+SUMPRODUCT($E$1:$S$1,E68:S68)</f>
        <v>6174.3146454536154</v>
      </c>
      <c r="V68">
        <f t="shared" ref="V68:V84" si="26">C68-T68</f>
        <v>-189.31464545361541</v>
      </c>
      <c r="W68">
        <f t="shared" ref="W68:W84" si="27">ABS(V68)/C68</f>
        <v>3.1631519708206421E-2</v>
      </c>
    </row>
    <row r="69" spans="1:23" x14ac:dyDescent="0.25">
      <c r="A69" s="34">
        <v>38961</v>
      </c>
      <c r="B69" s="33">
        <v>9</v>
      </c>
      <c r="C69" s="27">
        <v>5295</v>
      </c>
      <c r="E69" s="27">
        <v>70</v>
      </c>
      <c r="F69" s="18">
        <f t="shared" si="14"/>
        <v>0</v>
      </c>
      <c r="G69" s="18">
        <f t="shared" si="15"/>
        <v>0</v>
      </c>
      <c r="H69" s="18">
        <f t="shared" si="16"/>
        <v>0</v>
      </c>
      <c r="I69" s="18">
        <f t="shared" si="17"/>
        <v>0</v>
      </c>
      <c r="J69" s="18">
        <f t="shared" si="18"/>
        <v>0</v>
      </c>
      <c r="K69" s="18">
        <f t="shared" si="19"/>
        <v>0</v>
      </c>
      <c r="L69" s="18">
        <f t="shared" si="20"/>
        <v>0</v>
      </c>
      <c r="M69" s="18">
        <f t="shared" si="21"/>
        <v>1</v>
      </c>
      <c r="N69" s="18">
        <f t="shared" si="22"/>
        <v>0</v>
      </c>
      <c r="O69" s="18">
        <f t="shared" si="23"/>
        <v>0</v>
      </c>
      <c r="P69" s="18">
        <f t="shared" si="24"/>
        <v>0</v>
      </c>
      <c r="Q69" s="27">
        <v>5985</v>
      </c>
      <c r="R69" s="27">
        <v>5761</v>
      </c>
      <c r="S69" s="27">
        <v>5227</v>
      </c>
      <c r="T69">
        <f t="shared" si="25"/>
        <v>5458.6659112438729</v>
      </c>
      <c r="V69">
        <f t="shared" si="26"/>
        <v>-163.66591124387287</v>
      </c>
      <c r="W69">
        <f t="shared" si="27"/>
        <v>3.0909520537086472E-2</v>
      </c>
    </row>
    <row r="70" spans="1:23" x14ac:dyDescent="0.25">
      <c r="A70" s="34">
        <v>38991</v>
      </c>
      <c r="B70" s="33">
        <v>10</v>
      </c>
      <c r="C70" s="27">
        <v>5484</v>
      </c>
      <c r="E70" s="27">
        <v>71</v>
      </c>
      <c r="F70" s="18">
        <f t="shared" si="14"/>
        <v>0</v>
      </c>
      <c r="G70" s="18">
        <f t="shared" si="15"/>
        <v>0</v>
      </c>
      <c r="H70" s="18">
        <f t="shared" si="16"/>
        <v>0</v>
      </c>
      <c r="I70" s="18">
        <f t="shared" si="17"/>
        <v>0</v>
      </c>
      <c r="J70" s="18">
        <f t="shared" si="18"/>
        <v>0</v>
      </c>
      <c r="K70" s="18">
        <f t="shared" si="19"/>
        <v>0</v>
      </c>
      <c r="L70" s="18">
        <f t="shared" si="20"/>
        <v>0</v>
      </c>
      <c r="M70" s="18">
        <f t="shared" si="21"/>
        <v>0</v>
      </c>
      <c r="N70" s="18">
        <f t="shared" si="22"/>
        <v>1</v>
      </c>
      <c r="O70" s="18">
        <f t="shared" si="23"/>
        <v>0</v>
      </c>
      <c r="P70" s="18">
        <f t="shared" si="24"/>
        <v>0</v>
      </c>
      <c r="Q70" s="27">
        <v>5295</v>
      </c>
      <c r="R70" s="27">
        <v>5985</v>
      </c>
      <c r="S70" s="27">
        <v>5761</v>
      </c>
      <c r="T70">
        <f t="shared" si="25"/>
        <v>5469.2513857494505</v>
      </c>
      <c r="V70">
        <f t="shared" si="26"/>
        <v>14.748614250549508</v>
      </c>
      <c r="W70">
        <f t="shared" si="27"/>
        <v>2.6893899071023901E-3</v>
      </c>
    </row>
    <row r="71" spans="1:23" x14ac:dyDescent="0.25">
      <c r="A71" s="34">
        <v>39022</v>
      </c>
      <c r="B71" s="33">
        <v>11</v>
      </c>
      <c r="C71" s="27">
        <v>4720</v>
      </c>
      <c r="E71" s="27">
        <v>72</v>
      </c>
      <c r="F71" s="18">
        <f t="shared" si="14"/>
        <v>0</v>
      </c>
      <c r="G71" s="18">
        <f t="shared" si="15"/>
        <v>0</v>
      </c>
      <c r="H71" s="18">
        <f t="shared" si="16"/>
        <v>0</v>
      </c>
      <c r="I71" s="18">
        <f t="shared" si="17"/>
        <v>0</v>
      </c>
      <c r="J71" s="18">
        <f t="shared" si="18"/>
        <v>0</v>
      </c>
      <c r="K71" s="18">
        <f t="shared" si="19"/>
        <v>0</v>
      </c>
      <c r="L71" s="18">
        <f t="shared" si="20"/>
        <v>0</v>
      </c>
      <c r="M71" s="18">
        <f t="shared" si="21"/>
        <v>0</v>
      </c>
      <c r="N71" s="18">
        <f t="shared" si="22"/>
        <v>0</v>
      </c>
      <c r="O71" s="18">
        <f t="shared" si="23"/>
        <v>1</v>
      </c>
      <c r="P71" s="18">
        <f t="shared" si="24"/>
        <v>0</v>
      </c>
      <c r="Q71" s="27">
        <v>5484</v>
      </c>
      <c r="R71" s="27">
        <v>5295</v>
      </c>
      <c r="S71" s="27">
        <v>5985</v>
      </c>
      <c r="T71">
        <f t="shared" si="25"/>
        <v>4527.7382655538186</v>
      </c>
      <c r="V71">
        <f t="shared" si="26"/>
        <v>192.26173444618144</v>
      </c>
      <c r="W71">
        <f t="shared" si="27"/>
        <v>4.0733418314868951E-2</v>
      </c>
    </row>
    <row r="72" spans="1:23" x14ac:dyDescent="0.25">
      <c r="A72" s="34">
        <v>39052</v>
      </c>
      <c r="B72" s="33">
        <v>12</v>
      </c>
      <c r="C72" s="27">
        <v>4750</v>
      </c>
      <c r="E72" s="27">
        <v>73</v>
      </c>
      <c r="F72" s="18">
        <f t="shared" si="14"/>
        <v>0</v>
      </c>
      <c r="G72" s="18">
        <f t="shared" si="15"/>
        <v>0</v>
      </c>
      <c r="H72" s="18">
        <f t="shared" si="16"/>
        <v>0</v>
      </c>
      <c r="I72" s="18">
        <f t="shared" si="17"/>
        <v>0</v>
      </c>
      <c r="J72" s="18">
        <f t="shared" si="18"/>
        <v>0</v>
      </c>
      <c r="K72" s="18">
        <f t="shared" si="19"/>
        <v>0</v>
      </c>
      <c r="L72" s="18">
        <f t="shared" si="20"/>
        <v>0</v>
      </c>
      <c r="M72" s="18">
        <f t="shared" si="21"/>
        <v>0</v>
      </c>
      <c r="N72" s="18">
        <f t="shared" si="22"/>
        <v>0</v>
      </c>
      <c r="O72" s="18">
        <f t="shared" si="23"/>
        <v>0</v>
      </c>
      <c r="P72" s="18">
        <f t="shared" si="24"/>
        <v>1</v>
      </c>
      <c r="Q72" s="27">
        <v>4720</v>
      </c>
      <c r="R72" s="27">
        <v>5484</v>
      </c>
      <c r="S72" s="27">
        <v>5295</v>
      </c>
      <c r="T72">
        <f t="shared" si="25"/>
        <v>4733.2336980938971</v>
      </c>
      <c r="V72">
        <f t="shared" si="26"/>
        <v>16.766301906102854</v>
      </c>
      <c r="W72">
        <f t="shared" si="27"/>
        <v>3.5297477697058639E-3</v>
      </c>
    </row>
    <row r="73" spans="1:23" x14ac:dyDescent="0.25">
      <c r="A73" s="34">
        <v>39083</v>
      </c>
      <c r="B73" s="33">
        <v>1</v>
      </c>
      <c r="C73" s="27">
        <v>5719</v>
      </c>
      <c r="E73" s="27">
        <v>74</v>
      </c>
      <c r="F73" s="18">
        <f t="shared" si="14"/>
        <v>1</v>
      </c>
      <c r="G73" s="18">
        <f t="shared" si="15"/>
        <v>0</v>
      </c>
      <c r="H73" s="18">
        <f t="shared" si="16"/>
        <v>0</v>
      </c>
      <c r="I73" s="18">
        <f t="shared" si="17"/>
        <v>0</v>
      </c>
      <c r="J73" s="18">
        <f t="shared" si="18"/>
        <v>0</v>
      </c>
      <c r="K73" s="18">
        <f t="shared" si="19"/>
        <v>0</v>
      </c>
      <c r="L73" s="18">
        <f t="shared" si="20"/>
        <v>0</v>
      </c>
      <c r="M73" s="18">
        <f t="shared" si="21"/>
        <v>0</v>
      </c>
      <c r="N73" s="18">
        <f t="shared" si="22"/>
        <v>0</v>
      </c>
      <c r="O73" s="18">
        <f t="shared" si="23"/>
        <v>0</v>
      </c>
      <c r="P73" s="18">
        <f t="shared" si="24"/>
        <v>0</v>
      </c>
      <c r="Q73" s="27">
        <v>4750</v>
      </c>
      <c r="R73" s="27">
        <v>4720</v>
      </c>
      <c r="S73" s="27">
        <v>5484</v>
      </c>
      <c r="T73">
        <f t="shared" si="25"/>
        <v>5942.2346688987664</v>
      </c>
      <c r="V73">
        <f t="shared" si="26"/>
        <v>-223.23466889876636</v>
      </c>
      <c r="W73">
        <f t="shared" si="27"/>
        <v>3.9033864119385621E-2</v>
      </c>
    </row>
    <row r="74" spans="1:23" x14ac:dyDescent="0.25">
      <c r="A74" s="34">
        <v>39114</v>
      </c>
      <c r="B74" s="33">
        <v>2</v>
      </c>
      <c r="C74" s="27">
        <v>4140</v>
      </c>
      <c r="E74" s="27">
        <v>75</v>
      </c>
      <c r="F74" s="18">
        <f t="shared" si="14"/>
        <v>0</v>
      </c>
      <c r="G74" s="18">
        <f t="shared" si="15"/>
        <v>0</v>
      </c>
      <c r="H74" s="18">
        <f t="shared" si="16"/>
        <v>0</v>
      </c>
      <c r="I74" s="18">
        <f t="shared" si="17"/>
        <v>0</v>
      </c>
      <c r="J74" s="18">
        <f t="shared" si="18"/>
        <v>0</v>
      </c>
      <c r="K74" s="18">
        <f t="shared" si="19"/>
        <v>0</v>
      </c>
      <c r="L74" s="18">
        <f t="shared" si="20"/>
        <v>0</v>
      </c>
      <c r="M74" s="18">
        <f t="shared" si="21"/>
        <v>0</v>
      </c>
      <c r="N74" s="18">
        <f t="shared" si="22"/>
        <v>0</v>
      </c>
      <c r="O74" s="18">
        <f t="shared" si="23"/>
        <v>0</v>
      </c>
      <c r="P74" s="18">
        <f t="shared" si="24"/>
        <v>0</v>
      </c>
      <c r="Q74" s="27">
        <v>5719</v>
      </c>
      <c r="R74" s="27">
        <v>4750</v>
      </c>
      <c r="S74" s="27">
        <v>4720</v>
      </c>
      <c r="T74">
        <f t="shared" si="25"/>
        <v>4122.1523851377833</v>
      </c>
      <c r="V74">
        <f t="shared" si="26"/>
        <v>17.847614862216687</v>
      </c>
      <c r="W74">
        <f t="shared" si="27"/>
        <v>4.3110180826610358E-3</v>
      </c>
    </row>
    <row r="75" spans="1:23" x14ac:dyDescent="0.25">
      <c r="A75" s="34">
        <v>39142</v>
      </c>
      <c r="B75" s="33">
        <v>3</v>
      </c>
      <c r="C75" s="27">
        <v>4466</v>
      </c>
      <c r="E75" s="27">
        <v>76</v>
      </c>
      <c r="F75" s="18">
        <f t="shared" si="14"/>
        <v>0</v>
      </c>
      <c r="G75" s="18">
        <f t="shared" si="15"/>
        <v>1</v>
      </c>
      <c r="H75" s="18">
        <f t="shared" si="16"/>
        <v>0</v>
      </c>
      <c r="I75" s="18">
        <f t="shared" si="17"/>
        <v>0</v>
      </c>
      <c r="J75" s="18">
        <f t="shared" si="18"/>
        <v>0</v>
      </c>
      <c r="K75" s="18">
        <f t="shared" si="19"/>
        <v>0</v>
      </c>
      <c r="L75" s="18">
        <f t="shared" si="20"/>
        <v>0</v>
      </c>
      <c r="M75" s="18">
        <f t="shared" si="21"/>
        <v>0</v>
      </c>
      <c r="N75" s="18">
        <f t="shared" si="22"/>
        <v>0</v>
      </c>
      <c r="O75" s="18">
        <f t="shared" si="23"/>
        <v>0</v>
      </c>
      <c r="P75" s="18">
        <f t="shared" si="24"/>
        <v>0</v>
      </c>
      <c r="Q75" s="27">
        <v>4140</v>
      </c>
      <c r="R75" s="27">
        <v>5719</v>
      </c>
      <c r="S75" s="27">
        <v>4750</v>
      </c>
      <c r="T75">
        <f t="shared" si="25"/>
        <v>4343.4715192894118</v>
      </c>
      <c r="V75">
        <f t="shared" si="26"/>
        <v>122.52848071058816</v>
      </c>
      <c r="W75">
        <f t="shared" si="27"/>
        <v>2.7435844314954803E-2</v>
      </c>
    </row>
    <row r="76" spans="1:23" x14ac:dyDescent="0.25">
      <c r="A76" s="34">
        <v>39173</v>
      </c>
      <c r="B76" s="33">
        <v>4</v>
      </c>
      <c r="C76" s="27">
        <v>5004</v>
      </c>
      <c r="E76" s="27">
        <v>77</v>
      </c>
      <c r="F76" s="18">
        <f t="shared" si="14"/>
        <v>0</v>
      </c>
      <c r="G76" s="18">
        <f t="shared" si="15"/>
        <v>0</v>
      </c>
      <c r="H76" s="18">
        <f t="shared" si="16"/>
        <v>1</v>
      </c>
      <c r="I76" s="18">
        <f t="shared" si="17"/>
        <v>0</v>
      </c>
      <c r="J76" s="18">
        <f t="shared" si="18"/>
        <v>0</v>
      </c>
      <c r="K76" s="18">
        <f t="shared" si="19"/>
        <v>0</v>
      </c>
      <c r="L76" s="18">
        <f t="shared" si="20"/>
        <v>0</v>
      </c>
      <c r="M76" s="18">
        <f t="shared" si="21"/>
        <v>0</v>
      </c>
      <c r="N76" s="18">
        <f t="shared" si="22"/>
        <v>0</v>
      </c>
      <c r="O76" s="18">
        <f t="shared" si="23"/>
        <v>0</v>
      </c>
      <c r="P76" s="18">
        <f t="shared" si="24"/>
        <v>0</v>
      </c>
      <c r="Q76" s="27">
        <v>4466</v>
      </c>
      <c r="R76" s="27">
        <v>4140</v>
      </c>
      <c r="S76" s="27">
        <v>5719</v>
      </c>
      <c r="T76">
        <f t="shared" si="25"/>
        <v>4961.6290831046445</v>
      </c>
      <c r="V76">
        <f t="shared" si="26"/>
        <v>42.370916895355549</v>
      </c>
      <c r="W76">
        <f t="shared" si="27"/>
        <v>8.467409451509901E-3</v>
      </c>
    </row>
    <row r="77" spans="1:23" x14ac:dyDescent="0.25">
      <c r="A77" s="34">
        <v>39203</v>
      </c>
      <c r="B77" s="33">
        <v>5</v>
      </c>
      <c r="C77" s="27">
        <v>4854</v>
      </c>
      <c r="E77" s="27">
        <v>78</v>
      </c>
      <c r="F77" s="18">
        <f t="shared" si="14"/>
        <v>0</v>
      </c>
      <c r="G77" s="18">
        <f t="shared" si="15"/>
        <v>0</v>
      </c>
      <c r="H77" s="18">
        <f t="shared" si="16"/>
        <v>0</v>
      </c>
      <c r="I77" s="18">
        <f t="shared" si="17"/>
        <v>1</v>
      </c>
      <c r="J77" s="18">
        <f t="shared" si="18"/>
        <v>0</v>
      </c>
      <c r="K77" s="18">
        <f t="shared" si="19"/>
        <v>0</v>
      </c>
      <c r="L77" s="18">
        <f t="shared" si="20"/>
        <v>0</v>
      </c>
      <c r="M77" s="18">
        <f t="shared" si="21"/>
        <v>0</v>
      </c>
      <c r="N77" s="18">
        <f t="shared" si="22"/>
        <v>0</v>
      </c>
      <c r="O77" s="18">
        <f t="shared" si="23"/>
        <v>0</v>
      </c>
      <c r="P77" s="18">
        <f t="shared" si="24"/>
        <v>0</v>
      </c>
      <c r="Q77" s="27">
        <v>5004</v>
      </c>
      <c r="R77" s="27">
        <v>4466</v>
      </c>
      <c r="S77" s="27">
        <v>4140</v>
      </c>
      <c r="T77">
        <f t="shared" si="25"/>
        <v>4819.7993203464557</v>
      </c>
      <c r="V77">
        <f t="shared" si="26"/>
        <v>34.200679653544285</v>
      </c>
      <c r="W77">
        <f t="shared" si="27"/>
        <v>7.0458754951677549E-3</v>
      </c>
    </row>
    <row r="78" spans="1:23" x14ac:dyDescent="0.25">
      <c r="A78" s="34">
        <v>39234</v>
      </c>
      <c r="B78" s="33">
        <v>6</v>
      </c>
      <c r="C78" s="27">
        <v>5138</v>
      </c>
      <c r="E78" s="27">
        <v>79</v>
      </c>
      <c r="F78" s="18">
        <f t="shared" si="14"/>
        <v>0</v>
      </c>
      <c r="G78" s="18">
        <f t="shared" si="15"/>
        <v>0</v>
      </c>
      <c r="H78" s="18">
        <f t="shared" si="16"/>
        <v>0</v>
      </c>
      <c r="I78" s="18">
        <f t="shared" si="17"/>
        <v>0</v>
      </c>
      <c r="J78" s="18">
        <f t="shared" si="18"/>
        <v>1</v>
      </c>
      <c r="K78" s="18">
        <f t="shared" si="19"/>
        <v>0</v>
      </c>
      <c r="L78" s="18">
        <f t="shared" si="20"/>
        <v>0</v>
      </c>
      <c r="M78" s="18">
        <f t="shared" si="21"/>
        <v>0</v>
      </c>
      <c r="N78" s="18">
        <f t="shared" si="22"/>
        <v>0</v>
      </c>
      <c r="O78" s="18">
        <f t="shared" si="23"/>
        <v>0</v>
      </c>
      <c r="P78" s="18">
        <f t="shared" si="24"/>
        <v>0</v>
      </c>
      <c r="Q78" s="27">
        <v>4854</v>
      </c>
      <c r="R78" s="27">
        <v>5004</v>
      </c>
      <c r="S78" s="27">
        <v>4466</v>
      </c>
      <c r="T78">
        <f t="shared" si="25"/>
        <v>5157.2665069749464</v>
      </c>
      <c r="V78">
        <f t="shared" si="26"/>
        <v>-19.266506974946424</v>
      </c>
      <c r="W78">
        <f t="shared" si="27"/>
        <v>3.7498067292616628E-3</v>
      </c>
    </row>
    <row r="79" spans="1:23" x14ac:dyDescent="0.25">
      <c r="A79" s="34">
        <v>39264</v>
      </c>
      <c r="B79" s="33">
        <v>7</v>
      </c>
      <c r="C79" s="27">
        <v>5712</v>
      </c>
      <c r="E79" s="27">
        <v>80</v>
      </c>
      <c r="F79" s="18">
        <f t="shared" si="14"/>
        <v>0</v>
      </c>
      <c r="G79" s="18">
        <f t="shared" si="15"/>
        <v>0</v>
      </c>
      <c r="H79" s="18">
        <f t="shared" si="16"/>
        <v>0</v>
      </c>
      <c r="I79" s="18">
        <f t="shared" si="17"/>
        <v>0</v>
      </c>
      <c r="J79" s="18">
        <f t="shared" si="18"/>
        <v>0</v>
      </c>
      <c r="K79" s="18">
        <f t="shared" si="19"/>
        <v>1</v>
      </c>
      <c r="L79" s="18">
        <f t="shared" si="20"/>
        <v>0</v>
      </c>
      <c r="M79" s="18">
        <f t="shared" si="21"/>
        <v>0</v>
      </c>
      <c r="N79" s="18">
        <f t="shared" si="22"/>
        <v>0</v>
      </c>
      <c r="O79" s="18">
        <f t="shared" si="23"/>
        <v>0</v>
      </c>
      <c r="P79" s="18">
        <f t="shared" si="24"/>
        <v>0</v>
      </c>
      <c r="Q79" s="27">
        <v>5138</v>
      </c>
      <c r="R79" s="27">
        <v>4854</v>
      </c>
      <c r="S79" s="27">
        <v>5004</v>
      </c>
      <c r="T79">
        <f t="shared" si="25"/>
        <v>5716.5381947641645</v>
      </c>
      <c r="V79">
        <f t="shared" si="26"/>
        <v>-4.5381947641644729</v>
      </c>
      <c r="W79">
        <f t="shared" si="27"/>
        <v>7.9450188448257581E-4</v>
      </c>
    </row>
    <row r="80" spans="1:23" x14ac:dyDescent="0.25">
      <c r="A80" s="34">
        <v>39295</v>
      </c>
      <c r="B80" s="33">
        <v>8</v>
      </c>
      <c r="C80" s="27">
        <v>6106</v>
      </c>
      <c r="E80" s="27">
        <v>81</v>
      </c>
      <c r="F80" s="18">
        <f t="shared" si="14"/>
        <v>0</v>
      </c>
      <c r="G80" s="18">
        <f t="shared" si="15"/>
        <v>0</v>
      </c>
      <c r="H80" s="18">
        <f t="shared" si="16"/>
        <v>0</v>
      </c>
      <c r="I80" s="18">
        <f t="shared" si="17"/>
        <v>0</v>
      </c>
      <c r="J80" s="18">
        <f t="shared" si="18"/>
        <v>0</v>
      </c>
      <c r="K80" s="18">
        <f t="shared" si="19"/>
        <v>0</v>
      </c>
      <c r="L80" s="18">
        <f t="shared" si="20"/>
        <v>1</v>
      </c>
      <c r="M80" s="18">
        <f t="shared" si="21"/>
        <v>0</v>
      </c>
      <c r="N80" s="18">
        <f t="shared" si="22"/>
        <v>0</v>
      </c>
      <c r="O80" s="18">
        <f t="shared" si="23"/>
        <v>0</v>
      </c>
      <c r="P80" s="18">
        <f t="shared" si="24"/>
        <v>0</v>
      </c>
      <c r="Q80" s="27">
        <v>5712</v>
      </c>
      <c r="R80" s="27">
        <v>5138</v>
      </c>
      <c r="S80" s="27">
        <v>4854</v>
      </c>
      <c r="T80">
        <f t="shared" si="25"/>
        <v>6046.8408246411209</v>
      </c>
      <c r="V80">
        <f t="shared" si="26"/>
        <v>59.159175358879111</v>
      </c>
      <c r="W80">
        <f t="shared" si="27"/>
        <v>9.6886956041400442E-3</v>
      </c>
    </row>
    <row r="81" spans="1:23" x14ac:dyDescent="0.25">
      <c r="A81" s="34">
        <v>39326</v>
      </c>
      <c r="B81" s="33">
        <v>9</v>
      </c>
      <c r="C81" s="27">
        <v>5273</v>
      </c>
      <c r="E81" s="27">
        <v>82</v>
      </c>
      <c r="F81" s="18">
        <f t="shared" si="14"/>
        <v>0</v>
      </c>
      <c r="G81" s="18">
        <f t="shared" si="15"/>
        <v>0</v>
      </c>
      <c r="H81" s="18">
        <f t="shared" si="16"/>
        <v>0</v>
      </c>
      <c r="I81" s="18">
        <f t="shared" si="17"/>
        <v>0</v>
      </c>
      <c r="J81" s="18">
        <f t="shared" si="18"/>
        <v>0</v>
      </c>
      <c r="K81" s="18">
        <f t="shared" si="19"/>
        <v>0</v>
      </c>
      <c r="L81" s="18">
        <f t="shared" si="20"/>
        <v>0</v>
      </c>
      <c r="M81" s="18">
        <f t="shared" si="21"/>
        <v>1</v>
      </c>
      <c r="N81" s="18">
        <f t="shared" si="22"/>
        <v>0</v>
      </c>
      <c r="O81" s="18">
        <f t="shared" si="23"/>
        <v>0</v>
      </c>
      <c r="P81" s="18">
        <f t="shared" si="24"/>
        <v>0</v>
      </c>
      <c r="Q81" s="27">
        <v>6106</v>
      </c>
      <c r="R81" s="27">
        <v>5712</v>
      </c>
      <c r="S81" s="27">
        <v>5138</v>
      </c>
      <c r="T81">
        <f t="shared" si="25"/>
        <v>5457.2640813286025</v>
      </c>
      <c r="V81">
        <f t="shared" si="26"/>
        <v>-184.26408132860251</v>
      </c>
      <c r="W81">
        <f t="shared" si="27"/>
        <v>3.4944828622909638E-2</v>
      </c>
    </row>
    <row r="82" spans="1:23" x14ac:dyDescent="0.25">
      <c r="A82" s="34">
        <v>39356</v>
      </c>
      <c r="B82" s="33">
        <v>10</v>
      </c>
      <c r="C82" s="27">
        <v>5438</v>
      </c>
      <c r="E82" s="27">
        <v>83</v>
      </c>
      <c r="F82" s="18">
        <f t="shared" si="14"/>
        <v>0</v>
      </c>
      <c r="G82" s="18">
        <f t="shared" si="15"/>
        <v>0</v>
      </c>
      <c r="H82" s="18">
        <f t="shared" si="16"/>
        <v>0</v>
      </c>
      <c r="I82" s="18">
        <f t="shared" si="17"/>
        <v>0</v>
      </c>
      <c r="J82" s="18">
        <f t="shared" si="18"/>
        <v>0</v>
      </c>
      <c r="K82" s="18">
        <f t="shared" si="19"/>
        <v>0</v>
      </c>
      <c r="L82" s="18">
        <f t="shared" si="20"/>
        <v>0</v>
      </c>
      <c r="M82" s="18">
        <f t="shared" si="21"/>
        <v>0</v>
      </c>
      <c r="N82" s="18">
        <f t="shared" si="22"/>
        <v>1</v>
      </c>
      <c r="O82" s="18">
        <f t="shared" si="23"/>
        <v>0</v>
      </c>
      <c r="P82" s="18">
        <f t="shared" si="24"/>
        <v>0</v>
      </c>
      <c r="Q82" s="27">
        <v>5273</v>
      </c>
      <c r="R82" s="27">
        <v>6106</v>
      </c>
      <c r="S82" s="27">
        <v>5712</v>
      </c>
      <c r="T82">
        <f t="shared" si="25"/>
        <v>5467.9340686288779</v>
      </c>
      <c r="V82">
        <f t="shared" si="26"/>
        <v>-29.934068628877867</v>
      </c>
      <c r="W82">
        <f t="shared" si="27"/>
        <v>5.5046098986535246E-3</v>
      </c>
    </row>
    <row r="83" spans="1:23" ht="15.75" thickBot="1" x14ac:dyDescent="0.3">
      <c r="A83" s="34">
        <v>39387</v>
      </c>
      <c r="B83" s="33">
        <v>11</v>
      </c>
      <c r="C83" s="27">
        <v>4495</v>
      </c>
      <c r="E83" s="27">
        <v>84</v>
      </c>
      <c r="F83" s="18">
        <f t="shared" si="14"/>
        <v>0</v>
      </c>
      <c r="G83" s="18">
        <f t="shared" si="15"/>
        <v>0</v>
      </c>
      <c r="H83" s="18">
        <f t="shared" si="16"/>
        <v>0</v>
      </c>
      <c r="I83" s="18">
        <f t="shared" si="17"/>
        <v>0</v>
      </c>
      <c r="J83" s="18">
        <f t="shared" si="18"/>
        <v>0</v>
      </c>
      <c r="K83" s="18">
        <f t="shared" si="19"/>
        <v>0</v>
      </c>
      <c r="L83" s="18">
        <f t="shared" si="20"/>
        <v>0</v>
      </c>
      <c r="M83" s="18">
        <f t="shared" si="21"/>
        <v>0</v>
      </c>
      <c r="N83" s="18">
        <f t="shared" si="22"/>
        <v>0</v>
      </c>
      <c r="O83" s="18">
        <f t="shared" si="23"/>
        <v>1</v>
      </c>
      <c r="P83" s="18">
        <f t="shared" si="24"/>
        <v>0</v>
      </c>
      <c r="Q83" s="27">
        <v>5438</v>
      </c>
      <c r="R83" s="27">
        <v>5273</v>
      </c>
      <c r="S83" s="27">
        <v>6106</v>
      </c>
      <c r="T83">
        <f t="shared" si="25"/>
        <v>4580.6137241356428</v>
      </c>
      <c r="V83">
        <f t="shared" si="26"/>
        <v>-85.613724135642769</v>
      </c>
      <c r="W83">
        <f t="shared" si="27"/>
        <v>1.9046434735404398E-2</v>
      </c>
    </row>
    <row r="84" spans="1:23" s="12" customFormat="1" ht="15.75" thickBot="1" x14ac:dyDescent="0.3">
      <c r="A84" s="36">
        <v>39417</v>
      </c>
      <c r="B84" s="37">
        <v>12</v>
      </c>
      <c r="C84" s="22">
        <v>4639</v>
      </c>
      <c r="D84" s="38"/>
      <c r="E84" s="38">
        <v>85</v>
      </c>
      <c r="F84" s="19">
        <f t="shared" si="14"/>
        <v>0</v>
      </c>
      <c r="G84" s="19">
        <f t="shared" si="15"/>
        <v>0</v>
      </c>
      <c r="H84" s="19">
        <f t="shared" si="16"/>
        <v>0</v>
      </c>
      <c r="I84" s="19">
        <f t="shared" si="17"/>
        <v>0</v>
      </c>
      <c r="J84" s="19">
        <f t="shared" si="18"/>
        <v>0</v>
      </c>
      <c r="K84" s="19">
        <f t="shared" si="19"/>
        <v>0</v>
      </c>
      <c r="L84" s="19">
        <f t="shared" si="20"/>
        <v>0</v>
      </c>
      <c r="M84" s="19">
        <f t="shared" si="21"/>
        <v>0</v>
      </c>
      <c r="N84" s="19">
        <f t="shared" si="22"/>
        <v>0</v>
      </c>
      <c r="O84" s="19">
        <f t="shared" si="23"/>
        <v>0</v>
      </c>
      <c r="P84" s="19">
        <f t="shared" si="24"/>
        <v>1</v>
      </c>
      <c r="Q84" s="38">
        <v>4495</v>
      </c>
      <c r="R84" s="38">
        <v>5438</v>
      </c>
      <c r="S84" s="38">
        <v>5273</v>
      </c>
      <c r="T84" s="22">
        <f t="shared" si="25"/>
        <v>4679.4249783054865</v>
      </c>
      <c r="V84" s="12">
        <f t="shared" si="26"/>
        <v>-40.424978305486547</v>
      </c>
      <c r="W84" s="12">
        <f t="shared" si="27"/>
        <v>8.7141578584795324E-3</v>
      </c>
    </row>
    <row r="85" spans="1:23" ht="15.75" x14ac:dyDescent="0.25">
      <c r="A85" s="2">
        <v>39448</v>
      </c>
      <c r="B85" s="9">
        <v>1</v>
      </c>
      <c r="D85" s="3">
        <v>5555</v>
      </c>
      <c r="E85" s="3">
        <v>86</v>
      </c>
      <c r="F85" s="21">
        <f t="shared" si="14"/>
        <v>1</v>
      </c>
      <c r="G85" s="21">
        <f t="shared" si="15"/>
        <v>0</v>
      </c>
      <c r="H85" s="21">
        <f t="shared" si="16"/>
        <v>0</v>
      </c>
      <c r="I85" s="21">
        <f t="shared" si="17"/>
        <v>0</v>
      </c>
      <c r="J85" s="21">
        <f t="shared" si="18"/>
        <v>0</v>
      </c>
      <c r="K85" s="21">
        <f t="shared" si="19"/>
        <v>0</v>
      </c>
      <c r="L85" s="21">
        <f t="shared" si="20"/>
        <v>0</v>
      </c>
      <c r="M85" s="21">
        <f t="shared" si="21"/>
        <v>0</v>
      </c>
      <c r="N85" s="21">
        <f t="shared" si="22"/>
        <v>0</v>
      </c>
      <c r="O85" s="21">
        <f t="shared" si="23"/>
        <v>0</v>
      </c>
      <c r="P85" s="21">
        <f t="shared" si="24"/>
        <v>0</v>
      </c>
      <c r="Q85" s="39">
        <v>4639</v>
      </c>
      <c r="R85" s="27">
        <v>4495</v>
      </c>
      <c r="S85" s="27">
        <v>5438</v>
      </c>
      <c r="T85" s="41">
        <f>$D$1+SUMPRODUCT($E$1:$S$1,E85:S85)</f>
        <v>5887.5555794810462</v>
      </c>
      <c r="U85" s="35">
        <f>$D$1+SUMPRODUCT($E$1:$S$1,E85:S85)</f>
        <v>5887.5555794810462</v>
      </c>
      <c r="V85">
        <f>D85-U85</f>
        <v>-332.55557948104615</v>
      </c>
      <c r="W85">
        <f>ABS(V85)/D85</f>
        <v>5.9865990905678873E-2</v>
      </c>
    </row>
    <row r="86" spans="1:23" ht="15.75" x14ac:dyDescent="0.25">
      <c r="A86" s="2">
        <v>39479</v>
      </c>
      <c r="B86" s="9">
        <v>2</v>
      </c>
      <c r="D86" s="3">
        <v>4085</v>
      </c>
      <c r="E86" s="3">
        <v>87</v>
      </c>
      <c r="F86" s="21">
        <f t="shared" si="14"/>
        <v>0</v>
      </c>
      <c r="G86" s="21">
        <f t="shared" si="15"/>
        <v>0</v>
      </c>
      <c r="H86" s="21">
        <f t="shared" si="16"/>
        <v>0</v>
      </c>
      <c r="I86" s="21">
        <f t="shared" si="17"/>
        <v>0</v>
      </c>
      <c r="J86" s="21">
        <f t="shared" si="18"/>
        <v>0</v>
      </c>
      <c r="K86" s="21">
        <f t="shared" si="19"/>
        <v>0</v>
      </c>
      <c r="L86" s="21">
        <f t="shared" si="20"/>
        <v>0</v>
      </c>
      <c r="M86" s="21">
        <f t="shared" si="21"/>
        <v>0</v>
      </c>
      <c r="N86" s="21">
        <f t="shared" si="22"/>
        <v>0</v>
      </c>
      <c r="O86" s="21">
        <f t="shared" si="23"/>
        <v>0</v>
      </c>
      <c r="P86" s="21">
        <f t="shared" si="24"/>
        <v>0</v>
      </c>
      <c r="Q86" s="40">
        <f>T85</f>
        <v>5887.5555794810462</v>
      </c>
      <c r="R86" s="39">
        <v>4639</v>
      </c>
      <c r="S86" s="27">
        <v>4495</v>
      </c>
      <c r="T86" s="28">
        <f t="shared" ref="T86:T149" si="28">$D$1+SUMPRODUCT($E$1:$S$1,E86:S86)</f>
        <v>4066.9520670780348</v>
      </c>
      <c r="U86" s="35">
        <f t="shared" ref="U86:U149" si="29">$D$1+SUMPRODUCT($E$1:$S$1,E86:S86)</f>
        <v>4066.9520670780348</v>
      </c>
      <c r="V86">
        <f t="shared" ref="V86:V149" si="30">D86-U86</f>
        <v>18.047932921965185</v>
      </c>
      <c r="W86">
        <f t="shared" ref="W86:W149" si="31">ABS(V86)/D86</f>
        <v>4.4180986345080013E-3</v>
      </c>
    </row>
    <row r="87" spans="1:23" ht="15.75" x14ac:dyDescent="0.25">
      <c r="A87" s="2">
        <v>39508</v>
      </c>
      <c r="B87" s="9">
        <v>3</v>
      </c>
      <c r="D87" s="3">
        <v>4138</v>
      </c>
      <c r="E87" s="3">
        <v>88</v>
      </c>
      <c r="F87" s="21">
        <f t="shared" si="14"/>
        <v>0</v>
      </c>
      <c r="G87" s="21">
        <f t="shared" si="15"/>
        <v>1</v>
      </c>
      <c r="H87" s="21">
        <f t="shared" si="16"/>
        <v>0</v>
      </c>
      <c r="I87" s="21">
        <f t="shared" si="17"/>
        <v>0</v>
      </c>
      <c r="J87" s="21">
        <f t="shared" si="18"/>
        <v>0</v>
      </c>
      <c r="K87" s="21">
        <f t="shared" si="19"/>
        <v>0</v>
      </c>
      <c r="L87" s="21">
        <f t="shared" si="20"/>
        <v>0</v>
      </c>
      <c r="M87" s="21">
        <f t="shared" si="21"/>
        <v>0</v>
      </c>
      <c r="N87" s="21">
        <f t="shared" si="22"/>
        <v>0</v>
      </c>
      <c r="O87" s="21">
        <f t="shared" si="23"/>
        <v>0</v>
      </c>
      <c r="P87" s="21">
        <f t="shared" si="24"/>
        <v>0</v>
      </c>
      <c r="Q87">
        <f t="shared" ref="Q87:Q150" si="32">T86</f>
        <v>4066.9520670780348</v>
      </c>
      <c r="R87" s="40">
        <f>T85</f>
        <v>5887.5555794810462</v>
      </c>
      <c r="S87" s="39">
        <v>4639</v>
      </c>
      <c r="T87" s="28">
        <f t="shared" si="28"/>
        <v>4307.8101992080692</v>
      </c>
      <c r="U87" s="35">
        <f t="shared" si="29"/>
        <v>4307.8101992080692</v>
      </c>
      <c r="V87">
        <f t="shared" si="30"/>
        <v>-169.81019920806921</v>
      </c>
      <c r="W87">
        <f t="shared" si="31"/>
        <v>4.1036780862269022E-2</v>
      </c>
    </row>
    <row r="88" spans="1:23" ht="15.75" x14ac:dyDescent="0.25">
      <c r="A88" s="2">
        <v>39539</v>
      </c>
      <c r="B88" s="9">
        <v>4</v>
      </c>
      <c r="D88" s="3">
        <v>4993</v>
      </c>
      <c r="E88" s="3">
        <v>89</v>
      </c>
      <c r="F88" s="21">
        <f t="shared" si="14"/>
        <v>0</v>
      </c>
      <c r="G88" s="21">
        <f t="shared" si="15"/>
        <v>0</v>
      </c>
      <c r="H88" s="21">
        <f t="shared" si="16"/>
        <v>1</v>
      </c>
      <c r="I88" s="21">
        <f t="shared" si="17"/>
        <v>0</v>
      </c>
      <c r="J88" s="21">
        <f t="shared" si="18"/>
        <v>0</v>
      </c>
      <c r="K88" s="21">
        <f t="shared" si="19"/>
        <v>0</v>
      </c>
      <c r="L88" s="21">
        <f t="shared" si="20"/>
        <v>0</v>
      </c>
      <c r="M88" s="21">
        <f t="shared" si="21"/>
        <v>0</v>
      </c>
      <c r="N88" s="21">
        <f t="shared" si="22"/>
        <v>0</v>
      </c>
      <c r="O88" s="21">
        <f t="shared" si="23"/>
        <v>0</v>
      </c>
      <c r="P88" s="21">
        <f t="shared" si="24"/>
        <v>0</v>
      </c>
      <c r="Q88">
        <f t="shared" si="32"/>
        <v>4307.8101992080692</v>
      </c>
      <c r="R88">
        <f t="shared" ref="R88:R151" si="33">T86</f>
        <v>4066.9520670780348</v>
      </c>
      <c r="S88" s="40">
        <f>T85</f>
        <v>5887.5555794810462</v>
      </c>
      <c r="T88" s="28">
        <f t="shared" si="28"/>
        <v>5003.6636489672319</v>
      </c>
      <c r="U88" s="35">
        <f t="shared" si="29"/>
        <v>5003.6636489672319</v>
      </c>
      <c r="V88">
        <f t="shared" si="30"/>
        <v>-10.663648967231893</v>
      </c>
      <c r="W88">
        <f t="shared" si="31"/>
        <v>2.1357198011680138E-3</v>
      </c>
    </row>
    <row r="89" spans="1:23" ht="15.75" x14ac:dyDescent="0.25">
      <c r="A89" s="2">
        <v>39569</v>
      </c>
      <c r="B89" s="9">
        <v>5</v>
      </c>
      <c r="D89" s="3">
        <v>4523</v>
      </c>
      <c r="E89" s="3">
        <v>90</v>
      </c>
      <c r="F89" s="21">
        <f t="shared" si="14"/>
        <v>0</v>
      </c>
      <c r="G89" s="21">
        <f t="shared" si="15"/>
        <v>0</v>
      </c>
      <c r="H89" s="21">
        <f t="shared" si="16"/>
        <v>0</v>
      </c>
      <c r="I89" s="21">
        <f t="shared" si="17"/>
        <v>1</v>
      </c>
      <c r="J89" s="21">
        <f t="shared" si="18"/>
        <v>0</v>
      </c>
      <c r="K89" s="21">
        <f t="shared" si="19"/>
        <v>0</v>
      </c>
      <c r="L89" s="21">
        <f t="shared" si="20"/>
        <v>0</v>
      </c>
      <c r="M89" s="21">
        <f t="shared" si="21"/>
        <v>0</v>
      </c>
      <c r="N89" s="21">
        <f t="shared" si="22"/>
        <v>0</v>
      </c>
      <c r="O89" s="21">
        <f t="shared" si="23"/>
        <v>0</v>
      </c>
      <c r="P89" s="21">
        <f t="shared" si="24"/>
        <v>0</v>
      </c>
      <c r="Q89">
        <f t="shared" si="32"/>
        <v>5003.6636489672319</v>
      </c>
      <c r="R89">
        <f t="shared" si="33"/>
        <v>4307.8101992080692</v>
      </c>
      <c r="S89">
        <f t="shared" ref="S89:S152" si="34">T86</f>
        <v>4066.9520670780348</v>
      </c>
      <c r="T89" s="28">
        <f t="shared" si="28"/>
        <v>4786.0308626345823</v>
      </c>
      <c r="U89" s="35">
        <f t="shared" si="29"/>
        <v>4786.0308626345823</v>
      </c>
      <c r="V89">
        <f t="shared" si="30"/>
        <v>-263.03086263458226</v>
      </c>
      <c r="W89">
        <f t="shared" si="31"/>
        <v>5.8154070889803726E-2</v>
      </c>
    </row>
    <row r="90" spans="1:23" ht="15.75" x14ac:dyDescent="0.25">
      <c r="A90" s="2">
        <v>39600</v>
      </c>
      <c r="B90" s="9">
        <v>6</v>
      </c>
      <c r="D90" s="3">
        <v>4930</v>
      </c>
      <c r="E90" s="3">
        <v>91</v>
      </c>
      <c r="F90" s="21">
        <f t="shared" si="14"/>
        <v>0</v>
      </c>
      <c r="G90" s="21">
        <f t="shared" si="15"/>
        <v>0</v>
      </c>
      <c r="H90" s="21">
        <f t="shared" si="16"/>
        <v>0</v>
      </c>
      <c r="I90" s="21">
        <f t="shared" si="17"/>
        <v>0</v>
      </c>
      <c r="J90" s="21">
        <f t="shared" si="18"/>
        <v>1</v>
      </c>
      <c r="K90" s="21">
        <f t="shared" si="19"/>
        <v>0</v>
      </c>
      <c r="L90" s="21">
        <f t="shared" si="20"/>
        <v>0</v>
      </c>
      <c r="M90" s="21">
        <f t="shared" si="21"/>
        <v>0</v>
      </c>
      <c r="N90" s="21">
        <f t="shared" si="22"/>
        <v>0</v>
      </c>
      <c r="O90" s="21">
        <f t="shared" si="23"/>
        <v>0</v>
      </c>
      <c r="P90" s="21">
        <f t="shared" si="24"/>
        <v>0</v>
      </c>
      <c r="Q90">
        <f t="shared" si="32"/>
        <v>4786.0308626345823</v>
      </c>
      <c r="R90">
        <f t="shared" si="33"/>
        <v>5003.6636489672319</v>
      </c>
      <c r="S90">
        <f t="shared" si="34"/>
        <v>4307.8101992080692</v>
      </c>
      <c r="T90" s="28">
        <f t="shared" si="28"/>
        <v>5085.9137918193674</v>
      </c>
      <c r="U90" s="35">
        <f t="shared" si="29"/>
        <v>5085.9137918193674</v>
      </c>
      <c r="V90">
        <f t="shared" si="30"/>
        <v>-155.91379181936736</v>
      </c>
      <c r="W90">
        <f t="shared" si="31"/>
        <v>3.1625515582021778E-2</v>
      </c>
    </row>
    <row r="91" spans="1:23" ht="15.75" x14ac:dyDescent="0.25">
      <c r="A91" s="2">
        <v>39630</v>
      </c>
      <c r="B91" s="9">
        <v>7</v>
      </c>
      <c r="D91" s="3">
        <v>5188</v>
      </c>
      <c r="E91" s="3">
        <v>92</v>
      </c>
      <c r="F91" s="21">
        <f t="shared" si="14"/>
        <v>0</v>
      </c>
      <c r="G91" s="21">
        <f t="shared" si="15"/>
        <v>0</v>
      </c>
      <c r="H91" s="21">
        <f t="shared" si="16"/>
        <v>0</v>
      </c>
      <c r="I91" s="21">
        <f t="shared" si="17"/>
        <v>0</v>
      </c>
      <c r="J91" s="21">
        <f t="shared" si="18"/>
        <v>0</v>
      </c>
      <c r="K91" s="21">
        <f t="shared" si="19"/>
        <v>1</v>
      </c>
      <c r="L91" s="21">
        <f t="shared" si="20"/>
        <v>0</v>
      </c>
      <c r="M91" s="21">
        <f t="shared" si="21"/>
        <v>0</v>
      </c>
      <c r="N91" s="21">
        <f t="shared" si="22"/>
        <v>0</v>
      </c>
      <c r="O91" s="21">
        <f t="shared" si="23"/>
        <v>0</v>
      </c>
      <c r="P91" s="21">
        <f t="shared" si="24"/>
        <v>0</v>
      </c>
      <c r="Q91">
        <f t="shared" si="32"/>
        <v>5085.9137918193674</v>
      </c>
      <c r="R91">
        <f t="shared" si="33"/>
        <v>4786.0308626345823</v>
      </c>
      <c r="S91">
        <f t="shared" si="34"/>
        <v>5003.6636489672319</v>
      </c>
      <c r="T91" s="28">
        <f t="shared" si="28"/>
        <v>5710.8587925725669</v>
      </c>
      <c r="U91" s="35">
        <f t="shared" si="29"/>
        <v>5710.8587925725669</v>
      </c>
      <c r="V91">
        <f t="shared" si="30"/>
        <v>-522.85879257256693</v>
      </c>
      <c r="W91">
        <f t="shared" si="31"/>
        <v>0.10078234243881398</v>
      </c>
    </row>
    <row r="92" spans="1:23" ht="15.75" x14ac:dyDescent="0.25">
      <c r="A92" s="2">
        <v>39661</v>
      </c>
      <c r="B92" s="9">
        <v>8</v>
      </c>
      <c r="D92" s="3">
        <v>5682</v>
      </c>
      <c r="E92" s="3">
        <v>93</v>
      </c>
      <c r="F92" s="21">
        <f t="shared" si="14"/>
        <v>0</v>
      </c>
      <c r="G92" s="21">
        <f t="shared" si="15"/>
        <v>0</v>
      </c>
      <c r="H92" s="21">
        <f t="shared" si="16"/>
        <v>0</v>
      </c>
      <c r="I92" s="21">
        <f t="shared" si="17"/>
        <v>0</v>
      </c>
      <c r="J92" s="21">
        <f t="shared" si="18"/>
        <v>0</v>
      </c>
      <c r="K92" s="21">
        <f t="shared" si="19"/>
        <v>0</v>
      </c>
      <c r="L92" s="21">
        <f t="shared" si="20"/>
        <v>1</v>
      </c>
      <c r="M92" s="21">
        <f t="shared" si="21"/>
        <v>0</v>
      </c>
      <c r="N92" s="21">
        <f t="shared" si="22"/>
        <v>0</v>
      </c>
      <c r="O92" s="21">
        <f t="shared" si="23"/>
        <v>0</v>
      </c>
      <c r="P92" s="21">
        <f t="shared" si="24"/>
        <v>0</v>
      </c>
      <c r="Q92">
        <f t="shared" si="32"/>
        <v>5710.8587925725669</v>
      </c>
      <c r="R92">
        <f t="shared" si="33"/>
        <v>5085.9137918193674</v>
      </c>
      <c r="S92">
        <f t="shared" si="34"/>
        <v>4786.0308626345823</v>
      </c>
      <c r="T92" s="28">
        <f t="shared" si="28"/>
        <v>6025.3988124153557</v>
      </c>
      <c r="U92" s="35">
        <f t="shared" si="29"/>
        <v>6025.3988124153557</v>
      </c>
      <c r="V92">
        <f t="shared" si="30"/>
        <v>-343.39881241535568</v>
      </c>
      <c r="W92">
        <f t="shared" si="31"/>
        <v>6.0436257024877801E-2</v>
      </c>
    </row>
    <row r="93" spans="1:23" ht="15.75" x14ac:dyDescent="0.25">
      <c r="A93" s="2">
        <v>39692</v>
      </c>
      <c r="B93" s="9">
        <v>9</v>
      </c>
      <c r="D93" s="3">
        <v>4974</v>
      </c>
      <c r="E93" s="3">
        <v>94</v>
      </c>
      <c r="F93" s="21">
        <f t="shared" si="14"/>
        <v>0</v>
      </c>
      <c r="G93" s="21">
        <f t="shared" si="15"/>
        <v>0</v>
      </c>
      <c r="H93" s="21">
        <f t="shared" si="16"/>
        <v>0</v>
      </c>
      <c r="I93" s="21">
        <f t="shared" si="17"/>
        <v>0</v>
      </c>
      <c r="J93" s="21">
        <f t="shared" si="18"/>
        <v>0</v>
      </c>
      <c r="K93" s="21">
        <f t="shared" si="19"/>
        <v>0</v>
      </c>
      <c r="L93" s="21">
        <f t="shared" si="20"/>
        <v>0</v>
      </c>
      <c r="M93" s="21">
        <f t="shared" si="21"/>
        <v>1</v>
      </c>
      <c r="N93" s="21">
        <f t="shared" si="22"/>
        <v>0</v>
      </c>
      <c r="O93" s="21">
        <f t="shared" si="23"/>
        <v>0</v>
      </c>
      <c r="P93" s="21">
        <f t="shared" si="24"/>
        <v>0</v>
      </c>
      <c r="Q93">
        <f t="shared" si="32"/>
        <v>6025.3988124153557</v>
      </c>
      <c r="R93">
        <f t="shared" si="33"/>
        <v>5710.8587925725669</v>
      </c>
      <c r="S93">
        <f t="shared" si="34"/>
        <v>5085.9137918193674</v>
      </c>
      <c r="T93" s="28">
        <f t="shared" si="28"/>
        <v>5428.8866862517871</v>
      </c>
      <c r="U93" s="35">
        <f t="shared" si="29"/>
        <v>5428.8866862517871</v>
      </c>
      <c r="V93">
        <f t="shared" si="30"/>
        <v>-454.88668625178707</v>
      </c>
      <c r="W93">
        <f t="shared" si="31"/>
        <v>9.1452892290266805E-2</v>
      </c>
    </row>
    <row r="94" spans="1:23" ht="15.75" x14ac:dyDescent="0.25">
      <c r="A94" s="2">
        <v>39722</v>
      </c>
      <c r="B94" s="9">
        <v>10</v>
      </c>
      <c r="D94" s="3">
        <v>5159</v>
      </c>
      <c r="E94" s="3">
        <v>95</v>
      </c>
      <c r="F94" s="21">
        <f t="shared" si="14"/>
        <v>0</v>
      </c>
      <c r="G94" s="21">
        <f t="shared" si="15"/>
        <v>0</v>
      </c>
      <c r="H94" s="21">
        <f t="shared" si="16"/>
        <v>0</v>
      </c>
      <c r="I94" s="21">
        <f t="shared" si="17"/>
        <v>0</v>
      </c>
      <c r="J94" s="21">
        <f t="shared" si="18"/>
        <v>0</v>
      </c>
      <c r="K94" s="21">
        <f t="shared" si="19"/>
        <v>0</v>
      </c>
      <c r="L94" s="21">
        <f t="shared" si="20"/>
        <v>0</v>
      </c>
      <c r="M94" s="21">
        <f t="shared" si="21"/>
        <v>0</v>
      </c>
      <c r="N94" s="21">
        <f t="shared" si="22"/>
        <v>1</v>
      </c>
      <c r="O94" s="21">
        <f t="shared" si="23"/>
        <v>0</v>
      </c>
      <c r="P94" s="21">
        <f t="shared" si="24"/>
        <v>0</v>
      </c>
      <c r="Q94">
        <f t="shared" si="32"/>
        <v>5428.8866862517871</v>
      </c>
      <c r="R94">
        <f t="shared" si="33"/>
        <v>6025.3988124153557</v>
      </c>
      <c r="S94">
        <f t="shared" si="34"/>
        <v>5710.8587925725669</v>
      </c>
      <c r="T94" s="28">
        <f t="shared" si="28"/>
        <v>5509.8278344560995</v>
      </c>
      <c r="U94" s="35">
        <f t="shared" si="29"/>
        <v>5509.8278344560995</v>
      </c>
      <c r="V94">
        <f t="shared" si="30"/>
        <v>-350.82783445609948</v>
      </c>
      <c r="W94">
        <f t="shared" si="31"/>
        <v>6.8003069287865758E-2</v>
      </c>
    </row>
    <row r="95" spans="1:23" ht="15.75" x14ac:dyDescent="0.25">
      <c r="A95" s="2">
        <v>39753</v>
      </c>
      <c r="B95" s="9">
        <v>11</v>
      </c>
      <c r="D95" s="3">
        <v>4224</v>
      </c>
      <c r="E95" s="3">
        <v>96</v>
      </c>
      <c r="F95" s="21">
        <f t="shared" si="14"/>
        <v>0</v>
      </c>
      <c r="G95" s="21">
        <f t="shared" si="15"/>
        <v>0</v>
      </c>
      <c r="H95" s="21">
        <f t="shared" si="16"/>
        <v>0</v>
      </c>
      <c r="I95" s="21">
        <f t="shared" si="17"/>
        <v>0</v>
      </c>
      <c r="J95" s="21">
        <f t="shared" si="18"/>
        <v>0</v>
      </c>
      <c r="K95" s="21">
        <f t="shared" si="19"/>
        <v>0</v>
      </c>
      <c r="L95" s="21">
        <f t="shared" si="20"/>
        <v>0</v>
      </c>
      <c r="M95" s="21">
        <f t="shared" si="21"/>
        <v>0</v>
      </c>
      <c r="N95" s="21">
        <f t="shared" si="22"/>
        <v>0</v>
      </c>
      <c r="O95" s="21">
        <f t="shared" si="23"/>
        <v>1</v>
      </c>
      <c r="P95" s="21">
        <f t="shared" si="24"/>
        <v>0</v>
      </c>
      <c r="Q95">
        <f t="shared" si="32"/>
        <v>5509.8278344560995</v>
      </c>
      <c r="R95">
        <f t="shared" si="33"/>
        <v>5428.8866862517871</v>
      </c>
      <c r="S95">
        <f t="shared" si="34"/>
        <v>6025.3988124153557</v>
      </c>
      <c r="T95" s="28">
        <f t="shared" si="28"/>
        <v>4591.1496867302903</v>
      </c>
      <c r="U95" s="35">
        <f t="shared" si="29"/>
        <v>4591.1496867302903</v>
      </c>
      <c r="V95">
        <f t="shared" si="30"/>
        <v>-367.14968673029034</v>
      </c>
      <c r="W95">
        <f t="shared" si="31"/>
        <v>8.6919906896375548E-2</v>
      </c>
    </row>
    <row r="96" spans="1:23" ht="15.75" x14ac:dyDescent="0.25">
      <c r="A96" s="2">
        <v>39783</v>
      </c>
      <c r="B96" s="9">
        <v>12</v>
      </c>
      <c r="D96" s="3">
        <v>4758</v>
      </c>
      <c r="E96" s="3">
        <v>97</v>
      </c>
      <c r="F96" s="21">
        <f t="shared" si="14"/>
        <v>0</v>
      </c>
      <c r="G96" s="21">
        <f t="shared" si="15"/>
        <v>0</v>
      </c>
      <c r="H96" s="21">
        <f t="shared" si="16"/>
        <v>0</v>
      </c>
      <c r="I96" s="21">
        <f t="shared" si="17"/>
        <v>0</v>
      </c>
      <c r="J96" s="21">
        <f t="shared" si="18"/>
        <v>0</v>
      </c>
      <c r="K96" s="21">
        <f t="shared" si="19"/>
        <v>0</v>
      </c>
      <c r="L96" s="21">
        <f t="shared" si="20"/>
        <v>0</v>
      </c>
      <c r="M96" s="21">
        <f t="shared" si="21"/>
        <v>0</v>
      </c>
      <c r="N96" s="21">
        <f t="shared" si="22"/>
        <v>0</v>
      </c>
      <c r="O96" s="21">
        <f t="shared" si="23"/>
        <v>0</v>
      </c>
      <c r="P96" s="21">
        <f t="shared" si="24"/>
        <v>1</v>
      </c>
      <c r="Q96">
        <f t="shared" si="32"/>
        <v>4591.1496867302903</v>
      </c>
      <c r="R96">
        <f t="shared" si="33"/>
        <v>5509.8278344560995</v>
      </c>
      <c r="S96">
        <f t="shared" si="34"/>
        <v>5428.8866862517871</v>
      </c>
      <c r="T96" s="28">
        <f t="shared" si="28"/>
        <v>4790.1519301044918</v>
      </c>
      <c r="U96" s="35">
        <f t="shared" si="29"/>
        <v>4790.1519301044918</v>
      </c>
      <c r="V96">
        <f t="shared" si="30"/>
        <v>-32.151930104491839</v>
      </c>
      <c r="W96">
        <f t="shared" si="31"/>
        <v>6.757446428014258E-3</v>
      </c>
    </row>
    <row r="97" spans="1:23" ht="15.75" x14ac:dyDescent="0.25">
      <c r="A97" s="2">
        <v>39814</v>
      </c>
      <c r="B97" s="9">
        <v>1</v>
      </c>
      <c r="D97" s="3">
        <v>5690</v>
      </c>
      <c r="E97" s="3">
        <v>98</v>
      </c>
      <c r="F97" s="21">
        <f t="shared" si="14"/>
        <v>1</v>
      </c>
      <c r="G97" s="21">
        <f t="shared" si="15"/>
        <v>0</v>
      </c>
      <c r="H97" s="21">
        <f t="shared" si="16"/>
        <v>0</v>
      </c>
      <c r="I97" s="21">
        <f t="shared" si="17"/>
        <v>0</v>
      </c>
      <c r="J97" s="21">
        <f t="shared" si="18"/>
        <v>0</v>
      </c>
      <c r="K97" s="21">
        <f t="shared" si="19"/>
        <v>0</v>
      </c>
      <c r="L97" s="21">
        <f t="shared" si="20"/>
        <v>0</v>
      </c>
      <c r="M97" s="21">
        <f t="shared" si="21"/>
        <v>0</v>
      </c>
      <c r="N97" s="21">
        <f t="shared" si="22"/>
        <v>0</v>
      </c>
      <c r="O97" s="21">
        <f t="shared" si="23"/>
        <v>0</v>
      </c>
      <c r="P97" s="21">
        <f t="shared" si="24"/>
        <v>0</v>
      </c>
      <c r="Q97">
        <f t="shared" si="32"/>
        <v>4790.1519301044918</v>
      </c>
      <c r="R97">
        <f t="shared" si="33"/>
        <v>4591.1496867302903</v>
      </c>
      <c r="S97">
        <f t="shared" si="34"/>
        <v>5509.8278344560995</v>
      </c>
      <c r="T97" s="28">
        <f t="shared" si="28"/>
        <v>5977.1716539695017</v>
      </c>
      <c r="U97" s="35">
        <f t="shared" si="29"/>
        <v>5977.1716539695017</v>
      </c>
      <c r="V97">
        <f t="shared" si="30"/>
        <v>-287.17165396950168</v>
      </c>
      <c r="W97">
        <f t="shared" si="31"/>
        <v>5.0469534968277975E-2</v>
      </c>
    </row>
    <row r="98" spans="1:23" ht="15.75" x14ac:dyDescent="0.25">
      <c r="A98" s="2">
        <v>39845</v>
      </c>
      <c r="B98" s="9">
        <v>2</v>
      </c>
      <c r="D98" s="3">
        <v>3830</v>
      </c>
      <c r="E98" s="3">
        <v>99</v>
      </c>
      <c r="F98" s="21">
        <f t="shared" si="14"/>
        <v>0</v>
      </c>
      <c r="G98" s="21">
        <f t="shared" si="15"/>
        <v>0</v>
      </c>
      <c r="H98" s="21">
        <f t="shared" si="16"/>
        <v>0</v>
      </c>
      <c r="I98" s="21">
        <f t="shared" si="17"/>
        <v>0</v>
      </c>
      <c r="J98" s="21">
        <f t="shared" si="18"/>
        <v>0</v>
      </c>
      <c r="K98" s="21">
        <f t="shared" si="19"/>
        <v>0</v>
      </c>
      <c r="L98" s="21">
        <f t="shared" si="20"/>
        <v>0</v>
      </c>
      <c r="M98" s="21">
        <f t="shared" si="21"/>
        <v>0</v>
      </c>
      <c r="N98" s="21">
        <f t="shared" si="22"/>
        <v>0</v>
      </c>
      <c r="O98" s="21">
        <f t="shared" si="23"/>
        <v>0</v>
      </c>
      <c r="P98" s="21">
        <f t="shared" si="24"/>
        <v>0</v>
      </c>
      <c r="Q98">
        <f t="shared" si="32"/>
        <v>5977.1716539695017</v>
      </c>
      <c r="R98">
        <f t="shared" si="33"/>
        <v>4790.1519301044918</v>
      </c>
      <c r="S98">
        <f t="shared" si="34"/>
        <v>4591.1496867302903</v>
      </c>
      <c r="T98" s="28">
        <f t="shared" si="28"/>
        <v>4157.9248061791877</v>
      </c>
      <c r="U98" s="35">
        <f t="shared" si="29"/>
        <v>4157.9248061791877</v>
      </c>
      <c r="V98">
        <f t="shared" si="30"/>
        <v>-327.92480617918773</v>
      </c>
      <c r="W98">
        <f t="shared" si="31"/>
        <v>8.5620053832686088E-2</v>
      </c>
    </row>
    <row r="99" spans="1:23" ht="15.75" x14ac:dyDescent="0.25">
      <c r="A99" s="2">
        <v>39873</v>
      </c>
      <c r="B99" s="9">
        <v>3</v>
      </c>
      <c r="D99" s="3">
        <v>3896</v>
      </c>
      <c r="E99" s="3">
        <v>100</v>
      </c>
      <c r="F99" s="21">
        <f t="shared" si="14"/>
        <v>0</v>
      </c>
      <c r="G99" s="21">
        <f t="shared" si="15"/>
        <v>1</v>
      </c>
      <c r="H99" s="21">
        <f t="shared" si="16"/>
        <v>0</v>
      </c>
      <c r="I99" s="21">
        <f t="shared" si="17"/>
        <v>0</v>
      </c>
      <c r="J99" s="21">
        <f t="shared" si="18"/>
        <v>0</v>
      </c>
      <c r="K99" s="21">
        <f t="shared" si="19"/>
        <v>0</v>
      </c>
      <c r="L99" s="21">
        <f t="shared" si="20"/>
        <v>0</v>
      </c>
      <c r="M99" s="21">
        <f t="shared" si="21"/>
        <v>0</v>
      </c>
      <c r="N99" s="21">
        <f t="shared" si="22"/>
        <v>0</v>
      </c>
      <c r="O99" s="21">
        <f t="shared" si="23"/>
        <v>0</v>
      </c>
      <c r="P99" s="21">
        <f t="shared" si="24"/>
        <v>0</v>
      </c>
      <c r="Q99">
        <f t="shared" si="32"/>
        <v>4157.9248061791877</v>
      </c>
      <c r="R99">
        <f t="shared" si="33"/>
        <v>5977.1716539695017</v>
      </c>
      <c r="S99">
        <f t="shared" si="34"/>
        <v>4790.1519301044918</v>
      </c>
      <c r="T99" s="28">
        <f t="shared" si="28"/>
        <v>4416.9882116675299</v>
      </c>
      <c r="U99" s="35">
        <f t="shared" si="29"/>
        <v>4416.9882116675299</v>
      </c>
      <c r="V99">
        <f t="shared" si="30"/>
        <v>-520.98821166752987</v>
      </c>
      <c r="W99">
        <f t="shared" si="31"/>
        <v>0.13372387363129618</v>
      </c>
    </row>
    <row r="100" spans="1:23" ht="15.75" x14ac:dyDescent="0.25">
      <c r="A100" s="2">
        <v>39904</v>
      </c>
      <c r="B100" s="9">
        <v>4</v>
      </c>
      <c r="D100" s="3">
        <v>4437</v>
      </c>
      <c r="E100" s="3">
        <v>101</v>
      </c>
      <c r="F100" s="21">
        <f t="shared" si="14"/>
        <v>0</v>
      </c>
      <c r="G100" s="21">
        <f t="shared" si="15"/>
        <v>0</v>
      </c>
      <c r="H100" s="21">
        <f t="shared" si="16"/>
        <v>1</v>
      </c>
      <c r="I100" s="21">
        <f t="shared" si="17"/>
        <v>0</v>
      </c>
      <c r="J100" s="21">
        <f t="shared" si="18"/>
        <v>0</v>
      </c>
      <c r="K100" s="21">
        <f t="shared" si="19"/>
        <v>0</v>
      </c>
      <c r="L100" s="21">
        <f t="shared" si="20"/>
        <v>0</v>
      </c>
      <c r="M100" s="21">
        <f t="shared" si="21"/>
        <v>0</v>
      </c>
      <c r="N100" s="21">
        <f t="shared" si="22"/>
        <v>0</v>
      </c>
      <c r="O100" s="21">
        <f t="shared" si="23"/>
        <v>0</v>
      </c>
      <c r="P100" s="21">
        <f t="shared" si="24"/>
        <v>0</v>
      </c>
      <c r="Q100">
        <f t="shared" si="32"/>
        <v>4416.9882116675299</v>
      </c>
      <c r="R100">
        <f t="shared" si="33"/>
        <v>4157.9248061791877</v>
      </c>
      <c r="S100">
        <f t="shared" si="34"/>
        <v>5977.1716539695017</v>
      </c>
      <c r="T100" s="28">
        <f t="shared" si="28"/>
        <v>5090.5752582761825</v>
      </c>
      <c r="U100" s="35">
        <f t="shared" si="29"/>
        <v>5090.5752582761825</v>
      </c>
      <c r="V100">
        <f t="shared" si="30"/>
        <v>-653.57525827618247</v>
      </c>
      <c r="W100">
        <f t="shared" si="31"/>
        <v>0.1473011625594281</v>
      </c>
    </row>
    <row r="101" spans="1:23" ht="15.75" x14ac:dyDescent="0.25">
      <c r="A101" s="2">
        <v>39934</v>
      </c>
      <c r="B101" s="9">
        <v>5</v>
      </c>
      <c r="D101" s="3">
        <v>3947</v>
      </c>
      <c r="E101" s="3">
        <v>102</v>
      </c>
      <c r="F101" s="21">
        <f t="shared" si="14"/>
        <v>0</v>
      </c>
      <c r="G101" s="21">
        <f t="shared" si="15"/>
        <v>0</v>
      </c>
      <c r="H101" s="21">
        <f t="shared" si="16"/>
        <v>0</v>
      </c>
      <c r="I101" s="21">
        <f t="shared" si="17"/>
        <v>1</v>
      </c>
      <c r="J101" s="21">
        <f t="shared" si="18"/>
        <v>0</v>
      </c>
      <c r="K101" s="21">
        <f t="shared" si="19"/>
        <v>0</v>
      </c>
      <c r="L101" s="21">
        <f t="shared" si="20"/>
        <v>0</v>
      </c>
      <c r="M101" s="21">
        <f t="shared" si="21"/>
        <v>0</v>
      </c>
      <c r="N101" s="21">
        <f t="shared" si="22"/>
        <v>0</v>
      </c>
      <c r="O101" s="21">
        <f t="shared" si="23"/>
        <v>0</v>
      </c>
      <c r="P101" s="21">
        <f t="shared" si="24"/>
        <v>0</v>
      </c>
      <c r="Q101">
        <f t="shared" si="32"/>
        <v>5090.5752582761825</v>
      </c>
      <c r="R101">
        <f t="shared" si="33"/>
        <v>4416.9882116675299</v>
      </c>
      <c r="S101">
        <f t="shared" si="34"/>
        <v>4157.9248061791877</v>
      </c>
      <c r="T101" s="28">
        <f t="shared" si="28"/>
        <v>4870.0384170489151</v>
      </c>
      <c r="U101" s="35">
        <f t="shared" si="29"/>
        <v>4870.0384170489151</v>
      </c>
      <c r="V101">
        <f t="shared" si="30"/>
        <v>-923.03841704891511</v>
      </c>
      <c r="W101">
        <f t="shared" si="31"/>
        <v>0.23385822575346216</v>
      </c>
    </row>
    <row r="102" spans="1:23" ht="15.75" x14ac:dyDescent="0.25">
      <c r="A102" s="2">
        <v>39965</v>
      </c>
      <c r="B102" s="9">
        <v>6</v>
      </c>
      <c r="D102" s="3">
        <v>4217</v>
      </c>
      <c r="E102" s="3">
        <v>103</v>
      </c>
      <c r="F102" s="21">
        <f t="shared" si="14"/>
        <v>0</v>
      </c>
      <c r="G102" s="21">
        <f t="shared" si="15"/>
        <v>0</v>
      </c>
      <c r="H102" s="21">
        <f t="shared" si="16"/>
        <v>0</v>
      </c>
      <c r="I102" s="21">
        <f t="shared" si="17"/>
        <v>0</v>
      </c>
      <c r="J102" s="21">
        <f t="shared" si="18"/>
        <v>1</v>
      </c>
      <c r="K102" s="21">
        <f t="shared" si="19"/>
        <v>0</v>
      </c>
      <c r="L102" s="21">
        <f t="shared" si="20"/>
        <v>0</v>
      </c>
      <c r="M102" s="21">
        <f t="shared" si="21"/>
        <v>0</v>
      </c>
      <c r="N102" s="21">
        <f t="shared" si="22"/>
        <v>0</v>
      </c>
      <c r="O102" s="21">
        <f t="shared" si="23"/>
        <v>0</v>
      </c>
      <c r="P102" s="21">
        <f t="shared" si="24"/>
        <v>0</v>
      </c>
      <c r="Q102">
        <f t="shared" si="32"/>
        <v>4870.0384170489151</v>
      </c>
      <c r="R102">
        <f t="shared" si="33"/>
        <v>5090.5752582761825</v>
      </c>
      <c r="S102">
        <f t="shared" si="34"/>
        <v>4416.9882116675299</v>
      </c>
      <c r="T102" s="28">
        <f t="shared" si="28"/>
        <v>5174.9701649070776</v>
      </c>
      <c r="U102" s="35">
        <f t="shared" si="29"/>
        <v>5174.9701649070776</v>
      </c>
      <c r="V102">
        <f t="shared" si="30"/>
        <v>-957.97016490707756</v>
      </c>
      <c r="W102">
        <f t="shared" si="31"/>
        <v>0.22716864237777509</v>
      </c>
    </row>
    <row r="103" spans="1:23" ht="15.75" x14ac:dyDescent="0.25">
      <c r="A103" s="2">
        <v>39995</v>
      </c>
      <c r="B103" s="9">
        <v>7</v>
      </c>
      <c r="D103" s="3">
        <v>4662</v>
      </c>
      <c r="E103" s="3">
        <v>104</v>
      </c>
      <c r="F103" s="21">
        <f t="shared" si="14"/>
        <v>0</v>
      </c>
      <c r="G103" s="21">
        <f t="shared" si="15"/>
        <v>0</v>
      </c>
      <c r="H103" s="21">
        <f t="shared" si="16"/>
        <v>0</v>
      </c>
      <c r="I103" s="21">
        <f t="shared" si="17"/>
        <v>0</v>
      </c>
      <c r="J103" s="21">
        <f t="shared" si="18"/>
        <v>0</v>
      </c>
      <c r="K103" s="21">
        <f t="shared" si="19"/>
        <v>1</v>
      </c>
      <c r="L103" s="21">
        <f t="shared" si="20"/>
        <v>0</v>
      </c>
      <c r="M103" s="21">
        <f t="shared" si="21"/>
        <v>0</v>
      </c>
      <c r="N103" s="21">
        <f t="shared" si="22"/>
        <v>0</v>
      </c>
      <c r="O103" s="21">
        <f t="shared" si="23"/>
        <v>0</v>
      </c>
      <c r="P103" s="21">
        <f t="shared" si="24"/>
        <v>0</v>
      </c>
      <c r="Q103">
        <f t="shared" si="32"/>
        <v>5174.9701649070776</v>
      </c>
      <c r="R103">
        <f t="shared" si="33"/>
        <v>4870.0384170489151</v>
      </c>
      <c r="S103">
        <f t="shared" si="34"/>
        <v>5090.5752582761825</v>
      </c>
      <c r="T103" s="28">
        <f t="shared" si="28"/>
        <v>5791.164583116848</v>
      </c>
      <c r="U103" s="35">
        <f t="shared" si="29"/>
        <v>5791.164583116848</v>
      </c>
      <c r="V103">
        <f t="shared" si="30"/>
        <v>-1129.164583116848</v>
      </c>
      <c r="W103">
        <f t="shared" si="31"/>
        <v>0.24220604528460918</v>
      </c>
    </row>
    <row r="104" spans="1:23" ht="15.75" x14ac:dyDescent="0.25">
      <c r="A104" s="2">
        <v>40026</v>
      </c>
      <c r="B104" s="9">
        <v>8</v>
      </c>
      <c r="D104" s="3">
        <v>4749</v>
      </c>
      <c r="E104" s="3">
        <v>105</v>
      </c>
      <c r="F104" s="21">
        <f t="shared" si="14"/>
        <v>0</v>
      </c>
      <c r="G104" s="21">
        <f t="shared" si="15"/>
        <v>0</v>
      </c>
      <c r="H104" s="21">
        <f t="shared" si="16"/>
        <v>0</v>
      </c>
      <c r="I104" s="21">
        <f t="shared" si="17"/>
        <v>0</v>
      </c>
      <c r="J104" s="21">
        <f t="shared" si="18"/>
        <v>0</v>
      </c>
      <c r="K104" s="21">
        <f t="shared" si="19"/>
        <v>0</v>
      </c>
      <c r="L104" s="21">
        <f t="shared" si="20"/>
        <v>1</v>
      </c>
      <c r="M104" s="21">
        <f t="shared" si="21"/>
        <v>0</v>
      </c>
      <c r="N104" s="21">
        <f t="shared" si="22"/>
        <v>0</v>
      </c>
      <c r="O104" s="21">
        <f t="shared" si="23"/>
        <v>0</v>
      </c>
      <c r="P104" s="21">
        <f t="shared" si="24"/>
        <v>0</v>
      </c>
      <c r="Q104">
        <f t="shared" si="32"/>
        <v>5791.164583116848</v>
      </c>
      <c r="R104">
        <f t="shared" si="33"/>
        <v>5174.9701649070776</v>
      </c>
      <c r="S104">
        <f t="shared" si="34"/>
        <v>4870.0384170489151</v>
      </c>
      <c r="T104" s="28">
        <f t="shared" si="28"/>
        <v>6102.8672250770151</v>
      </c>
      <c r="U104" s="35">
        <f t="shared" si="29"/>
        <v>6102.8672250770151</v>
      </c>
      <c r="V104">
        <f t="shared" si="30"/>
        <v>-1353.8672250770151</v>
      </c>
      <c r="W104">
        <f t="shared" si="31"/>
        <v>0.28508469679448623</v>
      </c>
    </row>
    <row r="105" spans="1:23" ht="15.75" x14ac:dyDescent="0.25">
      <c r="A105" s="2">
        <v>40057</v>
      </c>
      <c r="B105" s="9">
        <v>9</v>
      </c>
      <c r="D105" s="3">
        <v>4221</v>
      </c>
      <c r="E105" s="3">
        <v>106</v>
      </c>
      <c r="F105" s="21">
        <f t="shared" si="14"/>
        <v>0</v>
      </c>
      <c r="G105" s="21">
        <f t="shared" si="15"/>
        <v>0</v>
      </c>
      <c r="H105" s="21">
        <f t="shared" si="16"/>
        <v>0</v>
      </c>
      <c r="I105" s="21">
        <f t="shared" si="17"/>
        <v>0</v>
      </c>
      <c r="J105" s="21">
        <f t="shared" si="18"/>
        <v>0</v>
      </c>
      <c r="K105" s="21">
        <f t="shared" si="19"/>
        <v>0</v>
      </c>
      <c r="L105" s="21">
        <f t="shared" si="20"/>
        <v>0</v>
      </c>
      <c r="M105" s="21">
        <f t="shared" si="21"/>
        <v>1</v>
      </c>
      <c r="N105" s="21">
        <f t="shared" si="22"/>
        <v>0</v>
      </c>
      <c r="O105" s="21">
        <f t="shared" si="23"/>
        <v>0</v>
      </c>
      <c r="P105" s="21">
        <f t="shared" si="24"/>
        <v>0</v>
      </c>
      <c r="Q105">
        <f t="shared" si="32"/>
        <v>6102.8672250770151</v>
      </c>
      <c r="R105">
        <f t="shared" si="33"/>
        <v>5791.164583116848</v>
      </c>
      <c r="S105">
        <f t="shared" si="34"/>
        <v>5174.9701649070776</v>
      </c>
      <c r="T105" s="28">
        <f t="shared" si="28"/>
        <v>5507.0247199503001</v>
      </c>
      <c r="U105" s="35">
        <f t="shared" si="29"/>
        <v>5507.0247199503001</v>
      </c>
      <c r="V105">
        <f t="shared" si="30"/>
        <v>-1286.0247199503001</v>
      </c>
      <c r="W105">
        <f t="shared" si="31"/>
        <v>0.30467299690838667</v>
      </c>
    </row>
    <row r="106" spans="1:23" ht="15.75" x14ac:dyDescent="0.25">
      <c r="A106" s="2">
        <v>40087</v>
      </c>
      <c r="B106" s="9">
        <v>10</v>
      </c>
      <c r="D106" s="3">
        <v>4180</v>
      </c>
      <c r="E106" s="3">
        <v>107</v>
      </c>
      <c r="F106" s="21">
        <f t="shared" si="14"/>
        <v>0</v>
      </c>
      <c r="G106" s="21">
        <f t="shared" si="15"/>
        <v>0</v>
      </c>
      <c r="H106" s="21">
        <f t="shared" si="16"/>
        <v>0</v>
      </c>
      <c r="I106" s="21">
        <f t="shared" si="17"/>
        <v>0</v>
      </c>
      <c r="J106" s="21">
        <f t="shared" si="18"/>
        <v>0</v>
      </c>
      <c r="K106" s="21">
        <f t="shared" si="19"/>
        <v>0</v>
      </c>
      <c r="L106" s="21">
        <f t="shared" si="20"/>
        <v>0</v>
      </c>
      <c r="M106" s="21">
        <f t="shared" si="21"/>
        <v>0</v>
      </c>
      <c r="N106" s="21">
        <f t="shared" si="22"/>
        <v>1</v>
      </c>
      <c r="O106" s="21">
        <f t="shared" si="23"/>
        <v>0</v>
      </c>
      <c r="P106" s="21">
        <f t="shared" si="24"/>
        <v>0</v>
      </c>
      <c r="Q106">
        <f t="shared" si="32"/>
        <v>5507.0247199503001</v>
      </c>
      <c r="R106">
        <f t="shared" si="33"/>
        <v>6102.8672250770151</v>
      </c>
      <c r="S106">
        <f t="shared" si="34"/>
        <v>5791.164583116848</v>
      </c>
      <c r="T106" s="28">
        <f t="shared" si="28"/>
        <v>5584.0514136338579</v>
      </c>
      <c r="U106" s="35">
        <f t="shared" si="29"/>
        <v>5584.0514136338579</v>
      </c>
      <c r="V106">
        <f t="shared" si="30"/>
        <v>-1404.0514136338579</v>
      </c>
      <c r="W106">
        <f t="shared" si="31"/>
        <v>0.33589746737652104</v>
      </c>
    </row>
    <row r="107" spans="1:23" ht="15.75" x14ac:dyDescent="0.25">
      <c r="A107" s="2">
        <v>40118</v>
      </c>
      <c r="B107" s="9">
        <v>11</v>
      </c>
      <c r="D107" s="3">
        <v>3550</v>
      </c>
      <c r="E107" s="3">
        <v>108</v>
      </c>
      <c r="F107" s="21">
        <f t="shared" si="14"/>
        <v>0</v>
      </c>
      <c r="G107" s="21">
        <f t="shared" si="15"/>
        <v>0</v>
      </c>
      <c r="H107" s="21">
        <f t="shared" si="16"/>
        <v>0</v>
      </c>
      <c r="I107" s="21">
        <f t="shared" si="17"/>
        <v>0</v>
      </c>
      <c r="J107" s="21">
        <f t="shared" si="18"/>
        <v>0</v>
      </c>
      <c r="K107" s="21">
        <f t="shared" si="19"/>
        <v>0</v>
      </c>
      <c r="L107" s="21">
        <f t="shared" si="20"/>
        <v>0</v>
      </c>
      <c r="M107" s="21">
        <f t="shared" si="21"/>
        <v>0</v>
      </c>
      <c r="N107" s="21">
        <f t="shared" si="22"/>
        <v>0</v>
      </c>
      <c r="O107" s="21">
        <f t="shared" si="23"/>
        <v>1</v>
      </c>
      <c r="P107" s="21">
        <f t="shared" si="24"/>
        <v>0</v>
      </c>
      <c r="Q107">
        <f t="shared" si="32"/>
        <v>5584.0514136338579</v>
      </c>
      <c r="R107">
        <f t="shared" si="33"/>
        <v>5507.0247199503001</v>
      </c>
      <c r="S107">
        <f t="shared" si="34"/>
        <v>6102.8672250770151</v>
      </c>
      <c r="T107" s="28">
        <f t="shared" si="28"/>
        <v>4663.2820962379064</v>
      </c>
      <c r="U107" s="35">
        <f t="shared" si="29"/>
        <v>4663.2820962379064</v>
      </c>
      <c r="V107">
        <f t="shared" si="30"/>
        <v>-1113.2820962379064</v>
      </c>
      <c r="W107">
        <f t="shared" si="31"/>
        <v>0.31360059048955113</v>
      </c>
    </row>
    <row r="108" spans="1:23" ht="15.75" x14ac:dyDescent="0.25">
      <c r="A108" s="2">
        <v>40148</v>
      </c>
      <c r="B108" s="9">
        <v>12</v>
      </c>
      <c r="D108" s="3">
        <v>3979</v>
      </c>
      <c r="E108" s="3">
        <v>109</v>
      </c>
      <c r="F108" s="21">
        <f t="shared" si="14"/>
        <v>0</v>
      </c>
      <c r="G108" s="21">
        <f t="shared" si="15"/>
        <v>0</v>
      </c>
      <c r="H108" s="21">
        <f t="shared" si="16"/>
        <v>0</v>
      </c>
      <c r="I108" s="21">
        <f t="shared" si="17"/>
        <v>0</v>
      </c>
      <c r="J108" s="21">
        <f t="shared" si="18"/>
        <v>0</v>
      </c>
      <c r="K108" s="21">
        <f t="shared" si="19"/>
        <v>0</v>
      </c>
      <c r="L108" s="21">
        <f t="shared" si="20"/>
        <v>0</v>
      </c>
      <c r="M108" s="21">
        <f t="shared" si="21"/>
        <v>0</v>
      </c>
      <c r="N108" s="21">
        <f t="shared" si="22"/>
        <v>0</v>
      </c>
      <c r="O108" s="21">
        <f t="shared" si="23"/>
        <v>0</v>
      </c>
      <c r="P108" s="21">
        <f t="shared" si="24"/>
        <v>1</v>
      </c>
      <c r="Q108">
        <f t="shared" si="32"/>
        <v>4663.2820962379064</v>
      </c>
      <c r="R108">
        <f t="shared" si="33"/>
        <v>5584.0514136338579</v>
      </c>
      <c r="S108">
        <f t="shared" si="34"/>
        <v>5507.0247199503001</v>
      </c>
      <c r="T108" s="28">
        <f t="shared" si="28"/>
        <v>4861.7002128728755</v>
      </c>
      <c r="U108" s="35">
        <f t="shared" si="29"/>
        <v>4861.7002128728755</v>
      </c>
      <c r="V108">
        <f t="shared" si="30"/>
        <v>-882.70021287287545</v>
      </c>
      <c r="W108">
        <f t="shared" si="31"/>
        <v>0.22183971170466837</v>
      </c>
    </row>
    <row r="109" spans="1:23" ht="15.75" x14ac:dyDescent="0.25">
      <c r="A109" s="2">
        <v>40179</v>
      </c>
      <c r="B109" s="9">
        <v>1</v>
      </c>
      <c r="D109" s="3">
        <v>4402</v>
      </c>
      <c r="E109" s="3">
        <v>110</v>
      </c>
      <c r="F109" s="21">
        <f t="shared" si="14"/>
        <v>1</v>
      </c>
      <c r="G109" s="21">
        <f t="shared" si="15"/>
        <v>0</v>
      </c>
      <c r="H109" s="21">
        <f t="shared" si="16"/>
        <v>0</v>
      </c>
      <c r="I109" s="21">
        <f t="shared" si="17"/>
        <v>0</v>
      </c>
      <c r="J109" s="21">
        <f t="shared" si="18"/>
        <v>0</v>
      </c>
      <c r="K109" s="21">
        <f t="shared" si="19"/>
        <v>0</v>
      </c>
      <c r="L109" s="21">
        <f t="shared" si="20"/>
        <v>0</v>
      </c>
      <c r="M109" s="21">
        <f t="shared" si="21"/>
        <v>0</v>
      </c>
      <c r="N109" s="21">
        <f t="shared" si="22"/>
        <v>0</v>
      </c>
      <c r="O109" s="21">
        <f t="shared" si="23"/>
        <v>0</v>
      </c>
      <c r="P109" s="21">
        <f t="shared" si="24"/>
        <v>0</v>
      </c>
      <c r="Q109">
        <f t="shared" si="32"/>
        <v>4861.7002128728755</v>
      </c>
      <c r="R109">
        <f t="shared" si="33"/>
        <v>4663.2820962379064</v>
      </c>
      <c r="S109">
        <f t="shared" si="34"/>
        <v>5584.0514136338579</v>
      </c>
      <c r="T109" s="28">
        <f t="shared" si="28"/>
        <v>6046.680133523193</v>
      </c>
      <c r="U109" s="35">
        <f t="shared" si="29"/>
        <v>6046.680133523193</v>
      </c>
      <c r="V109">
        <f t="shared" si="30"/>
        <v>-1644.680133523193</v>
      </c>
      <c r="W109">
        <f t="shared" si="31"/>
        <v>0.37362111165906248</v>
      </c>
    </row>
    <row r="110" spans="1:23" ht="15.75" x14ac:dyDescent="0.25">
      <c r="A110" s="2">
        <v>40210</v>
      </c>
      <c r="B110" s="9">
        <v>2</v>
      </c>
      <c r="D110" s="3">
        <v>3096</v>
      </c>
      <c r="E110" s="3">
        <v>111</v>
      </c>
      <c r="F110" s="21">
        <f t="shared" si="14"/>
        <v>0</v>
      </c>
      <c r="G110" s="21">
        <f t="shared" si="15"/>
        <v>0</v>
      </c>
      <c r="H110" s="21">
        <f t="shared" si="16"/>
        <v>0</v>
      </c>
      <c r="I110" s="21">
        <f t="shared" si="17"/>
        <v>0</v>
      </c>
      <c r="J110" s="21">
        <f t="shared" si="18"/>
        <v>0</v>
      </c>
      <c r="K110" s="21">
        <f t="shared" si="19"/>
        <v>0</v>
      </c>
      <c r="L110" s="21">
        <f t="shared" si="20"/>
        <v>0</v>
      </c>
      <c r="M110" s="21">
        <f t="shared" si="21"/>
        <v>0</v>
      </c>
      <c r="N110" s="21">
        <f t="shared" si="22"/>
        <v>0</v>
      </c>
      <c r="O110" s="21">
        <f t="shared" si="23"/>
        <v>0</v>
      </c>
      <c r="P110" s="21">
        <f t="shared" si="24"/>
        <v>0</v>
      </c>
      <c r="Q110">
        <f t="shared" si="32"/>
        <v>6046.680133523193</v>
      </c>
      <c r="R110">
        <f t="shared" si="33"/>
        <v>4861.7002128728755</v>
      </c>
      <c r="S110">
        <f t="shared" si="34"/>
        <v>4663.2820962379064</v>
      </c>
      <c r="T110" s="28">
        <f t="shared" si="28"/>
        <v>4225.9870751150611</v>
      </c>
      <c r="U110" s="35">
        <f t="shared" si="29"/>
        <v>4225.9870751150611</v>
      </c>
      <c r="V110">
        <f t="shared" si="30"/>
        <v>-1129.9870751150611</v>
      </c>
      <c r="W110">
        <f t="shared" si="31"/>
        <v>0.36498290539892153</v>
      </c>
    </row>
    <row r="111" spans="1:23" ht="15.75" x14ac:dyDescent="0.25">
      <c r="A111" s="2">
        <v>40238</v>
      </c>
      <c r="B111" s="9">
        <v>3</v>
      </c>
      <c r="D111" s="3">
        <v>3387</v>
      </c>
      <c r="E111" s="3">
        <v>112</v>
      </c>
      <c r="F111" s="21">
        <f t="shared" si="14"/>
        <v>0</v>
      </c>
      <c r="G111" s="21">
        <f t="shared" si="15"/>
        <v>1</v>
      </c>
      <c r="H111" s="21">
        <f t="shared" si="16"/>
        <v>0</v>
      </c>
      <c r="I111" s="21">
        <f t="shared" si="17"/>
        <v>0</v>
      </c>
      <c r="J111" s="21">
        <f t="shared" si="18"/>
        <v>0</v>
      </c>
      <c r="K111" s="21">
        <f t="shared" si="19"/>
        <v>0</v>
      </c>
      <c r="L111" s="21">
        <f t="shared" si="20"/>
        <v>0</v>
      </c>
      <c r="M111" s="21">
        <f t="shared" si="21"/>
        <v>0</v>
      </c>
      <c r="N111" s="21">
        <f t="shared" si="22"/>
        <v>0</v>
      </c>
      <c r="O111" s="21">
        <f t="shared" si="23"/>
        <v>0</v>
      </c>
      <c r="P111" s="21">
        <f t="shared" si="24"/>
        <v>0</v>
      </c>
      <c r="Q111">
        <f t="shared" si="32"/>
        <v>4225.9870751150611</v>
      </c>
      <c r="R111">
        <f t="shared" si="33"/>
        <v>6046.680133523193</v>
      </c>
      <c r="S111">
        <f t="shared" si="34"/>
        <v>4861.7002128728755</v>
      </c>
      <c r="T111" s="28">
        <f t="shared" si="28"/>
        <v>4484.2569798144768</v>
      </c>
      <c r="U111" s="35">
        <f t="shared" si="29"/>
        <v>4484.2569798144768</v>
      </c>
      <c r="V111">
        <f t="shared" si="30"/>
        <v>-1097.2569798144768</v>
      </c>
      <c r="W111">
        <f t="shared" si="31"/>
        <v>0.32396131674475254</v>
      </c>
    </row>
    <row r="112" spans="1:23" ht="15.75" x14ac:dyDescent="0.25">
      <c r="A112" s="2">
        <v>40269</v>
      </c>
      <c r="B112" s="9">
        <v>4</v>
      </c>
      <c r="D112" s="3">
        <v>3738</v>
      </c>
      <c r="E112" s="3">
        <v>113</v>
      </c>
      <c r="F112" s="21">
        <f t="shared" si="14"/>
        <v>0</v>
      </c>
      <c r="G112" s="21">
        <f t="shared" si="15"/>
        <v>0</v>
      </c>
      <c r="H112" s="21">
        <f t="shared" si="16"/>
        <v>1</v>
      </c>
      <c r="I112" s="21">
        <f t="shared" si="17"/>
        <v>0</v>
      </c>
      <c r="J112" s="21">
        <f t="shared" si="18"/>
        <v>0</v>
      </c>
      <c r="K112" s="21">
        <f t="shared" si="19"/>
        <v>0</v>
      </c>
      <c r="L112" s="21">
        <f t="shared" si="20"/>
        <v>0</v>
      </c>
      <c r="M112" s="21">
        <f t="shared" si="21"/>
        <v>0</v>
      </c>
      <c r="N112" s="21">
        <f t="shared" si="22"/>
        <v>0</v>
      </c>
      <c r="O112" s="21">
        <f t="shared" si="23"/>
        <v>0</v>
      </c>
      <c r="P112" s="21">
        <f t="shared" si="24"/>
        <v>0</v>
      </c>
      <c r="Q112">
        <f t="shared" si="32"/>
        <v>4484.2569798144768</v>
      </c>
      <c r="R112">
        <f t="shared" si="33"/>
        <v>4225.9870751150611</v>
      </c>
      <c r="S112">
        <f t="shared" si="34"/>
        <v>6046.680133523193</v>
      </c>
      <c r="T112" s="28">
        <f t="shared" si="28"/>
        <v>5156.6308504921162</v>
      </c>
      <c r="U112" s="35">
        <f t="shared" si="29"/>
        <v>5156.6308504921162</v>
      </c>
      <c r="V112">
        <f t="shared" si="30"/>
        <v>-1418.6308504921162</v>
      </c>
      <c r="W112">
        <f t="shared" si="31"/>
        <v>0.37951601136760732</v>
      </c>
    </row>
    <row r="113" spans="1:23" ht="15.75" x14ac:dyDescent="0.25">
      <c r="A113" s="2">
        <v>40299</v>
      </c>
      <c r="B113" s="9">
        <v>5</v>
      </c>
      <c r="D113" s="3">
        <v>3707</v>
      </c>
      <c r="E113" s="3">
        <v>114</v>
      </c>
      <c r="F113" s="21">
        <f t="shared" si="14"/>
        <v>0</v>
      </c>
      <c r="G113" s="21">
        <f t="shared" si="15"/>
        <v>0</v>
      </c>
      <c r="H113" s="21">
        <f t="shared" si="16"/>
        <v>0</v>
      </c>
      <c r="I113" s="21">
        <f t="shared" si="17"/>
        <v>1</v>
      </c>
      <c r="J113" s="21">
        <f t="shared" si="18"/>
        <v>0</v>
      </c>
      <c r="K113" s="21">
        <f t="shared" si="19"/>
        <v>0</v>
      </c>
      <c r="L113" s="21">
        <f t="shared" si="20"/>
        <v>0</v>
      </c>
      <c r="M113" s="21">
        <f t="shared" si="21"/>
        <v>0</v>
      </c>
      <c r="N113" s="21">
        <f t="shared" si="22"/>
        <v>0</v>
      </c>
      <c r="O113" s="21">
        <f t="shared" si="23"/>
        <v>0</v>
      </c>
      <c r="P113" s="21">
        <f t="shared" si="24"/>
        <v>0</v>
      </c>
      <c r="Q113">
        <f t="shared" si="32"/>
        <v>5156.6308504921162</v>
      </c>
      <c r="R113">
        <f t="shared" si="33"/>
        <v>4484.2569798144768</v>
      </c>
      <c r="S113">
        <f t="shared" si="34"/>
        <v>4225.9870751150611</v>
      </c>
      <c r="T113" s="28">
        <f t="shared" si="28"/>
        <v>4935.1026557671912</v>
      </c>
      <c r="U113" s="35">
        <f t="shared" si="29"/>
        <v>4935.1026557671912</v>
      </c>
      <c r="V113">
        <f t="shared" si="30"/>
        <v>-1228.1026557671912</v>
      </c>
      <c r="W113">
        <f t="shared" si="31"/>
        <v>0.33129286640604028</v>
      </c>
    </row>
    <row r="114" spans="1:23" ht="15.75" x14ac:dyDescent="0.25">
      <c r="A114" s="2">
        <v>40330</v>
      </c>
      <c r="B114" s="9">
        <v>6</v>
      </c>
      <c r="D114" s="3">
        <v>4363</v>
      </c>
      <c r="E114" s="3">
        <v>115</v>
      </c>
      <c r="F114" s="21">
        <f t="shared" si="14"/>
        <v>0</v>
      </c>
      <c r="G114" s="21">
        <f t="shared" si="15"/>
        <v>0</v>
      </c>
      <c r="H114" s="21">
        <f t="shared" si="16"/>
        <v>0</v>
      </c>
      <c r="I114" s="21">
        <f t="shared" si="17"/>
        <v>0</v>
      </c>
      <c r="J114" s="21">
        <f t="shared" si="18"/>
        <v>1</v>
      </c>
      <c r="K114" s="21">
        <f t="shared" si="19"/>
        <v>0</v>
      </c>
      <c r="L114" s="21">
        <f t="shared" si="20"/>
        <v>0</v>
      </c>
      <c r="M114" s="21">
        <f t="shared" si="21"/>
        <v>0</v>
      </c>
      <c r="N114" s="21">
        <f t="shared" si="22"/>
        <v>0</v>
      </c>
      <c r="O114" s="21">
        <f t="shared" si="23"/>
        <v>0</v>
      </c>
      <c r="P114" s="21">
        <f t="shared" si="24"/>
        <v>0</v>
      </c>
      <c r="Q114">
        <f t="shared" si="32"/>
        <v>4935.1026557671912</v>
      </c>
      <c r="R114">
        <f t="shared" si="33"/>
        <v>5156.6308504921162</v>
      </c>
      <c r="S114">
        <f t="shared" si="34"/>
        <v>4484.2569798144768</v>
      </c>
      <c r="T114" s="28">
        <f t="shared" si="28"/>
        <v>5239.3378963122786</v>
      </c>
      <c r="U114" s="35">
        <f t="shared" si="29"/>
        <v>5239.3378963122786</v>
      </c>
      <c r="V114">
        <f t="shared" si="30"/>
        <v>-876.33789631227864</v>
      </c>
      <c r="W114">
        <f t="shared" si="31"/>
        <v>0.20085672617746472</v>
      </c>
    </row>
    <row r="115" spans="1:23" ht="15.75" x14ac:dyDescent="0.25">
      <c r="A115" s="2">
        <v>40360</v>
      </c>
      <c r="B115" s="9">
        <v>7</v>
      </c>
      <c r="D115" s="3">
        <v>4602</v>
      </c>
      <c r="E115" s="3">
        <v>116</v>
      </c>
      <c r="F115" s="21">
        <f t="shared" si="14"/>
        <v>0</v>
      </c>
      <c r="G115" s="21">
        <f t="shared" si="15"/>
        <v>0</v>
      </c>
      <c r="H115" s="21">
        <f t="shared" si="16"/>
        <v>0</v>
      </c>
      <c r="I115" s="21">
        <f t="shared" si="17"/>
        <v>0</v>
      </c>
      <c r="J115" s="21">
        <f t="shared" si="18"/>
        <v>0</v>
      </c>
      <c r="K115" s="21">
        <f t="shared" si="19"/>
        <v>1</v>
      </c>
      <c r="L115" s="21">
        <f t="shared" si="20"/>
        <v>0</v>
      </c>
      <c r="M115" s="21">
        <f t="shared" si="21"/>
        <v>0</v>
      </c>
      <c r="N115" s="21">
        <f t="shared" si="22"/>
        <v>0</v>
      </c>
      <c r="O115" s="21">
        <f t="shared" si="23"/>
        <v>0</v>
      </c>
      <c r="P115" s="21">
        <f t="shared" si="24"/>
        <v>0</v>
      </c>
      <c r="Q115">
        <f t="shared" si="32"/>
        <v>5239.3378963122786</v>
      </c>
      <c r="R115">
        <f t="shared" si="33"/>
        <v>4935.1026557671912</v>
      </c>
      <c r="S115">
        <f t="shared" si="34"/>
        <v>5156.6308504921162</v>
      </c>
      <c r="T115" s="28">
        <f t="shared" si="28"/>
        <v>5854.7449494660932</v>
      </c>
      <c r="U115" s="35">
        <f t="shared" si="29"/>
        <v>5854.7449494660932</v>
      </c>
      <c r="V115">
        <f t="shared" si="30"/>
        <v>-1252.7449494660932</v>
      </c>
      <c r="W115">
        <f t="shared" si="31"/>
        <v>0.27221750314343618</v>
      </c>
    </row>
    <row r="116" spans="1:23" ht="15.75" x14ac:dyDescent="0.25">
      <c r="A116" s="2">
        <v>40391</v>
      </c>
      <c r="B116" s="9">
        <v>8</v>
      </c>
      <c r="D116" s="3">
        <v>4740</v>
      </c>
      <c r="E116" s="3">
        <v>117</v>
      </c>
      <c r="F116" s="21">
        <f t="shared" si="14"/>
        <v>0</v>
      </c>
      <c r="G116" s="21">
        <f t="shared" si="15"/>
        <v>0</v>
      </c>
      <c r="H116" s="21">
        <f t="shared" si="16"/>
        <v>0</v>
      </c>
      <c r="I116" s="21">
        <f t="shared" si="17"/>
        <v>0</v>
      </c>
      <c r="J116" s="21">
        <f t="shared" si="18"/>
        <v>0</v>
      </c>
      <c r="K116" s="21">
        <f t="shared" si="19"/>
        <v>0</v>
      </c>
      <c r="L116" s="21">
        <f t="shared" si="20"/>
        <v>1</v>
      </c>
      <c r="M116" s="21">
        <f t="shared" si="21"/>
        <v>0</v>
      </c>
      <c r="N116" s="21">
        <f t="shared" si="22"/>
        <v>0</v>
      </c>
      <c r="O116" s="21">
        <f t="shared" si="23"/>
        <v>0</v>
      </c>
      <c r="P116" s="21">
        <f t="shared" si="24"/>
        <v>0</v>
      </c>
      <c r="Q116">
        <f t="shared" si="32"/>
        <v>5854.7449494660932</v>
      </c>
      <c r="R116">
        <f t="shared" si="33"/>
        <v>5239.3378963122786</v>
      </c>
      <c r="S116">
        <f t="shared" si="34"/>
        <v>4935.1026557671912</v>
      </c>
      <c r="T116" s="28">
        <f t="shared" si="28"/>
        <v>6165.7636619810764</v>
      </c>
      <c r="U116" s="35">
        <f t="shared" si="29"/>
        <v>6165.7636619810764</v>
      </c>
      <c r="V116">
        <f t="shared" si="30"/>
        <v>-1425.7636619810764</v>
      </c>
      <c r="W116">
        <f t="shared" si="31"/>
        <v>0.30079402151499501</v>
      </c>
    </row>
    <row r="117" spans="1:23" ht="15.75" x14ac:dyDescent="0.25">
      <c r="A117" s="2">
        <v>40422</v>
      </c>
      <c r="B117" s="9">
        <v>9</v>
      </c>
      <c r="D117" s="3">
        <v>4217</v>
      </c>
      <c r="E117" s="3">
        <v>118</v>
      </c>
      <c r="F117" s="21">
        <f t="shared" si="14"/>
        <v>0</v>
      </c>
      <c r="G117" s="21">
        <f t="shared" si="15"/>
        <v>0</v>
      </c>
      <c r="H117" s="21">
        <f t="shared" si="16"/>
        <v>0</v>
      </c>
      <c r="I117" s="21">
        <f t="shared" si="17"/>
        <v>0</v>
      </c>
      <c r="J117" s="21">
        <f t="shared" si="18"/>
        <v>0</v>
      </c>
      <c r="K117" s="21">
        <f t="shared" si="19"/>
        <v>0</v>
      </c>
      <c r="L117" s="21">
        <f t="shared" si="20"/>
        <v>0</v>
      </c>
      <c r="M117" s="21">
        <f t="shared" si="21"/>
        <v>1</v>
      </c>
      <c r="N117" s="21">
        <f t="shared" si="22"/>
        <v>0</v>
      </c>
      <c r="O117" s="21">
        <f t="shared" si="23"/>
        <v>0</v>
      </c>
      <c r="P117" s="21">
        <f t="shared" si="24"/>
        <v>0</v>
      </c>
      <c r="Q117">
        <f t="shared" si="32"/>
        <v>6165.7636619810764</v>
      </c>
      <c r="R117">
        <f t="shared" si="33"/>
        <v>5854.7449494660932</v>
      </c>
      <c r="S117">
        <f t="shared" si="34"/>
        <v>5239.3378963122786</v>
      </c>
      <c r="T117" s="28">
        <f t="shared" si="28"/>
        <v>5569.3807764700314</v>
      </c>
      <c r="U117" s="35">
        <f t="shared" si="29"/>
        <v>5569.3807764700314</v>
      </c>
      <c r="V117">
        <f t="shared" si="30"/>
        <v>-1352.3807764700314</v>
      </c>
      <c r="W117">
        <f t="shared" si="31"/>
        <v>0.32069736221722345</v>
      </c>
    </row>
    <row r="118" spans="1:23" ht="15.75" x14ac:dyDescent="0.25">
      <c r="A118" s="2">
        <v>40452</v>
      </c>
      <c r="B118" s="9">
        <v>10</v>
      </c>
      <c r="D118" s="3">
        <v>3965</v>
      </c>
      <c r="E118" s="3">
        <v>119</v>
      </c>
      <c r="F118" s="21">
        <f t="shared" si="14"/>
        <v>0</v>
      </c>
      <c r="G118" s="21">
        <f t="shared" si="15"/>
        <v>0</v>
      </c>
      <c r="H118" s="21">
        <f t="shared" si="16"/>
        <v>0</v>
      </c>
      <c r="I118" s="21">
        <f t="shared" si="17"/>
        <v>0</v>
      </c>
      <c r="J118" s="21">
        <f t="shared" si="18"/>
        <v>0</v>
      </c>
      <c r="K118" s="21">
        <f t="shared" si="19"/>
        <v>0</v>
      </c>
      <c r="L118" s="21">
        <f t="shared" si="20"/>
        <v>0</v>
      </c>
      <c r="M118" s="21">
        <f t="shared" si="21"/>
        <v>0</v>
      </c>
      <c r="N118" s="21">
        <f t="shared" si="22"/>
        <v>1</v>
      </c>
      <c r="O118" s="21">
        <f t="shared" si="23"/>
        <v>0</v>
      </c>
      <c r="P118" s="21">
        <f t="shared" si="24"/>
        <v>0</v>
      </c>
      <c r="Q118">
        <f t="shared" si="32"/>
        <v>5569.3807764700314</v>
      </c>
      <c r="R118">
        <f t="shared" si="33"/>
        <v>6165.7636619810764</v>
      </c>
      <c r="S118">
        <f t="shared" si="34"/>
        <v>5854.7449494660932</v>
      </c>
      <c r="T118" s="28">
        <f t="shared" si="28"/>
        <v>5645.871644685586</v>
      </c>
      <c r="U118" s="35">
        <f t="shared" si="29"/>
        <v>5645.871644685586</v>
      </c>
      <c r="V118">
        <f t="shared" si="30"/>
        <v>-1680.871644685586</v>
      </c>
      <c r="W118">
        <f t="shared" si="31"/>
        <v>0.42392727482612508</v>
      </c>
    </row>
    <row r="119" spans="1:23" ht="15.75" x14ac:dyDescent="0.25">
      <c r="A119" s="2">
        <v>40483</v>
      </c>
      <c r="B119" s="9">
        <v>11</v>
      </c>
      <c r="D119" s="3">
        <v>3490</v>
      </c>
      <c r="E119" s="3">
        <v>120</v>
      </c>
      <c r="F119" s="21">
        <f t="shared" si="14"/>
        <v>0</v>
      </c>
      <c r="G119" s="21">
        <f t="shared" si="15"/>
        <v>0</v>
      </c>
      <c r="H119" s="21">
        <f t="shared" si="16"/>
        <v>0</v>
      </c>
      <c r="I119" s="21">
        <f t="shared" si="17"/>
        <v>0</v>
      </c>
      <c r="J119" s="21">
        <f t="shared" si="18"/>
        <v>0</v>
      </c>
      <c r="K119" s="21">
        <f t="shared" si="19"/>
        <v>0</v>
      </c>
      <c r="L119" s="21">
        <f t="shared" si="20"/>
        <v>0</v>
      </c>
      <c r="M119" s="21">
        <f t="shared" si="21"/>
        <v>0</v>
      </c>
      <c r="N119" s="21">
        <f t="shared" si="22"/>
        <v>0</v>
      </c>
      <c r="O119" s="21">
        <f t="shared" si="23"/>
        <v>1</v>
      </c>
      <c r="P119" s="21">
        <f t="shared" si="24"/>
        <v>0</v>
      </c>
      <c r="Q119">
        <f t="shared" si="32"/>
        <v>5645.871644685586</v>
      </c>
      <c r="R119">
        <f t="shared" si="33"/>
        <v>5569.3807764700314</v>
      </c>
      <c r="S119">
        <f t="shared" si="34"/>
        <v>6165.7636619810764</v>
      </c>
      <c r="T119" s="28">
        <f t="shared" si="28"/>
        <v>4724.6264120395917</v>
      </c>
      <c r="U119" s="35">
        <f t="shared" si="29"/>
        <v>4724.6264120395917</v>
      </c>
      <c r="V119">
        <f t="shared" si="30"/>
        <v>-1234.6264120395917</v>
      </c>
      <c r="W119">
        <f t="shared" si="31"/>
        <v>0.35376114958154492</v>
      </c>
    </row>
    <row r="120" spans="1:23" ht="15.75" x14ac:dyDescent="0.25">
      <c r="A120" s="2">
        <v>40513</v>
      </c>
      <c r="B120" s="9">
        <v>12</v>
      </c>
      <c r="D120" s="3">
        <v>3942</v>
      </c>
      <c r="E120" s="3">
        <v>121</v>
      </c>
      <c r="F120" s="21">
        <f t="shared" si="14"/>
        <v>0</v>
      </c>
      <c r="G120" s="21">
        <f t="shared" si="15"/>
        <v>0</v>
      </c>
      <c r="H120" s="21">
        <f t="shared" si="16"/>
        <v>0</v>
      </c>
      <c r="I120" s="21">
        <f t="shared" si="17"/>
        <v>0</v>
      </c>
      <c r="J120" s="21">
        <f t="shared" si="18"/>
        <v>0</v>
      </c>
      <c r="K120" s="21">
        <f t="shared" si="19"/>
        <v>0</v>
      </c>
      <c r="L120" s="21">
        <f t="shared" si="20"/>
        <v>0</v>
      </c>
      <c r="M120" s="21">
        <f t="shared" si="21"/>
        <v>0</v>
      </c>
      <c r="N120" s="21">
        <f t="shared" si="22"/>
        <v>0</v>
      </c>
      <c r="O120" s="21">
        <f t="shared" si="23"/>
        <v>0</v>
      </c>
      <c r="P120" s="21">
        <f t="shared" si="24"/>
        <v>1</v>
      </c>
      <c r="Q120">
        <f t="shared" si="32"/>
        <v>4724.6264120395917</v>
      </c>
      <c r="R120">
        <f t="shared" si="33"/>
        <v>5645.871644685586</v>
      </c>
      <c r="S120">
        <f t="shared" si="34"/>
        <v>5569.3807764700314</v>
      </c>
      <c r="T120" s="28">
        <f t="shared" si="28"/>
        <v>4922.6455013748118</v>
      </c>
      <c r="U120" s="35">
        <f t="shared" si="29"/>
        <v>4922.6455013748118</v>
      </c>
      <c r="V120">
        <f t="shared" si="30"/>
        <v>-980.64550137481183</v>
      </c>
      <c r="W120">
        <f t="shared" si="31"/>
        <v>0.24876851886727849</v>
      </c>
    </row>
    <row r="121" spans="1:23" ht="15.75" x14ac:dyDescent="0.25">
      <c r="A121" s="2">
        <v>40544</v>
      </c>
      <c r="B121" s="9">
        <v>1</v>
      </c>
      <c r="D121" s="3">
        <v>4399</v>
      </c>
      <c r="E121" s="3">
        <v>122</v>
      </c>
      <c r="F121" s="21">
        <f t="shared" si="14"/>
        <v>1</v>
      </c>
      <c r="G121" s="21">
        <f t="shared" si="15"/>
        <v>0</v>
      </c>
      <c r="H121" s="21">
        <f t="shared" si="16"/>
        <v>0</v>
      </c>
      <c r="I121" s="21">
        <f t="shared" si="17"/>
        <v>0</v>
      </c>
      <c r="J121" s="21">
        <f t="shared" si="18"/>
        <v>0</v>
      </c>
      <c r="K121" s="21">
        <f t="shared" si="19"/>
        <v>0</v>
      </c>
      <c r="L121" s="21">
        <f t="shared" si="20"/>
        <v>0</v>
      </c>
      <c r="M121" s="21">
        <f t="shared" si="21"/>
        <v>0</v>
      </c>
      <c r="N121" s="21">
        <f t="shared" si="22"/>
        <v>0</v>
      </c>
      <c r="O121" s="21">
        <f t="shared" si="23"/>
        <v>0</v>
      </c>
      <c r="P121" s="21">
        <f t="shared" si="24"/>
        <v>0</v>
      </c>
      <c r="Q121">
        <f t="shared" si="32"/>
        <v>4922.6455013748118</v>
      </c>
      <c r="R121">
        <f t="shared" si="33"/>
        <v>4724.6264120395917</v>
      </c>
      <c r="S121">
        <f t="shared" si="34"/>
        <v>5645.871644685586</v>
      </c>
      <c r="T121" s="28">
        <f t="shared" si="28"/>
        <v>6107.2523651299798</v>
      </c>
      <c r="U121" s="35">
        <f t="shared" si="29"/>
        <v>6107.2523651299798</v>
      </c>
      <c r="V121">
        <f t="shared" si="30"/>
        <v>-1708.2523651299798</v>
      </c>
      <c r="W121">
        <f t="shared" si="31"/>
        <v>0.38832743012729709</v>
      </c>
    </row>
    <row r="122" spans="1:23" ht="15.75" x14ac:dyDescent="0.25">
      <c r="A122" s="2">
        <v>40575</v>
      </c>
      <c r="B122" s="9">
        <v>2</v>
      </c>
      <c r="D122" s="3">
        <v>3091</v>
      </c>
      <c r="E122" s="3">
        <v>123</v>
      </c>
      <c r="F122" s="21">
        <f t="shared" si="14"/>
        <v>0</v>
      </c>
      <c r="G122" s="21">
        <f t="shared" si="15"/>
        <v>0</v>
      </c>
      <c r="H122" s="21">
        <f t="shared" si="16"/>
        <v>0</v>
      </c>
      <c r="I122" s="21">
        <f t="shared" si="17"/>
        <v>0</v>
      </c>
      <c r="J122" s="21">
        <f t="shared" si="18"/>
        <v>0</v>
      </c>
      <c r="K122" s="21">
        <f t="shared" si="19"/>
        <v>0</v>
      </c>
      <c r="L122" s="21">
        <f t="shared" si="20"/>
        <v>0</v>
      </c>
      <c r="M122" s="21">
        <f t="shared" si="21"/>
        <v>0</v>
      </c>
      <c r="N122" s="21">
        <f t="shared" si="22"/>
        <v>0</v>
      </c>
      <c r="O122" s="21">
        <f t="shared" si="23"/>
        <v>0</v>
      </c>
      <c r="P122" s="21">
        <f t="shared" si="24"/>
        <v>0</v>
      </c>
      <c r="Q122">
        <f t="shared" si="32"/>
        <v>6107.2523651299798</v>
      </c>
      <c r="R122">
        <f t="shared" si="33"/>
        <v>4922.6455013748118</v>
      </c>
      <c r="S122">
        <f t="shared" si="34"/>
        <v>4724.6264120395917</v>
      </c>
      <c r="T122" s="28">
        <f t="shared" si="28"/>
        <v>4286.2258560227774</v>
      </c>
      <c r="U122" s="35">
        <f t="shared" si="29"/>
        <v>4286.2258560227774</v>
      </c>
      <c r="V122">
        <f t="shared" si="30"/>
        <v>-1195.2258560227774</v>
      </c>
      <c r="W122">
        <f t="shared" si="31"/>
        <v>0.38667934520309849</v>
      </c>
    </row>
    <row r="123" spans="1:23" ht="15.75" x14ac:dyDescent="0.25">
      <c r="A123" s="2">
        <v>40603</v>
      </c>
      <c r="B123" s="9">
        <v>3</v>
      </c>
      <c r="D123" s="3">
        <v>3423</v>
      </c>
      <c r="E123" s="3">
        <v>124</v>
      </c>
      <c r="F123" s="21">
        <f t="shared" si="14"/>
        <v>0</v>
      </c>
      <c r="G123" s="21">
        <f t="shared" si="15"/>
        <v>1</v>
      </c>
      <c r="H123" s="21">
        <f t="shared" si="16"/>
        <v>0</v>
      </c>
      <c r="I123" s="21">
        <f t="shared" si="17"/>
        <v>0</v>
      </c>
      <c r="J123" s="21">
        <f t="shared" si="18"/>
        <v>0</v>
      </c>
      <c r="K123" s="21">
        <f t="shared" si="19"/>
        <v>0</v>
      </c>
      <c r="L123" s="21">
        <f t="shared" si="20"/>
        <v>0</v>
      </c>
      <c r="M123" s="21">
        <f t="shared" si="21"/>
        <v>0</v>
      </c>
      <c r="N123" s="21">
        <f t="shared" si="22"/>
        <v>0</v>
      </c>
      <c r="O123" s="21">
        <f t="shared" si="23"/>
        <v>0</v>
      </c>
      <c r="P123" s="21">
        <f t="shared" si="24"/>
        <v>0</v>
      </c>
      <c r="Q123">
        <f t="shared" si="32"/>
        <v>4286.2258560227774</v>
      </c>
      <c r="R123">
        <f t="shared" si="33"/>
        <v>6107.2523651299798</v>
      </c>
      <c r="S123">
        <f t="shared" si="34"/>
        <v>4922.6455013748118</v>
      </c>
      <c r="T123" s="28">
        <f t="shared" si="28"/>
        <v>4544.2075564577453</v>
      </c>
      <c r="U123" s="35">
        <f t="shared" si="29"/>
        <v>4544.2075564577453</v>
      </c>
      <c r="V123">
        <f t="shared" si="30"/>
        <v>-1121.2075564577453</v>
      </c>
      <c r="W123">
        <f t="shared" si="31"/>
        <v>0.32755114123802082</v>
      </c>
    </row>
    <row r="124" spans="1:23" ht="15.75" x14ac:dyDescent="0.25">
      <c r="A124" s="2">
        <v>40634</v>
      </c>
      <c r="B124" s="9">
        <v>4</v>
      </c>
      <c r="D124" s="3">
        <v>3767</v>
      </c>
      <c r="E124" s="3">
        <v>125</v>
      </c>
      <c r="F124" s="21">
        <f t="shared" si="14"/>
        <v>0</v>
      </c>
      <c r="G124" s="21">
        <f t="shared" si="15"/>
        <v>0</v>
      </c>
      <c r="H124" s="21">
        <f t="shared" si="16"/>
        <v>1</v>
      </c>
      <c r="I124" s="21">
        <f t="shared" si="17"/>
        <v>0</v>
      </c>
      <c r="J124" s="21">
        <f t="shared" si="18"/>
        <v>0</v>
      </c>
      <c r="K124" s="21">
        <f t="shared" si="19"/>
        <v>0</v>
      </c>
      <c r="L124" s="21">
        <f t="shared" si="20"/>
        <v>0</v>
      </c>
      <c r="M124" s="21">
        <f t="shared" si="21"/>
        <v>0</v>
      </c>
      <c r="N124" s="21">
        <f t="shared" si="22"/>
        <v>0</v>
      </c>
      <c r="O124" s="21">
        <f t="shared" si="23"/>
        <v>0</v>
      </c>
      <c r="P124" s="21">
        <f t="shared" si="24"/>
        <v>0</v>
      </c>
      <c r="Q124">
        <f t="shared" si="32"/>
        <v>4544.2075564577453</v>
      </c>
      <c r="R124">
        <f t="shared" si="33"/>
        <v>4286.2258560227774</v>
      </c>
      <c r="S124">
        <f t="shared" si="34"/>
        <v>6107.2523651299798</v>
      </c>
      <c r="T124" s="28">
        <f t="shared" si="28"/>
        <v>5216.3190342411554</v>
      </c>
      <c r="U124" s="35">
        <f t="shared" si="29"/>
        <v>5216.3190342411554</v>
      </c>
      <c r="V124">
        <f t="shared" si="30"/>
        <v>-1449.3190342411554</v>
      </c>
      <c r="W124">
        <f t="shared" si="31"/>
        <v>0.38474091697402585</v>
      </c>
    </row>
    <row r="125" spans="1:23" ht="15.75" x14ac:dyDescent="0.25">
      <c r="A125" s="2">
        <v>40664</v>
      </c>
      <c r="B125" s="9">
        <v>5</v>
      </c>
      <c r="D125" s="3">
        <v>3967</v>
      </c>
      <c r="E125" s="3">
        <v>126</v>
      </c>
      <c r="F125" s="21">
        <f t="shared" si="14"/>
        <v>0</v>
      </c>
      <c r="G125" s="21">
        <f t="shared" si="15"/>
        <v>0</v>
      </c>
      <c r="H125" s="21">
        <f t="shared" si="16"/>
        <v>0</v>
      </c>
      <c r="I125" s="21">
        <f t="shared" si="17"/>
        <v>1</v>
      </c>
      <c r="J125" s="21">
        <f t="shared" si="18"/>
        <v>0</v>
      </c>
      <c r="K125" s="21">
        <f t="shared" si="19"/>
        <v>0</v>
      </c>
      <c r="L125" s="21">
        <f t="shared" si="20"/>
        <v>0</v>
      </c>
      <c r="M125" s="21">
        <f t="shared" si="21"/>
        <v>0</v>
      </c>
      <c r="N125" s="21">
        <f t="shared" si="22"/>
        <v>0</v>
      </c>
      <c r="O125" s="21">
        <f t="shared" si="23"/>
        <v>0</v>
      </c>
      <c r="P125" s="21">
        <f t="shared" si="24"/>
        <v>0</v>
      </c>
      <c r="Q125">
        <f t="shared" si="32"/>
        <v>5216.3190342411554</v>
      </c>
      <c r="R125">
        <f t="shared" si="33"/>
        <v>4544.2075564577453</v>
      </c>
      <c r="S125">
        <f t="shared" si="34"/>
        <v>4286.2258560227774</v>
      </c>
      <c r="T125" s="28">
        <f t="shared" si="28"/>
        <v>4994.5561297590084</v>
      </c>
      <c r="U125" s="35">
        <f t="shared" si="29"/>
        <v>4994.5561297590084</v>
      </c>
      <c r="V125">
        <f t="shared" si="30"/>
        <v>-1027.5561297590084</v>
      </c>
      <c r="W125">
        <f t="shared" si="31"/>
        <v>0.25902599691429501</v>
      </c>
    </row>
    <row r="126" spans="1:23" ht="15.75" x14ac:dyDescent="0.25">
      <c r="A126" s="2">
        <v>40695</v>
      </c>
      <c r="B126" s="9">
        <v>6</v>
      </c>
      <c r="D126" s="3">
        <v>4188</v>
      </c>
      <c r="E126" s="3">
        <v>127</v>
      </c>
      <c r="F126" s="21">
        <f t="shared" si="14"/>
        <v>0</v>
      </c>
      <c r="G126" s="21">
        <f t="shared" si="15"/>
        <v>0</v>
      </c>
      <c r="H126" s="21">
        <f t="shared" si="16"/>
        <v>0</v>
      </c>
      <c r="I126" s="21">
        <f t="shared" si="17"/>
        <v>0</v>
      </c>
      <c r="J126" s="21">
        <f t="shared" si="18"/>
        <v>1</v>
      </c>
      <c r="K126" s="21">
        <f t="shared" si="19"/>
        <v>0</v>
      </c>
      <c r="L126" s="21">
        <f t="shared" si="20"/>
        <v>0</v>
      </c>
      <c r="M126" s="21">
        <f t="shared" si="21"/>
        <v>0</v>
      </c>
      <c r="N126" s="21">
        <f t="shared" si="22"/>
        <v>0</v>
      </c>
      <c r="O126" s="21">
        <f t="shared" si="23"/>
        <v>0</v>
      </c>
      <c r="P126" s="21">
        <f t="shared" si="24"/>
        <v>0</v>
      </c>
      <c r="Q126">
        <f t="shared" si="32"/>
        <v>4994.5561297590084</v>
      </c>
      <c r="R126">
        <f t="shared" si="33"/>
        <v>5216.3190342411554</v>
      </c>
      <c r="S126">
        <f t="shared" si="34"/>
        <v>4544.2075564577453</v>
      </c>
      <c r="T126" s="28">
        <f t="shared" si="28"/>
        <v>5298.5853443375372</v>
      </c>
      <c r="U126" s="35">
        <f t="shared" si="29"/>
        <v>5298.5853443375372</v>
      </c>
      <c r="V126">
        <f t="shared" si="30"/>
        <v>-1110.5853443375372</v>
      </c>
      <c r="W126">
        <f t="shared" si="31"/>
        <v>0.2651827469764893</v>
      </c>
    </row>
    <row r="127" spans="1:23" ht="15.75" x14ac:dyDescent="0.25">
      <c r="A127" s="2">
        <v>40725</v>
      </c>
      <c r="B127" s="9">
        <v>7</v>
      </c>
      <c r="D127" s="3">
        <v>4450</v>
      </c>
      <c r="E127" s="3">
        <v>128</v>
      </c>
      <c r="F127" s="21">
        <f t="shared" si="14"/>
        <v>0</v>
      </c>
      <c r="G127" s="21">
        <f t="shared" si="15"/>
        <v>0</v>
      </c>
      <c r="H127" s="21">
        <f t="shared" si="16"/>
        <v>0</v>
      </c>
      <c r="I127" s="21">
        <f t="shared" si="17"/>
        <v>0</v>
      </c>
      <c r="J127" s="21">
        <f t="shared" si="18"/>
        <v>0</v>
      </c>
      <c r="K127" s="21">
        <f t="shared" si="19"/>
        <v>1</v>
      </c>
      <c r="L127" s="21">
        <f t="shared" si="20"/>
        <v>0</v>
      </c>
      <c r="M127" s="21">
        <f t="shared" si="21"/>
        <v>0</v>
      </c>
      <c r="N127" s="21">
        <f t="shared" si="22"/>
        <v>0</v>
      </c>
      <c r="O127" s="21">
        <f t="shared" si="23"/>
        <v>0</v>
      </c>
      <c r="P127" s="21">
        <f t="shared" si="24"/>
        <v>0</v>
      </c>
      <c r="Q127">
        <f t="shared" si="32"/>
        <v>5298.5853443375372</v>
      </c>
      <c r="R127">
        <f t="shared" si="33"/>
        <v>4994.5561297590084</v>
      </c>
      <c r="S127">
        <f t="shared" si="34"/>
        <v>5216.3190342411554</v>
      </c>
      <c r="T127" s="28">
        <f t="shared" si="28"/>
        <v>5913.807040758019</v>
      </c>
      <c r="U127" s="35">
        <f t="shared" si="29"/>
        <v>5913.807040758019</v>
      </c>
      <c r="V127">
        <f t="shared" si="30"/>
        <v>-1463.807040758019</v>
      </c>
      <c r="W127">
        <f t="shared" si="31"/>
        <v>0.32894540241753234</v>
      </c>
    </row>
    <row r="128" spans="1:23" ht="15.75" x14ac:dyDescent="0.25">
      <c r="A128" s="2">
        <v>40756</v>
      </c>
      <c r="B128" s="9">
        <v>8</v>
      </c>
      <c r="D128" s="3">
        <v>4888</v>
      </c>
      <c r="E128" s="3">
        <v>129</v>
      </c>
      <c r="F128" s="21">
        <f t="shared" si="14"/>
        <v>0</v>
      </c>
      <c r="G128" s="21">
        <f t="shared" si="15"/>
        <v>0</v>
      </c>
      <c r="H128" s="21">
        <f t="shared" si="16"/>
        <v>0</v>
      </c>
      <c r="I128" s="21">
        <f t="shared" si="17"/>
        <v>0</v>
      </c>
      <c r="J128" s="21">
        <f t="shared" si="18"/>
        <v>0</v>
      </c>
      <c r="K128" s="21">
        <f t="shared" si="19"/>
        <v>0</v>
      </c>
      <c r="L128" s="21">
        <f t="shared" si="20"/>
        <v>1</v>
      </c>
      <c r="M128" s="21">
        <f t="shared" si="21"/>
        <v>0</v>
      </c>
      <c r="N128" s="21">
        <f t="shared" si="22"/>
        <v>0</v>
      </c>
      <c r="O128" s="21">
        <f t="shared" si="23"/>
        <v>0</v>
      </c>
      <c r="P128" s="21">
        <f t="shared" si="24"/>
        <v>0</v>
      </c>
      <c r="Q128">
        <f t="shared" si="32"/>
        <v>5913.807040758019</v>
      </c>
      <c r="R128">
        <f t="shared" si="33"/>
        <v>5298.5853443375372</v>
      </c>
      <c r="S128">
        <f t="shared" si="34"/>
        <v>4994.5561297590084</v>
      </c>
      <c r="T128" s="28">
        <f t="shared" si="28"/>
        <v>6224.6600811234521</v>
      </c>
      <c r="U128" s="35">
        <f t="shared" si="29"/>
        <v>6224.6600811234521</v>
      </c>
      <c r="V128">
        <f t="shared" si="30"/>
        <v>-1336.6600811234521</v>
      </c>
      <c r="W128">
        <f t="shared" si="31"/>
        <v>0.27345746340496158</v>
      </c>
    </row>
    <row r="129" spans="1:23" ht="15.75" x14ac:dyDescent="0.25">
      <c r="A129" s="2">
        <v>40787</v>
      </c>
      <c r="B129" s="9">
        <v>9</v>
      </c>
      <c r="D129" s="3">
        <v>4374</v>
      </c>
      <c r="E129" s="3">
        <v>130</v>
      </c>
      <c r="F129" s="21">
        <f t="shared" ref="F129:F193" si="35">IF($B129=1,1,0)</f>
        <v>0</v>
      </c>
      <c r="G129" s="21">
        <f t="shared" ref="G129:G193" si="36">IF($B129=3,1,0)</f>
        <v>0</v>
      </c>
      <c r="H129" s="21">
        <f t="shared" ref="H129:H193" si="37">IF($B129=4,1,0)</f>
        <v>0</v>
      </c>
      <c r="I129" s="21">
        <f t="shared" ref="I129:I193" si="38">IF($B129=5,1,0)</f>
        <v>0</v>
      </c>
      <c r="J129" s="21">
        <f t="shared" ref="J129:J193" si="39">IF($B129=6,1,0)</f>
        <v>0</v>
      </c>
      <c r="K129" s="21">
        <f t="shared" ref="K129:K193" si="40">IF($B129=7,1,0)</f>
        <v>0</v>
      </c>
      <c r="L129" s="21">
        <f t="shared" ref="L129:L193" si="41">IF($B129=8,1,0)</f>
        <v>0</v>
      </c>
      <c r="M129" s="21">
        <f t="shared" ref="M129:M193" si="42">IF($B129=9,1,0)</f>
        <v>1</v>
      </c>
      <c r="N129" s="21">
        <f t="shared" ref="N129:N193" si="43">IF($B129=10,1,0)</f>
        <v>0</v>
      </c>
      <c r="O129" s="21">
        <f t="shared" ref="O129:O193" si="44">IF($B129=11,1,0)</f>
        <v>0</v>
      </c>
      <c r="P129" s="21">
        <f t="shared" ref="P129:P192" si="45">IF($B129=12,1,0)</f>
        <v>0</v>
      </c>
      <c r="Q129">
        <f t="shared" si="32"/>
        <v>6224.6600811234521</v>
      </c>
      <c r="R129">
        <f t="shared" si="33"/>
        <v>5913.807040758019</v>
      </c>
      <c r="S129">
        <f t="shared" si="34"/>
        <v>5298.5853443375372</v>
      </c>
      <c r="T129" s="28">
        <f t="shared" si="28"/>
        <v>5628.1306305429598</v>
      </c>
      <c r="U129" s="35">
        <f t="shared" si="29"/>
        <v>5628.1306305429598</v>
      </c>
      <c r="V129">
        <f t="shared" si="30"/>
        <v>-1254.1306305429598</v>
      </c>
      <c r="W129">
        <f t="shared" si="31"/>
        <v>0.28672396674507539</v>
      </c>
    </row>
    <row r="130" spans="1:23" ht="15.75" x14ac:dyDescent="0.25">
      <c r="A130" s="2">
        <v>40817</v>
      </c>
      <c r="B130" s="9">
        <v>10</v>
      </c>
      <c r="D130" s="3">
        <v>4171</v>
      </c>
      <c r="E130" s="3">
        <v>131</v>
      </c>
      <c r="F130" s="21">
        <f t="shared" si="35"/>
        <v>0</v>
      </c>
      <c r="G130" s="21">
        <f t="shared" si="36"/>
        <v>0</v>
      </c>
      <c r="H130" s="21">
        <f t="shared" si="37"/>
        <v>0</v>
      </c>
      <c r="I130" s="21">
        <f t="shared" si="38"/>
        <v>0</v>
      </c>
      <c r="J130" s="21">
        <f t="shared" si="39"/>
        <v>0</v>
      </c>
      <c r="K130" s="21">
        <f t="shared" si="40"/>
        <v>0</v>
      </c>
      <c r="L130" s="21">
        <f t="shared" si="41"/>
        <v>0</v>
      </c>
      <c r="M130" s="21">
        <f t="shared" si="42"/>
        <v>0</v>
      </c>
      <c r="N130" s="21">
        <f t="shared" si="43"/>
        <v>1</v>
      </c>
      <c r="O130" s="21">
        <f t="shared" si="44"/>
        <v>0</v>
      </c>
      <c r="P130" s="21">
        <f t="shared" si="45"/>
        <v>0</v>
      </c>
      <c r="Q130">
        <f t="shared" si="32"/>
        <v>5628.1306305429598</v>
      </c>
      <c r="R130">
        <f t="shared" si="33"/>
        <v>6224.6600811234521</v>
      </c>
      <c r="S130">
        <f t="shared" si="34"/>
        <v>5913.807040758019</v>
      </c>
      <c r="T130" s="28">
        <f t="shared" si="28"/>
        <v>5704.490331026368</v>
      </c>
      <c r="U130" s="35">
        <f t="shared" si="29"/>
        <v>5704.490331026368</v>
      </c>
      <c r="V130">
        <f t="shared" si="30"/>
        <v>-1533.490331026368</v>
      </c>
      <c r="W130">
        <f t="shared" si="31"/>
        <v>0.367655317915696</v>
      </c>
    </row>
    <row r="131" spans="1:23" ht="15.75" x14ac:dyDescent="0.25">
      <c r="A131" s="2">
        <v>40848</v>
      </c>
      <c r="B131" s="9">
        <v>11</v>
      </c>
      <c r="D131" s="3">
        <v>3604</v>
      </c>
      <c r="E131" s="3">
        <v>132</v>
      </c>
      <c r="F131" s="21">
        <f t="shared" si="35"/>
        <v>0</v>
      </c>
      <c r="G131" s="21">
        <f t="shared" si="36"/>
        <v>0</v>
      </c>
      <c r="H131" s="21">
        <f t="shared" si="37"/>
        <v>0</v>
      </c>
      <c r="I131" s="21">
        <f t="shared" si="38"/>
        <v>0</v>
      </c>
      <c r="J131" s="21">
        <f t="shared" si="39"/>
        <v>0</v>
      </c>
      <c r="K131" s="21">
        <f t="shared" si="40"/>
        <v>0</v>
      </c>
      <c r="L131" s="21">
        <f t="shared" si="41"/>
        <v>0</v>
      </c>
      <c r="M131" s="21">
        <f t="shared" si="42"/>
        <v>0</v>
      </c>
      <c r="N131" s="21">
        <f t="shared" si="43"/>
        <v>0</v>
      </c>
      <c r="O131" s="21">
        <f t="shared" si="44"/>
        <v>1</v>
      </c>
      <c r="P131" s="21">
        <f t="shared" si="45"/>
        <v>0</v>
      </c>
      <c r="Q131">
        <f t="shared" si="32"/>
        <v>5704.490331026368</v>
      </c>
      <c r="R131">
        <f t="shared" si="33"/>
        <v>5628.1306305429598</v>
      </c>
      <c r="S131">
        <f t="shared" si="34"/>
        <v>6224.6600811234521</v>
      </c>
      <c r="T131" s="28">
        <f t="shared" si="28"/>
        <v>4783.1279678868004</v>
      </c>
      <c r="U131" s="35">
        <f t="shared" si="29"/>
        <v>4783.1279678868004</v>
      </c>
      <c r="V131">
        <f t="shared" si="30"/>
        <v>-1179.1279678868004</v>
      </c>
      <c r="W131">
        <f t="shared" si="31"/>
        <v>0.32717202216614882</v>
      </c>
    </row>
    <row r="132" spans="1:23" ht="15.75" x14ac:dyDescent="0.25">
      <c r="A132" s="2">
        <v>40878</v>
      </c>
      <c r="B132" s="9">
        <v>12</v>
      </c>
      <c r="D132" s="3">
        <v>3876</v>
      </c>
      <c r="E132" s="3">
        <v>133</v>
      </c>
      <c r="F132" s="21">
        <f t="shared" si="35"/>
        <v>0</v>
      </c>
      <c r="G132" s="21">
        <f t="shared" si="36"/>
        <v>0</v>
      </c>
      <c r="H132" s="21">
        <f t="shared" si="37"/>
        <v>0</v>
      </c>
      <c r="I132" s="21">
        <f t="shared" si="38"/>
        <v>0</v>
      </c>
      <c r="J132" s="21">
        <f t="shared" si="39"/>
        <v>0</v>
      </c>
      <c r="K132" s="21">
        <f t="shared" si="40"/>
        <v>0</v>
      </c>
      <c r="L132" s="21">
        <f t="shared" si="41"/>
        <v>0</v>
      </c>
      <c r="M132" s="21">
        <f t="shared" si="42"/>
        <v>0</v>
      </c>
      <c r="N132" s="21">
        <f t="shared" si="43"/>
        <v>0</v>
      </c>
      <c r="O132" s="21">
        <f t="shared" si="44"/>
        <v>0</v>
      </c>
      <c r="P132" s="21">
        <f t="shared" si="45"/>
        <v>1</v>
      </c>
      <c r="Q132">
        <f t="shared" si="32"/>
        <v>4783.1279678868004</v>
      </c>
      <c r="R132">
        <f t="shared" si="33"/>
        <v>5704.490331026368</v>
      </c>
      <c r="S132">
        <f t="shared" si="34"/>
        <v>5628.1306305429598</v>
      </c>
      <c r="T132" s="28">
        <f t="shared" si="28"/>
        <v>4981.0430313778379</v>
      </c>
      <c r="U132" s="35">
        <f t="shared" si="29"/>
        <v>4981.0430313778379</v>
      </c>
      <c r="V132">
        <f t="shared" si="30"/>
        <v>-1105.0430313778379</v>
      </c>
      <c r="W132">
        <f t="shared" si="31"/>
        <v>0.28509882130491176</v>
      </c>
    </row>
    <row r="133" spans="1:23" ht="15.75" x14ac:dyDescent="0.25">
      <c r="A133" s="2">
        <v>40909</v>
      </c>
      <c r="B133" s="9">
        <v>1</v>
      </c>
      <c r="D133" s="3">
        <v>4412</v>
      </c>
      <c r="E133" s="3">
        <v>134</v>
      </c>
      <c r="F133" s="21">
        <f t="shared" si="35"/>
        <v>1</v>
      </c>
      <c r="G133" s="21">
        <f t="shared" si="36"/>
        <v>0</v>
      </c>
      <c r="H133" s="21">
        <f t="shared" si="37"/>
        <v>0</v>
      </c>
      <c r="I133" s="21">
        <f t="shared" si="38"/>
        <v>0</v>
      </c>
      <c r="J133" s="21">
        <f t="shared" si="39"/>
        <v>0</v>
      </c>
      <c r="K133" s="21">
        <f t="shared" si="40"/>
        <v>0</v>
      </c>
      <c r="L133" s="21">
        <f t="shared" si="41"/>
        <v>0</v>
      </c>
      <c r="M133" s="21">
        <f t="shared" si="42"/>
        <v>0</v>
      </c>
      <c r="N133" s="21">
        <f t="shared" si="43"/>
        <v>0</v>
      </c>
      <c r="O133" s="21">
        <f t="shared" si="44"/>
        <v>0</v>
      </c>
      <c r="P133" s="21">
        <f t="shared" si="45"/>
        <v>0</v>
      </c>
      <c r="Q133">
        <f t="shared" si="32"/>
        <v>4981.0430313778379</v>
      </c>
      <c r="R133">
        <f t="shared" si="33"/>
        <v>4783.1279678868004</v>
      </c>
      <c r="S133">
        <f t="shared" si="34"/>
        <v>5704.490331026368</v>
      </c>
      <c r="T133" s="28">
        <f t="shared" si="28"/>
        <v>6165.557011666212</v>
      </c>
      <c r="U133" s="35">
        <f t="shared" si="29"/>
        <v>6165.557011666212</v>
      </c>
      <c r="V133">
        <f t="shared" si="30"/>
        <v>-1753.557011666212</v>
      </c>
      <c r="W133">
        <f t="shared" si="31"/>
        <v>0.39745172521899635</v>
      </c>
    </row>
    <row r="134" spans="1:23" ht="15.75" x14ac:dyDescent="0.25">
      <c r="A134" s="2">
        <v>40940</v>
      </c>
      <c r="B134" s="9">
        <v>2</v>
      </c>
      <c r="D134" s="3">
        <v>3346</v>
      </c>
      <c r="E134" s="3">
        <v>135</v>
      </c>
      <c r="F134" s="21">
        <f t="shared" si="35"/>
        <v>0</v>
      </c>
      <c r="G134" s="21">
        <f t="shared" si="36"/>
        <v>0</v>
      </c>
      <c r="H134" s="21">
        <f t="shared" si="37"/>
        <v>0</v>
      </c>
      <c r="I134" s="21">
        <f t="shared" si="38"/>
        <v>0</v>
      </c>
      <c r="J134" s="21">
        <f t="shared" si="39"/>
        <v>0</v>
      </c>
      <c r="K134" s="21">
        <f t="shared" si="40"/>
        <v>0</v>
      </c>
      <c r="L134" s="21">
        <f t="shared" si="41"/>
        <v>0</v>
      </c>
      <c r="M134" s="21">
        <f t="shared" si="42"/>
        <v>0</v>
      </c>
      <c r="N134" s="21">
        <f t="shared" si="43"/>
        <v>0</v>
      </c>
      <c r="O134" s="21">
        <f t="shared" si="44"/>
        <v>0</v>
      </c>
      <c r="P134" s="21">
        <f t="shared" si="45"/>
        <v>0</v>
      </c>
      <c r="Q134">
        <f t="shared" si="32"/>
        <v>6165.557011666212</v>
      </c>
      <c r="R134">
        <f t="shared" si="33"/>
        <v>4981.0430313778379</v>
      </c>
      <c r="S134">
        <f t="shared" si="34"/>
        <v>4783.1279678868004</v>
      </c>
      <c r="T134" s="28">
        <f t="shared" si="28"/>
        <v>4344.4476169277905</v>
      </c>
      <c r="U134" s="35">
        <f t="shared" si="29"/>
        <v>4344.4476169277905</v>
      </c>
      <c r="V134">
        <f t="shared" si="30"/>
        <v>-998.44761692779048</v>
      </c>
      <c r="W134">
        <f t="shared" si="31"/>
        <v>0.29840036369629125</v>
      </c>
    </row>
    <row r="135" spans="1:23" ht="15.75" x14ac:dyDescent="0.25">
      <c r="A135" s="2">
        <v>40969</v>
      </c>
      <c r="B135" s="9">
        <v>3</v>
      </c>
      <c r="D135" s="3">
        <v>3576</v>
      </c>
      <c r="E135" s="3">
        <v>136</v>
      </c>
      <c r="F135" s="21">
        <f t="shared" si="35"/>
        <v>0</v>
      </c>
      <c r="G135" s="21">
        <f t="shared" si="36"/>
        <v>1</v>
      </c>
      <c r="H135" s="21">
        <f t="shared" si="37"/>
        <v>0</v>
      </c>
      <c r="I135" s="21">
        <f t="shared" si="38"/>
        <v>0</v>
      </c>
      <c r="J135" s="21">
        <f t="shared" si="39"/>
        <v>0</v>
      </c>
      <c r="K135" s="21">
        <f t="shared" si="40"/>
        <v>0</v>
      </c>
      <c r="L135" s="21">
        <f t="shared" si="41"/>
        <v>0</v>
      </c>
      <c r="M135" s="21">
        <f t="shared" si="42"/>
        <v>0</v>
      </c>
      <c r="N135" s="21">
        <f t="shared" si="43"/>
        <v>0</v>
      </c>
      <c r="O135" s="21">
        <f t="shared" si="44"/>
        <v>0</v>
      </c>
      <c r="P135" s="21">
        <f t="shared" si="45"/>
        <v>0</v>
      </c>
      <c r="Q135">
        <f t="shared" si="32"/>
        <v>4344.4476169277905</v>
      </c>
      <c r="R135">
        <f t="shared" si="33"/>
        <v>6165.557011666212</v>
      </c>
      <c r="S135">
        <f t="shared" si="34"/>
        <v>4981.0430313778379</v>
      </c>
      <c r="T135" s="28">
        <f t="shared" si="28"/>
        <v>4602.3555636958545</v>
      </c>
      <c r="U135" s="35">
        <f t="shared" si="29"/>
        <v>4602.3555636958545</v>
      </c>
      <c r="V135">
        <f t="shared" si="30"/>
        <v>-1026.3555636958545</v>
      </c>
      <c r="W135">
        <f t="shared" si="31"/>
        <v>0.28701218224157005</v>
      </c>
    </row>
    <row r="136" spans="1:23" ht="15.75" x14ac:dyDescent="0.25">
      <c r="A136" s="2">
        <v>41000</v>
      </c>
      <c r="B136" s="9">
        <v>4</v>
      </c>
      <c r="D136" s="3">
        <v>4116</v>
      </c>
      <c r="E136" s="3">
        <v>137</v>
      </c>
      <c r="F136" s="21">
        <f t="shared" si="35"/>
        <v>0</v>
      </c>
      <c r="G136" s="21">
        <f t="shared" si="36"/>
        <v>0</v>
      </c>
      <c r="H136" s="21">
        <f t="shared" si="37"/>
        <v>1</v>
      </c>
      <c r="I136" s="21">
        <f t="shared" si="38"/>
        <v>0</v>
      </c>
      <c r="J136" s="21">
        <f t="shared" si="39"/>
        <v>0</v>
      </c>
      <c r="K136" s="21">
        <f t="shared" si="40"/>
        <v>0</v>
      </c>
      <c r="L136" s="21">
        <f t="shared" si="41"/>
        <v>0</v>
      </c>
      <c r="M136" s="21">
        <f t="shared" si="42"/>
        <v>0</v>
      </c>
      <c r="N136" s="21">
        <f t="shared" si="43"/>
        <v>0</v>
      </c>
      <c r="O136" s="21">
        <f t="shared" si="44"/>
        <v>0</v>
      </c>
      <c r="P136" s="21">
        <f t="shared" si="45"/>
        <v>0</v>
      </c>
      <c r="Q136">
        <f t="shared" si="32"/>
        <v>4602.3555636958545</v>
      </c>
      <c r="R136">
        <f t="shared" si="33"/>
        <v>4344.4476169277905</v>
      </c>
      <c r="S136">
        <f t="shared" si="34"/>
        <v>6165.557011666212</v>
      </c>
      <c r="T136" s="28">
        <f t="shared" si="28"/>
        <v>5274.4012524599066</v>
      </c>
      <c r="U136" s="35">
        <f t="shared" si="29"/>
        <v>5274.4012524599066</v>
      </c>
      <c r="V136">
        <f t="shared" si="30"/>
        <v>-1158.4012524599066</v>
      </c>
      <c r="W136">
        <f t="shared" si="31"/>
        <v>0.28143859389210557</v>
      </c>
    </row>
    <row r="137" spans="1:23" ht="15.75" x14ac:dyDescent="0.25">
      <c r="A137" s="2">
        <v>41030</v>
      </c>
      <c r="B137" s="9">
        <v>5</v>
      </c>
      <c r="D137" s="3">
        <v>4285</v>
      </c>
      <c r="E137" s="3">
        <v>138</v>
      </c>
      <c r="F137" s="21">
        <f t="shared" si="35"/>
        <v>0</v>
      </c>
      <c r="G137" s="21">
        <f t="shared" si="36"/>
        <v>0</v>
      </c>
      <c r="H137" s="21">
        <f t="shared" si="37"/>
        <v>0</v>
      </c>
      <c r="I137" s="21">
        <f t="shared" si="38"/>
        <v>1</v>
      </c>
      <c r="J137" s="21">
        <f t="shared" si="39"/>
        <v>0</v>
      </c>
      <c r="K137" s="21">
        <f t="shared" si="40"/>
        <v>0</v>
      </c>
      <c r="L137" s="21">
        <f t="shared" si="41"/>
        <v>0</v>
      </c>
      <c r="M137" s="21">
        <f t="shared" si="42"/>
        <v>0</v>
      </c>
      <c r="N137" s="21">
        <f t="shared" si="43"/>
        <v>0</v>
      </c>
      <c r="O137" s="21">
        <f t="shared" si="44"/>
        <v>0</v>
      </c>
      <c r="P137" s="21">
        <f t="shared" si="45"/>
        <v>0</v>
      </c>
      <c r="Q137">
        <f t="shared" si="32"/>
        <v>5274.4012524599066</v>
      </c>
      <c r="R137">
        <f t="shared" si="33"/>
        <v>4602.3555636958545</v>
      </c>
      <c r="S137">
        <f t="shared" si="34"/>
        <v>4344.4476169277905</v>
      </c>
      <c r="T137" s="28">
        <f t="shared" si="28"/>
        <v>5052.5796669517513</v>
      </c>
      <c r="U137" s="35">
        <f t="shared" si="29"/>
        <v>5052.5796669517513</v>
      </c>
      <c r="V137">
        <f t="shared" si="30"/>
        <v>-767.57966695175128</v>
      </c>
      <c r="W137">
        <f t="shared" si="31"/>
        <v>0.17913177758500612</v>
      </c>
    </row>
    <row r="138" spans="1:23" ht="15.75" x14ac:dyDescent="0.25">
      <c r="A138" s="2">
        <v>41061</v>
      </c>
      <c r="B138" s="9">
        <v>6</v>
      </c>
      <c r="D138" s="3">
        <v>4538</v>
      </c>
      <c r="E138" s="3">
        <v>139</v>
      </c>
      <c r="F138" s="21">
        <f t="shared" si="35"/>
        <v>0</v>
      </c>
      <c r="G138" s="21">
        <f t="shared" si="36"/>
        <v>0</v>
      </c>
      <c r="H138" s="21">
        <f t="shared" si="37"/>
        <v>0</v>
      </c>
      <c r="I138" s="21">
        <f t="shared" si="38"/>
        <v>0</v>
      </c>
      <c r="J138" s="21">
        <f t="shared" si="39"/>
        <v>1</v>
      </c>
      <c r="K138" s="21">
        <f t="shared" si="40"/>
        <v>0</v>
      </c>
      <c r="L138" s="21">
        <f t="shared" si="41"/>
        <v>0</v>
      </c>
      <c r="M138" s="21">
        <f t="shared" si="42"/>
        <v>0</v>
      </c>
      <c r="N138" s="21">
        <f t="shared" si="43"/>
        <v>0</v>
      </c>
      <c r="O138" s="21">
        <f t="shared" si="44"/>
        <v>0</v>
      </c>
      <c r="P138" s="21">
        <f t="shared" si="45"/>
        <v>0</v>
      </c>
      <c r="Q138">
        <f t="shared" si="32"/>
        <v>5052.5796669517513</v>
      </c>
      <c r="R138">
        <f t="shared" si="33"/>
        <v>5274.4012524599066</v>
      </c>
      <c r="S138">
        <f t="shared" si="34"/>
        <v>4602.3555636958545</v>
      </c>
      <c r="T138" s="28">
        <f t="shared" si="28"/>
        <v>5356.5566168792275</v>
      </c>
      <c r="U138" s="35">
        <f t="shared" si="29"/>
        <v>5356.5566168792275</v>
      </c>
      <c r="V138">
        <f t="shared" si="30"/>
        <v>-818.55661687922748</v>
      </c>
      <c r="W138">
        <f t="shared" si="31"/>
        <v>0.18037827608621143</v>
      </c>
    </row>
    <row r="139" spans="1:23" ht="15.75" x14ac:dyDescent="0.25">
      <c r="A139" s="2">
        <v>41091</v>
      </c>
      <c r="B139" s="9">
        <v>7</v>
      </c>
      <c r="D139" s="3">
        <v>4451</v>
      </c>
      <c r="E139" s="3">
        <v>140</v>
      </c>
      <c r="F139" s="21">
        <f t="shared" si="35"/>
        <v>0</v>
      </c>
      <c r="G139" s="21">
        <f t="shared" si="36"/>
        <v>0</v>
      </c>
      <c r="H139" s="21">
        <f t="shared" si="37"/>
        <v>0</v>
      </c>
      <c r="I139" s="21">
        <f t="shared" si="38"/>
        <v>0</v>
      </c>
      <c r="J139" s="21">
        <f t="shared" si="39"/>
        <v>0</v>
      </c>
      <c r="K139" s="21">
        <f t="shared" si="40"/>
        <v>1</v>
      </c>
      <c r="L139" s="21">
        <f t="shared" si="41"/>
        <v>0</v>
      </c>
      <c r="M139" s="21">
        <f t="shared" si="42"/>
        <v>0</v>
      </c>
      <c r="N139" s="21">
        <f t="shared" si="43"/>
        <v>0</v>
      </c>
      <c r="O139" s="21">
        <f t="shared" si="44"/>
        <v>0</v>
      </c>
      <c r="P139" s="21">
        <f t="shared" si="45"/>
        <v>0</v>
      </c>
      <c r="Q139">
        <f t="shared" si="32"/>
        <v>5356.5566168792275</v>
      </c>
      <c r="R139">
        <f t="shared" si="33"/>
        <v>5052.5796669517513</v>
      </c>
      <c r="S139">
        <f t="shared" si="34"/>
        <v>5274.4012524599066</v>
      </c>
      <c r="T139" s="28">
        <f t="shared" si="28"/>
        <v>5971.731711804834</v>
      </c>
      <c r="U139" s="35">
        <f t="shared" si="29"/>
        <v>5971.731711804834</v>
      </c>
      <c r="V139">
        <f t="shared" si="30"/>
        <v>-1520.731711804834</v>
      </c>
      <c r="W139">
        <f t="shared" si="31"/>
        <v>0.34166068564476165</v>
      </c>
    </row>
    <row r="140" spans="1:23" ht="15.75" x14ac:dyDescent="0.25">
      <c r="A140" s="2">
        <v>41122</v>
      </c>
      <c r="B140" s="9">
        <v>8</v>
      </c>
      <c r="D140" s="3">
        <v>5151</v>
      </c>
      <c r="E140" s="3">
        <v>141</v>
      </c>
      <c r="F140" s="21">
        <f t="shared" si="35"/>
        <v>0</v>
      </c>
      <c r="G140" s="21">
        <f t="shared" si="36"/>
        <v>0</v>
      </c>
      <c r="H140" s="21">
        <f t="shared" si="37"/>
        <v>0</v>
      </c>
      <c r="I140" s="21">
        <f t="shared" si="38"/>
        <v>0</v>
      </c>
      <c r="J140" s="21">
        <f t="shared" si="39"/>
        <v>0</v>
      </c>
      <c r="K140" s="21">
        <f t="shared" si="40"/>
        <v>0</v>
      </c>
      <c r="L140" s="21">
        <f t="shared" si="41"/>
        <v>1</v>
      </c>
      <c r="M140" s="21">
        <f t="shared" si="42"/>
        <v>0</v>
      </c>
      <c r="N140" s="21">
        <f t="shared" si="43"/>
        <v>0</v>
      </c>
      <c r="O140" s="21">
        <f t="shared" si="44"/>
        <v>0</v>
      </c>
      <c r="P140" s="21">
        <f t="shared" si="45"/>
        <v>0</v>
      </c>
      <c r="Q140">
        <f t="shared" si="32"/>
        <v>5971.731711804834</v>
      </c>
      <c r="R140">
        <f t="shared" si="33"/>
        <v>5356.5566168792275</v>
      </c>
      <c r="S140">
        <f t="shared" si="34"/>
        <v>5052.5796669517513</v>
      </c>
      <c r="T140" s="28">
        <f t="shared" si="28"/>
        <v>6282.5431968937937</v>
      </c>
      <c r="U140" s="35">
        <f t="shared" si="29"/>
        <v>6282.5431968937937</v>
      </c>
      <c r="V140">
        <f t="shared" si="30"/>
        <v>-1131.5431968937937</v>
      </c>
      <c r="W140">
        <f t="shared" si="31"/>
        <v>0.21967447037347965</v>
      </c>
    </row>
    <row r="141" spans="1:23" ht="15.75" x14ac:dyDescent="0.25">
      <c r="A141" s="2">
        <v>41153</v>
      </c>
      <c r="B141" s="9">
        <v>9</v>
      </c>
      <c r="D141" s="3">
        <v>4312</v>
      </c>
      <c r="E141" s="3">
        <v>142</v>
      </c>
      <c r="F141" s="21">
        <f t="shared" si="35"/>
        <v>0</v>
      </c>
      <c r="G141" s="21">
        <f t="shared" si="36"/>
        <v>0</v>
      </c>
      <c r="H141" s="21">
        <f t="shared" si="37"/>
        <v>0</v>
      </c>
      <c r="I141" s="21">
        <f t="shared" si="38"/>
        <v>0</v>
      </c>
      <c r="J141" s="21">
        <f t="shared" si="39"/>
        <v>0</v>
      </c>
      <c r="K141" s="21">
        <f t="shared" si="40"/>
        <v>0</v>
      </c>
      <c r="L141" s="21">
        <f t="shared" si="41"/>
        <v>0</v>
      </c>
      <c r="M141" s="21">
        <f t="shared" si="42"/>
        <v>1</v>
      </c>
      <c r="N141" s="21">
        <f t="shared" si="43"/>
        <v>0</v>
      </c>
      <c r="O141" s="21">
        <f t="shared" si="44"/>
        <v>0</v>
      </c>
      <c r="P141" s="21">
        <f t="shared" si="45"/>
        <v>0</v>
      </c>
      <c r="Q141">
        <f t="shared" si="32"/>
        <v>6282.5431968937937</v>
      </c>
      <c r="R141">
        <f t="shared" si="33"/>
        <v>5971.731711804834</v>
      </c>
      <c r="S141">
        <f t="shared" si="34"/>
        <v>5356.5566168792275</v>
      </c>
      <c r="T141" s="28">
        <f t="shared" si="28"/>
        <v>5685.9767181472153</v>
      </c>
      <c r="U141" s="35">
        <f t="shared" si="29"/>
        <v>5685.9767181472153</v>
      </c>
      <c r="V141">
        <f t="shared" si="30"/>
        <v>-1373.9767181472153</v>
      </c>
      <c r="W141">
        <f t="shared" si="31"/>
        <v>0.31864024075770297</v>
      </c>
    </row>
    <row r="142" spans="1:23" ht="15.75" x14ac:dyDescent="0.25">
      <c r="A142" s="2">
        <v>41183</v>
      </c>
      <c r="B142" s="9">
        <v>10</v>
      </c>
      <c r="D142" s="3">
        <v>4297</v>
      </c>
      <c r="E142" s="3">
        <v>143</v>
      </c>
      <c r="F142" s="21">
        <f t="shared" si="35"/>
        <v>0</v>
      </c>
      <c r="G142" s="21">
        <f t="shared" si="36"/>
        <v>0</v>
      </c>
      <c r="H142" s="21">
        <f t="shared" si="37"/>
        <v>0</v>
      </c>
      <c r="I142" s="21">
        <f t="shared" si="38"/>
        <v>0</v>
      </c>
      <c r="J142" s="21">
        <f t="shared" si="39"/>
        <v>0</v>
      </c>
      <c r="K142" s="21">
        <f t="shared" si="40"/>
        <v>0</v>
      </c>
      <c r="L142" s="21">
        <f t="shared" si="41"/>
        <v>0</v>
      </c>
      <c r="M142" s="21">
        <f t="shared" si="42"/>
        <v>0</v>
      </c>
      <c r="N142" s="21">
        <f t="shared" si="43"/>
        <v>1</v>
      </c>
      <c r="O142" s="21">
        <f t="shared" si="44"/>
        <v>0</v>
      </c>
      <c r="P142" s="21">
        <f t="shared" si="45"/>
        <v>0</v>
      </c>
      <c r="Q142">
        <f t="shared" si="32"/>
        <v>5685.9767181472153</v>
      </c>
      <c r="R142">
        <f t="shared" si="33"/>
        <v>6282.5431968937937</v>
      </c>
      <c r="S142">
        <f t="shared" si="34"/>
        <v>5971.731711804834</v>
      </c>
      <c r="T142" s="28">
        <f t="shared" si="28"/>
        <v>5762.303408104377</v>
      </c>
      <c r="U142" s="35">
        <f t="shared" si="29"/>
        <v>5762.303408104377</v>
      </c>
      <c r="V142">
        <f t="shared" si="30"/>
        <v>-1465.303408104377</v>
      </c>
      <c r="W142">
        <f t="shared" si="31"/>
        <v>0.34100614570732535</v>
      </c>
    </row>
    <row r="143" spans="1:23" ht="15.75" x14ac:dyDescent="0.25">
      <c r="A143" s="2">
        <v>41214</v>
      </c>
      <c r="B143" s="9">
        <v>11</v>
      </c>
      <c r="D143" s="3">
        <v>3746</v>
      </c>
      <c r="E143" s="3">
        <v>144</v>
      </c>
      <c r="F143" s="21">
        <f t="shared" si="35"/>
        <v>0</v>
      </c>
      <c r="G143" s="21">
        <f t="shared" si="36"/>
        <v>0</v>
      </c>
      <c r="H143" s="21">
        <f t="shared" si="37"/>
        <v>0</v>
      </c>
      <c r="I143" s="21">
        <f t="shared" si="38"/>
        <v>0</v>
      </c>
      <c r="J143" s="21">
        <f t="shared" si="39"/>
        <v>0</v>
      </c>
      <c r="K143" s="21">
        <f t="shared" si="40"/>
        <v>0</v>
      </c>
      <c r="L143" s="21">
        <f t="shared" si="41"/>
        <v>0</v>
      </c>
      <c r="M143" s="21">
        <f t="shared" si="42"/>
        <v>0</v>
      </c>
      <c r="N143" s="21">
        <f t="shared" si="43"/>
        <v>0</v>
      </c>
      <c r="O143" s="21">
        <f t="shared" si="44"/>
        <v>1</v>
      </c>
      <c r="P143" s="21">
        <f t="shared" si="45"/>
        <v>0</v>
      </c>
      <c r="Q143">
        <f t="shared" si="32"/>
        <v>5762.303408104377</v>
      </c>
      <c r="R143">
        <f t="shared" si="33"/>
        <v>5685.9767181472153</v>
      </c>
      <c r="S143">
        <f t="shared" si="34"/>
        <v>6282.5431968937937</v>
      </c>
      <c r="T143" s="28">
        <f t="shared" si="28"/>
        <v>4840.9116135272343</v>
      </c>
      <c r="U143" s="35">
        <f t="shared" si="29"/>
        <v>4840.9116135272343</v>
      </c>
      <c r="V143">
        <f t="shared" si="30"/>
        <v>-1094.9116135272343</v>
      </c>
      <c r="W143">
        <f t="shared" si="31"/>
        <v>0.29228820435857827</v>
      </c>
    </row>
    <row r="144" spans="1:23" ht="15.75" x14ac:dyDescent="0.25">
      <c r="A144" s="2">
        <v>41244</v>
      </c>
      <c r="B144" s="9">
        <v>12</v>
      </c>
      <c r="D144" s="3">
        <v>3896</v>
      </c>
      <c r="E144" s="3">
        <v>145</v>
      </c>
      <c r="F144" s="21">
        <f t="shared" si="35"/>
        <v>0</v>
      </c>
      <c r="G144" s="21">
        <f t="shared" si="36"/>
        <v>0</v>
      </c>
      <c r="H144" s="21">
        <f t="shared" si="37"/>
        <v>0</v>
      </c>
      <c r="I144" s="21">
        <f t="shared" si="38"/>
        <v>0</v>
      </c>
      <c r="J144" s="21">
        <f t="shared" si="39"/>
        <v>0</v>
      </c>
      <c r="K144" s="21">
        <f t="shared" si="40"/>
        <v>0</v>
      </c>
      <c r="L144" s="21">
        <f t="shared" si="41"/>
        <v>0</v>
      </c>
      <c r="M144" s="21">
        <f t="shared" si="42"/>
        <v>0</v>
      </c>
      <c r="N144" s="21">
        <f t="shared" si="43"/>
        <v>0</v>
      </c>
      <c r="O144" s="21">
        <f t="shared" si="44"/>
        <v>0</v>
      </c>
      <c r="P144" s="21">
        <f t="shared" si="45"/>
        <v>1</v>
      </c>
      <c r="Q144">
        <f t="shared" si="32"/>
        <v>4840.9116135272343</v>
      </c>
      <c r="R144">
        <f t="shared" si="33"/>
        <v>5762.303408104377</v>
      </c>
      <c r="S144">
        <f t="shared" si="34"/>
        <v>5685.9767181472153</v>
      </c>
      <c r="T144" s="28">
        <f t="shared" si="28"/>
        <v>5038.8004462641175</v>
      </c>
      <c r="U144" s="35">
        <f t="shared" si="29"/>
        <v>5038.8004462641175</v>
      </c>
      <c r="V144">
        <f t="shared" si="30"/>
        <v>-1142.8004462641175</v>
      </c>
      <c r="W144">
        <f t="shared" si="31"/>
        <v>0.29332660325054349</v>
      </c>
    </row>
    <row r="145" spans="1:23" ht="15.75" x14ac:dyDescent="0.25">
      <c r="A145" s="2">
        <v>41275</v>
      </c>
      <c r="B145" s="9">
        <v>1</v>
      </c>
      <c r="D145" s="3">
        <v>4715</v>
      </c>
      <c r="E145" s="3">
        <v>146</v>
      </c>
      <c r="F145" s="21">
        <f t="shared" si="35"/>
        <v>1</v>
      </c>
      <c r="G145" s="21">
        <f t="shared" si="36"/>
        <v>0</v>
      </c>
      <c r="H145" s="21">
        <f t="shared" si="37"/>
        <v>0</v>
      </c>
      <c r="I145" s="21">
        <f t="shared" si="38"/>
        <v>0</v>
      </c>
      <c r="J145" s="21">
        <f t="shared" si="39"/>
        <v>0</v>
      </c>
      <c r="K145" s="21">
        <f t="shared" si="40"/>
        <v>0</v>
      </c>
      <c r="L145" s="21">
        <f t="shared" si="41"/>
        <v>0</v>
      </c>
      <c r="M145" s="21">
        <f t="shared" si="42"/>
        <v>0</v>
      </c>
      <c r="N145" s="21">
        <f t="shared" si="43"/>
        <v>0</v>
      </c>
      <c r="O145" s="21">
        <f t="shared" si="44"/>
        <v>0</v>
      </c>
      <c r="P145" s="21">
        <f t="shared" si="45"/>
        <v>0</v>
      </c>
      <c r="Q145">
        <f t="shared" si="32"/>
        <v>5038.8004462641175</v>
      </c>
      <c r="R145">
        <f t="shared" si="33"/>
        <v>4840.9116135272343</v>
      </c>
      <c r="S145">
        <f t="shared" si="34"/>
        <v>5762.303408104377</v>
      </c>
      <c r="T145" s="28">
        <f t="shared" si="28"/>
        <v>6223.2910433656771</v>
      </c>
      <c r="U145" s="35">
        <f t="shared" si="29"/>
        <v>6223.2910433656771</v>
      </c>
      <c r="V145">
        <f t="shared" si="30"/>
        <v>-1508.2910433656771</v>
      </c>
      <c r="W145">
        <f t="shared" si="31"/>
        <v>0.31989205585698349</v>
      </c>
    </row>
    <row r="146" spans="1:23" ht="15.75" x14ac:dyDescent="0.25">
      <c r="A146" s="2">
        <v>41306</v>
      </c>
      <c r="B146" s="9">
        <v>2</v>
      </c>
      <c r="D146" s="3">
        <v>3345</v>
      </c>
      <c r="E146" s="3">
        <v>147</v>
      </c>
      <c r="F146" s="21">
        <f t="shared" si="35"/>
        <v>0</v>
      </c>
      <c r="G146" s="21">
        <f t="shared" si="36"/>
        <v>0</v>
      </c>
      <c r="H146" s="21">
        <f t="shared" si="37"/>
        <v>0</v>
      </c>
      <c r="I146" s="21">
        <f t="shared" si="38"/>
        <v>0</v>
      </c>
      <c r="J146" s="21">
        <f t="shared" si="39"/>
        <v>0</v>
      </c>
      <c r="K146" s="21">
        <f t="shared" si="40"/>
        <v>0</v>
      </c>
      <c r="L146" s="21">
        <f t="shared" si="41"/>
        <v>0</v>
      </c>
      <c r="M146" s="21">
        <f t="shared" si="42"/>
        <v>0</v>
      </c>
      <c r="N146" s="21">
        <f t="shared" si="43"/>
        <v>0</v>
      </c>
      <c r="O146" s="21">
        <f t="shared" si="44"/>
        <v>0</v>
      </c>
      <c r="P146" s="21">
        <f t="shared" si="45"/>
        <v>0</v>
      </c>
      <c r="Q146">
        <f t="shared" si="32"/>
        <v>6223.2910433656771</v>
      </c>
      <c r="R146">
        <f t="shared" si="33"/>
        <v>5038.8004462641175</v>
      </c>
      <c r="S146">
        <f t="shared" si="34"/>
        <v>4840.9116135272343</v>
      </c>
      <c r="T146" s="28">
        <f t="shared" si="28"/>
        <v>4402.1608024865518</v>
      </c>
      <c r="U146" s="35">
        <f t="shared" si="29"/>
        <v>4402.1608024865518</v>
      </c>
      <c r="V146">
        <f t="shared" si="30"/>
        <v>-1057.1608024865518</v>
      </c>
      <c r="W146">
        <f t="shared" si="31"/>
        <v>0.31604209341899903</v>
      </c>
    </row>
    <row r="147" spans="1:23" ht="15.75" x14ac:dyDescent="0.25">
      <c r="A147" s="2">
        <v>41334</v>
      </c>
      <c r="B147" s="9">
        <v>3</v>
      </c>
      <c r="D147" s="3">
        <v>3524</v>
      </c>
      <c r="E147" s="3">
        <v>148</v>
      </c>
      <c r="F147" s="21">
        <f t="shared" si="35"/>
        <v>0</v>
      </c>
      <c r="G147" s="21">
        <f t="shared" si="36"/>
        <v>1</v>
      </c>
      <c r="H147" s="21">
        <f t="shared" si="37"/>
        <v>0</v>
      </c>
      <c r="I147" s="21">
        <f t="shared" si="38"/>
        <v>0</v>
      </c>
      <c r="J147" s="21">
        <f t="shared" si="39"/>
        <v>0</v>
      </c>
      <c r="K147" s="21">
        <f t="shared" si="40"/>
        <v>0</v>
      </c>
      <c r="L147" s="21">
        <f t="shared" si="41"/>
        <v>0</v>
      </c>
      <c r="M147" s="21">
        <f t="shared" si="42"/>
        <v>0</v>
      </c>
      <c r="N147" s="21">
        <f t="shared" si="43"/>
        <v>0</v>
      </c>
      <c r="O147" s="21">
        <f t="shared" si="44"/>
        <v>0</v>
      </c>
      <c r="P147" s="21">
        <f t="shared" si="45"/>
        <v>0</v>
      </c>
      <c r="Q147">
        <f t="shared" si="32"/>
        <v>4402.1608024865518</v>
      </c>
      <c r="R147">
        <f t="shared" si="33"/>
        <v>6223.2910433656771</v>
      </c>
      <c r="S147">
        <f t="shared" si="34"/>
        <v>5038.8004462641175</v>
      </c>
      <c r="T147" s="28">
        <f t="shared" si="28"/>
        <v>4660.0501682608701</v>
      </c>
      <c r="U147" s="35">
        <f t="shared" si="29"/>
        <v>4660.0501682608701</v>
      </c>
      <c r="V147">
        <f t="shared" si="30"/>
        <v>-1136.0501682608701</v>
      </c>
      <c r="W147">
        <f t="shared" si="31"/>
        <v>0.32237518963134792</v>
      </c>
    </row>
    <row r="148" spans="1:23" ht="15.75" x14ac:dyDescent="0.25">
      <c r="A148" s="2">
        <v>41365</v>
      </c>
      <c r="B148" s="9">
        <v>4</v>
      </c>
      <c r="D148" s="3">
        <v>4254</v>
      </c>
      <c r="E148" s="3">
        <v>149</v>
      </c>
      <c r="F148" s="21">
        <f t="shared" si="35"/>
        <v>0</v>
      </c>
      <c r="G148" s="21">
        <f t="shared" si="36"/>
        <v>0</v>
      </c>
      <c r="H148" s="21">
        <f t="shared" si="37"/>
        <v>1</v>
      </c>
      <c r="I148" s="21">
        <f t="shared" si="38"/>
        <v>0</v>
      </c>
      <c r="J148" s="21">
        <f t="shared" si="39"/>
        <v>0</v>
      </c>
      <c r="K148" s="21">
        <f t="shared" si="40"/>
        <v>0</v>
      </c>
      <c r="L148" s="21">
        <f t="shared" si="41"/>
        <v>0</v>
      </c>
      <c r="M148" s="21">
        <f t="shared" si="42"/>
        <v>0</v>
      </c>
      <c r="N148" s="21">
        <f t="shared" si="43"/>
        <v>0</v>
      </c>
      <c r="O148" s="21">
        <f t="shared" si="44"/>
        <v>0</v>
      </c>
      <c r="P148" s="21">
        <f t="shared" si="45"/>
        <v>0</v>
      </c>
      <c r="Q148">
        <f t="shared" si="32"/>
        <v>4660.0501682608701</v>
      </c>
      <c r="R148">
        <f t="shared" si="33"/>
        <v>4402.1608024865518</v>
      </c>
      <c r="S148">
        <f t="shared" si="34"/>
        <v>6223.2910433656771</v>
      </c>
      <c r="T148" s="28">
        <f t="shared" si="28"/>
        <v>5332.0792935197169</v>
      </c>
      <c r="U148" s="35">
        <f t="shared" si="29"/>
        <v>5332.0792935197169</v>
      </c>
      <c r="V148">
        <f t="shared" si="30"/>
        <v>-1078.0792935197169</v>
      </c>
      <c r="W148">
        <f t="shared" si="31"/>
        <v>0.25342719640801997</v>
      </c>
    </row>
    <row r="149" spans="1:23" ht="15.75" x14ac:dyDescent="0.25">
      <c r="A149" s="2">
        <v>41395</v>
      </c>
      <c r="B149" s="9">
        <v>5</v>
      </c>
      <c r="D149" s="3">
        <v>4293</v>
      </c>
      <c r="E149" s="3">
        <v>150</v>
      </c>
      <c r="F149" s="21">
        <f t="shared" si="35"/>
        <v>0</v>
      </c>
      <c r="G149" s="21">
        <f t="shared" si="36"/>
        <v>0</v>
      </c>
      <c r="H149" s="21">
        <f t="shared" si="37"/>
        <v>0</v>
      </c>
      <c r="I149" s="21">
        <f t="shared" si="38"/>
        <v>1</v>
      </c>
      <c r="J149" s="21">
        <f t="shared" si="39"/>
        <v>0</v>
      </c>
      <c r="K149" s="21">
        <f t="shared" si="40"/>
        <v>0</v>
      </c>
      <c r="L149" s="21">
        <f t="shared" si="41"/>
        <v>0</v>
      </c>
      <c r="M149" s="21">
        <f t="shared" si="42"/>
        <v>0</v>
      </c>
      <c r="N149" s="21">
        <f t="shared" si="43"/>
        <v>0</v>
      </c>
      <c r="O149" s="21">
        <f t="shared" si="44"/>
        <v>0</v>
      </c>
      <c r="P149" s="21">
        <f t="shared" si="45"/>
        <v>0</v>
      </c>
      <c r="Q149">
        <f t="shared" si="32"/>
        <v>5332.0792935197169</v>
      </c>
      <c r="R149">
        <f t="shared" si="33"/>
        <v>4660.0501682608701</v>
      </c>
      <c r="S149">
        <f t="shared" si="34"/>
        <v>4402.1608024865518</v>
      </c>
      <c r="T149" s="28">
        <f t="shared" si="28"/>
        <v>5110.2429423013564</v>
      </c>
      <c r="U149" s="35">
        <f t="shared" si="29"/>
        <v>5110.2429423013564</v>
      </c>
      <c r="V149">
        <f t="shared" si="30"/>
        <v>-817.24294230135638</v>
      </c>
      <c r="W149">
        <f t="shared" si="31"/>
        <v>0.19036639699542426</v>
      </c>
    </row>
    <row r="150" spans="1:23" ht="15.75" x14ac:dyDescent="0.25">
      <c r="A150" s="2">
        <v>41426</v>
      </c>
      <c r="B150" s="9">
        <v>6</v>
      </c>
      <c r="D150" s="3">
        <v>4523</v>
      </c>
      <c r="E150" s="3">
        <v>151</v>
      </c>
      <c r="F150" s="21">
        <f t="shared" si="35"/>
        <v>0</v>
      </c>
      <c r="G150" s="21">
        <f t="shared" si="36"/>
        <v>0</v>
      </c>
      <c r="H150" s="21">
        <f t="shared" si="37"/>
        <v>0</v>
      </c>
      <c r="I150" s="21">
        <f t="shared" si="38"/>
        <v>0</v>
      </c>
      <c r="J150" s="21">
        <f t="shared" si="39"/>
        <v>1</v>
      </c>
      <c r="K150" s="21">
        <f t="shared" si="40"/>
        <v>0</v>
      </c>
      <c r="L150" s="21">
        <f t="shared" si="41"/>
        <v>0</v>
      </c>
      <c r="M150" s="21">
        <f t="shared" si="42"/>
        <v>0</v>
      </c>
      <c r="N150" s="21">
        <f t="shared" si="43"/>
        <v>0</v>
      </c>
      <c r="O150" s="21">
        <f t="shared" si="44"/>
        <v>0</v>
      </c>
      <c r="P150" s="21">
        <f t="shared" si="45"/>
        <v>0</v>
      </c>
      <c r="Q150">
        <f t="shared" si="32"/>
        <v>5110.2429423013564</v>
      </c>
      <c r="R150">
        <f t="shared" si="33"/>
        <v>5332.0792935197169</v>
      </c>
      <c r="S150">
        <f t="shared" si="34"/>
        <v>4660.0501682608701</v>
      </c>
      <c r="T150" s="28">
        <f t="shared" ref="T150:T213" si="46">$D$1+SUMPRODUCT($E$1:$S$1,E150:S150)</f>
        <v>5414.2067303434542</v>
      </c>
      <c r="U150" s="35">
        <f t="shared" ref="U150:U213" si="47">$D$1+SUMPRODUCT($E$1:$S$1,E150:S150)</f>
        <v>5414.2067303434542</v>
      </c>
      <c r="V150">
        <f t="shared" ref="V150:V213" si="48">D150-U150</f>
        <v>-891.20673034345418</v>
      </c>
      <c r="W150">
        <f t="shared" ref="W150:W213" si="49">ABS(V150)/D150</f>
        <v>0.19703885260744067</v>
      </c>
    </row>
    <row r="151" spans="1:23" ht="15.75" x14ac:dyDescent="0.25">
      <c r="A151" s="2">
        <v>41456</v>
      </c>
      <c r="B151" s="9">
        <v>7</v>
      </c>
      <c r="D151" s="3">
        <v>4718</v>
      </c>
      <c r="E151" s="3">
        <v>152</v>
      </c>
      <c r="F151" s="21">
        <f t="shared" si="35"/>
        <v>0</v>
      </c>
      <c r="G151" s="21">
        <f t="shared" si="36"/>
        <v>0</v>
      </c>
      <c r="H151" s="21">
        <f t="shared" si="37"/>
        <v>0</v>
      </c>
      <c r="I151" s="21">
        <f t="shared" si="38"/>
        <v>0</v>
      </c>
      <c r="J151" s="21">
        <f t="shared" si="39"/>
        <v>0</v>
      </c>
      <c r="K151" s="21">
        <f t="shared" si="40"/>
        <v>1</v>
      </c>
      <c r="L151" s="21">
        <f t="shared" si="41"/>
        <v>0</v>
      </c>
      <c r="M151" s="21">
        <f t="shared" si="42"/>
        <v>0</v>
      </c>
      <c r="N151" s="21">
        <f t="shared" si="43"/>
        <v>0</v>
      </c>
      <c r="O151" s="21">
        <f t="shared" si="44"/>
        <v>0</v>
      </c>
      <c r="P151" s="21">
        <f t="shared" si="45"/>
        <v>0</v>
      </c>
      <c r="Q151">
        <f t="shared" ref="Q151:Q213" si="50">T150</f>
        <v>5414.2067303434542</v>
      </c>
      <c r="R151">
        <f t="shared" si="33"/>
        <v>5110.2429423013564</v>
      </c>
      <c r="S151">
        <f t="shared" si="34"/>
        <v>5332.0792935197169</v>
      </c>
      <c r="T151" s="28">
        <f t="shared" si="46"/>
        <v>6029.3700925538133</v>
      </c>
      <c r="U151" s="35">
        <f t="shared" si="47"/>
        <v>6029.3700925538133</v>
      </c>
      <c r="V151">
        <f t="shared" si="48"/>
        <v>-1311.3700925538133</v>
      </c>
      <c r="W151">
        <f t="shared" si="49"/>
        <v>0.27795042233018508</v>
      </c>
    </row>
    <row r="152" spans="1:23" ht="15.75" x14ac:dyDescent="0.25">
      <c r="A152" s="2">
        <v>41487</v>
      </c>
      <c r="B152" s="9">
        <v>8</v>
      </c>
      <c r="D152" s="3">
        <v>5379</v>
      </c>
      <c r="E152" s="3">
        <v>153</v>
      </c>
      <c r="F152" s="21">
        <f t="shared" si="35"/>
        <v>0</v>
      </c>
      <c r="G152" s="21">
        <f t="shared" si="36"/>
        <v>0</v>
      </c>
      <c r="H152" s="21">
        <f t="shared" si="37"/>
        <v>0</v>
      </c>
      <c r="I152" s="21">
        <f t="shared" si="38"/>
        <v>0</v>
      </c>
      <c r="J152" s="21">
        <f t="shared" si="39"/>
        <v>0</v>
      </c>
      <c r="K152" s="21">
        <f t="shared" si="40"/>
        <v>0</v>
      </c>
      <c r="L152" s="21">
        <f t="shared" si="41"/>
        <v>1</v>
      </c>
      <c r="M152" s="21">
        <f t="shared" si="42"/>
        <v>0</v>
      </c>
      <c r="N152" s="21">
        <f t="shared" si="43"/>
        <v>0</v>
      </c>
      <c r="O152" s="21">
        <f t="shared" si="44"/>
        <v>0</v>
      </c>
      <c r="P152" s="21">
        <f t="shared" si="45"/>
        <v>0</v>
      </c>
      <c r="Q152">
        <f t="shared" si="50"/>
        <v>6029.3700925538133</v>
      </c>
      <c r="R152">
        <f t="shared" ref="R152:R213" si="51">T150</f>
        <v>5414.2067303434542</v>
      </c>
      <c r="S152">
        <f t="shared" si="34"/>
        <v>5110.2429423013564</v>
      </c>
      <c r="T152" s="28">
        <f t="shared" si="46"/>
        <v>6340.1711186421135</v>
      </c>
      <c r="U152" s="35">
        <f t="shared" si="47"/>
        <v>6340.1711186421135</v>
      </c>
      <c r="V152">
        <f t="shared" si="48"/>
        <v>-961.17111864211347</v>
      </c>
      <c r="W152">
        <f t="shared" si="49"/>
        <v>0.17868955542705214</v>
      </c>
    </row>
    <row r="153" spans="1:23" ht="15.75" x14ac:dyDescent="0.25">
      <c r="A153" s="2">
        <v>41518</v>
      </c>
      <c r="B153" s="9">
        <v>9</v>
      </c>
      <c r="D153" s="3">
        <v>4834</v>
      </c>
      <c r="E153" s="3">
        <v>154</v>
      </c>
      <c r="F153" s="21">
        <f t="shared" si="35"/>
        <v>0</v>
      </c>
      <c r="G153" s="21">
        <f t="shared" si="36"/>
        <v>0</v>
      </c>
      <c r="H153" s="21">
        <f t="shared" si="37"/>
        <v>0</v>
      </c>
      <c r="I153" s="21">
        <f t="shared" si="38"/>
        <v>0</v>
      </c>
      <c r="J153" s="21">
        <f t="shared" si="39"/>
        <v>0</v>
      </c>
      <c r="K153" s="21">
        <f t="shared" si="40"/>
        <v>0</v>
      </c>
      <c r="L153" s="21">
        <f t="shared" si="41"/>
        <v>0</v>
      </c>
      <c r="M153" s="21">
        <f t="shared" si="42"/>
        <v>1</v>
      </c>
      <c r="N153" s="21">
        <f t="shared" si="43"/>
        <v>0</v>
      </c>
      <c r="O153" s="21">
        <f t="shared" si="44"/>
        <v>0</v>
      </c>
      <c r="P153" s="21">
        <f t="shared" si="45"/>
        <v>0</v>
      </c>
      <c r="Q153">
        <f t="shared" si="50"/>
        <v>6340.1711186421135</v>
      </c>
      <c r="R153">
        <f t="shared" si="51"/>
        <v>6029.3700925538133</v>
      </c>
      <c r="S153">
        <f t="shared" ref="S153:S213" si="52">T150</f>
        <v>5414.2067303434542</v>
      </c>
      <c r="T153" s="28">
        <f t="shared" si="46"/>
        <v>5743.5953167301586</v>
      </c>
      <c r="U153" s="35">
        <f t="shared" si="47"/>
        <v>5743.5953167301586</v>
      </c>
      <c r="V153">
        <f t="shared" si="48"/>
        <v>-909.59531673015863</v>
      </c>
      <c r="W153">
        <f t="shared" si="49"/>
        <v>0.18816618053995834</v>
      </c>
    </row>
    <row r="154" spans="1:23" ht="15.75" x14ac:dyDescent="0.25">
      <c r="A154" s="2">
        <v>41548</v>
      </c>
      <c r="B154" s="9">
        <v>10</v>
      </c>
      <c r="D154" s="3">
        <v>4380</v>
      </c>
      <c r="E154" s="3">
        <v>155</v>
      </c>
      <c r="F154" s="21">
        <f t="shared" si="35"/>
        <v>0</v>
      </c>
      <c r="G154" s="21">
        <f t="shared" si="36"/>
        <v>0</v>
      </c>
      <c r="H154" s="21">
        <f t="shared" si="37"/>
        <v>0</v>
      </c>
      <c r="I154" s="21">
        <f t="shared" si="38"/>
        <v>0</v>
      </c>
      <c r="J154" s="21">
        <f t="shared" si="39"/>
        <v>0</v>
      </c>
      <c r="K154" s="21">
        <f t="shared" si="40"/>
        <v>0</v>
      </c>
      <c r="L154" s="21">
        <f t="shared" si="41"/>
        <v>0</v>
      </c>
      <c r="M154" s="21">
        <f t="shared" si="42"/>
        <v>0</v>
      </c>
      <c r="N154" s="21">
        <f t="shared" si="43"/>
        <v>1</v>
      </c>
      <c r="O154" s="21">
        <f t="shared" si="44"/>
        <v>0</v>
      </c>
      <c r="P154" s="21">
        <f t="shared" si="45"/>
        <v>0</v>
      </c>
      <c r="Q154">
        <f t="shared" si="50"/>
        <v>5743.5953167301586</v>
      </c>
      <c r="R154">
        <f t="shared" si="51"/>
        <v>6340.1711186421135</v>
      </c>
      <c r="S154">
        <f t="shared" si="52"/>
        <v>6029.3700925538133</v>
      </c>
      <c r="T154" s="28">
        <f t="shared" si="46"/>
        <v>5819.9136958788886</v>
      </c>
      <c r="U154" s="35">
        <f t="shared" si="47"/>
        <v>5819.9136958788886</v>
      </c>
      <c r="V154">
        <f t="shared" si="48"/>
        <v>-1439.9136958788886</v>
      </c>
      <c r="W154">
        <f t="shared" si="49"/>
        <v>0.32874741915043121</v>
      </c>
    </row>
    <row r="155" spans="1:23" ht="15.75" x14ac:dyDescent="0.25">
      <c r="A155" s="2">
        <v>41579</v>
      </c>
      <c r="B155" s="9">
        <v>11</v>
      </c>
      <c r="D155" s="3">
        <v>3776</v>
      </c>
      <c r="E155" s="3">
        <v>156</v>
      </c>
      <c r="F155" s="21">
        <f t="shared" si="35"/>
        <v>0</v>
      </c>
      <c r="G155" s="21">
        <f t="shared" si="36"/>
        <v>0</v>
      </c>
      <c r="H155" s="21">
        <f t="shared" si="37"/>
        <v>0</v>
      </c>
      <c r="I155" s="21">
        <f t="shared" si="38"/>
        <v>0</v>
      </c>
      <c r="J155" s="21">
        <f t="shared" si="39"/>
        <v>0</v>
      </c>
      <c r="K155" s="21">
        <f t="shared" si="40"/>
        <v>0</v>
      </c>
      <c r="L155" s="21">
        <f t="shared" si="41"/>
        <v>0</v>
      </c>
      <c r="M155" s="21">
        <f t="shared" si="42"/>
        <v>0</v>
      </c>
      <c r="N155" s="21">
        <f t="shared" si="43"/>
        <v>0</v>
      </c>
      <c r="O155" s="21">
        <f t="shared" si="44"/>
        <v>1</v>
      </c>
      <c r="P155" s="21">
        <f t="shared" si="45"/>
        <v>0</v>
      </c>
      <c r="Q155">
        <f t="shared" si="50"/>
        <v>5819.9136958788886</v>
      </c>
      <c r="R155">
        <f t="shared" si="51"/>
        <v>5743.5953167301586</v>
      </c>
      <c r="S155">
        <f t="shared" si="52"/>
        <v>6340.1711186421135</v>
      </c>
      <c r="T155" s="28">
        <f t="shared" si="46"/>
        <v>4898.5144928142663</v>
      </c>
      <c r="U155" s="35">
        <f t="shared" si="47"/>
        <v>4898.5144928142663</v>
      </c>
      <c r="V155">
        <f t="shared" si="48"/>
        <v>-1122.5144928142663</v>
      </c>
      <c r="W155">
        <f t="shared" si="49"/>
        <v>0.29727608390208321</v>
      </c>
    </row>
    <row r="156" spans="1:23" ht="15.75" x14ac:dyDescent="0.25">
      <c r="A156" s="2">
        <v>41609</v>
      </c>
      <c r="B156" s="9">
        <v>12</v>
      </c>
      <c r="D156" s="3">
        <v>4166</v>
      </c>
      <c r="E156" s="3">
        <v>157</v>
      </c>
      <c r="F156" s="21">
        <f t="shared" si="35"/>
        <v>0</v>
      </c>
      <c r="G156" s="21">
        <f t="shared" si="36"/>
        <v>0</v>
      </c>
      <c r="H156" s="21">
        <f t="shared" si="37"/>
        <v>0</v>
      </c>
      <c r="I156" s="21">
        <f t="shared" si="38"/>
        <v>0</v>
      </c>
      <c r="J156" s="21">
        <f t="shared" si="39"/>
        <v>0</v>
      </c>
      <c r="K156" s="21">
        <f t="shared" si="40"/>
        <v>0</v>
      </c>
      <c r="L156" s="21">
        <f t="shared" si="41"/>
        <v>0</v>
      </c>
      <c r="M156" s="21">
        <f t="shared" si="42"/>
        <v>0</v>
      </c>
      <c r="N156" s="21">
        <f t="shared" si="43"/>
        <v>0</v>
      </c>
      <c r="O156" s="21">
        <f t="shared" si="44"/>
        <v>0</v>
      </c>
      <c r="P156" s="21">
        <f t="shared" si="45"/>
        <v>1</v>
      </c>
      <c r="Q156">
        <f t="shared" si="50"/>
        <v>4898.5144928142663</v>
      </c>
      <c r="R156">
        <f t="shared" si="51"/>
        <v>5819.9136958788886</v>
      </c>
      <c r="S156">
        <f t="shared" si="52"/>
        <v>5743.5953167301586</v>
      </c>
      <c r="T156" s="28">
        <f t="shared" si="46"/>
        <v>5096.3967215516022</v>
      </c>
      <c r="U156" s="35">
        <f t="shared" si="47"/>
        <v>5096.3967215516022</v>
      </c>
      <c r="V156">
        <f t="shared" si="48"/>
        <v>-930.39672155160224</v>
      </c>
      <c r="W156">
        <f t="shared" si="49"/>
        <v>0.22333094612376433</v>
      </c>
    </row>
    <row r="157" spans="1:23" ht="15.75" x14ac:dyDescent="0.25">
      <c r="A157" s="2">
        <v>41640</v>
      </c>
      <c r="B157" s="9">
        <v>1</v>
      </c>
      <c r="D157" s="3">
        <v>4915</v>
      </c>
      <c r="E157" s="3">
        <v>158</v>
      </c>
      <c r="F157" s="21">
        <f t="shared" si="35"/>
        <v>1</v>
      </c>
      <c r="G157" s="21">
        <f t="shared" si="36"/>
        <v>0</v>
      </c>
      <c r="H157" s="21">
        <f t="shared" si="37"/>
        <v>0</v>
      </c>
      <c r="I157" s="21">
        <f t="shared" si="38"/>
        <v>0</v>
      </c>
      <c r="J157" s="21">
        <f t="shared" si="39"/>
        <v>0</v>
      </c>
      <c r="K157" s="21">
        <f t="shared" si="40"/>
        <v>0</v>
      </c>
      <c r="L157" s="21">
        <f t="shared" si="41"/>
        <v>0</v>
      </c>
      <c r="M157" s="21">
        <f t="shared" si="42"/>
        <v>0</v>
      </c>
      <c r="N157" s="21">
        <f t="shared" si="43"/>
        <v>0</v>
      </c>
      <c r="O157" s="21">
        <f t="shared" si="44"/>
        <v>0</v>
      </c>
      <c r="P157" s="21">
        <f t="shared" si="45"/>
        <v>0</v>
      </c>
      <c r="Q157">
        <f t="shared" si="50"/>
        <v>5096.3967215516022</v>
      </c>
      <c r="R157">
        <f t="shared" si="51"/>
        <v>4898.5144928142663</v>
      </c>
      <c r="S157">
        <f t="shared" si="52"/>
        <v>5819.9136958788886</v>
      </c>
      <c r="T157" s="28">
        <f t="shared" si="46"/>
        <v>6280.8814317476581</v>
      </c>
      <c r="U157" s="35">
        <f t="shared" si="47"/>
        <v>6280.8814317476581</v>
      </c>
      <c r="V157">
        <f t="shared" si="48"/>
        <v>-1365.8814317476581</v>
      </c>
      <c r="W157">
        <f t="shared" si="49"/>
        <v>0.27790059648985921</v>
      </c>
    </row>
    <row r="158" spans="1:23" ht="15.75" x14ac:dyDescent="0.25">
      <c r="A158" s="2">
        <v>41671</v>
      </c>
      <c r="B158" s="9">
        <v>2</v>
      </c>
      <c r="D158" s="3">
        <v>3570</v>
      </c>
      <c r="E158" s="3">
        <v>159</v>
      </c>
      <c r="F158" s="21">
        <f t="shared" si="35"/>
        <v>0</v>
      </c>
      <c r="G158" s="21">
        <f t="shared" si="36"/>
        <v>0</v>
      </c>
      <c r="H158" s="21">
        <f t="shared" si="37"/>
        <v>0</v>
      </c>
      <c r="I158" s="21">
        <f t="shared" si="38"/>
        <v>0</v>
      </c>
      <c r="J158" s="21">
        <f t="shared" si="39"/>
        <v>0</v>
      </c>
      <c r="K158" s="21">
        <f t="shared" si="40"/>
        <v>0</v>
      </c>
      <c r="L158" s="21">
        <f t="shared" si="41"/>
        <v>0</v>
      </c>
      <c r="M158" s="21">
        <f t="shared" si="42"/>
        <v>0</v>
      </c>
      <c r="N158" s="21">
        <f t="shared" si="43"/>
        <v>0</v>
      </c>
      <c r="O158" s="21">
        <f t="shared" si="44"/>
        <v>0</v>
      </c>
      <c r="P158" s="21">
        <f t="shared" si="45"/>
        <v>0</v>
      </c>
      <c r="Q158">
        <f t="shared" si="50"/>
        <v>6280.8814317476581</v>
      </c>
      <c r="R158">
        <f t="shared" si="51"/>
        <v>5096.3967215516022</v>
      </c>
      <c r="S158">
        <f t="shared" si="52"/>
        <v>4898.5144928142663</v>
      </c>
      <c r="T158" s="28">
        <f t="shared" si="46"/>
        <v>4459.7459431490524</v>
      </c>
      <c r="U158" s="35">
        <f t="shared" si="47"/>
        <v>4459.7459431490524</v>
      </c>
      <c r="V158">
        <f t="shared" si="48"/>
        <v>-889.74594314905244</v>
      </c>
      <c r="W158">
        <f t="shared" si="49"/>
        <v>0.24922855550393624</v>
      </c>
    </row>
    <row r="159" spans="1:23" ht="15.75" x14ac:dyDescent="0.25">
      <c r="A159" s="2">
        <v>41699</v>
      </c>
      <c r="B159" s="9">
        <v>3</v>
      </c>
      <c r="D159" s="3">
        <v>3868</v>
      </c>
      <c r="E159" s="3">
        <v>160</v>
      </c>
      <c r="F159" s="21">
        <f t="shared" si="35"/>
        <v>0</v>
      </c>
      <c r="G159" s="21">
        <f t="shared" si="36"/>
        <v>1</v>
      </c>
      <c r="H159" s="21">
        <f t="shared" si="37"/>
        <v>0</v>
      </c>
      <c r="I159" s="21">
        <f t="shared" si="38"/>
        <v>0</v>
      </c>
      <c r="J159" s="21">
        <f t="shared" si="39"/>
        <v>0</v>
      </c>
      <c r="K159" s="21">
        <f t="shared" si="40"/>
        <v>0</v>
      </c>
      <c r="L159" s="21">
        <f t="shared" si="41"/>
        <v>0</v>
      </c>
      <c r="M159" s="21">
        <f t="shared" si="42"/>
        <v>0</v>
      </c>
      <c r="N159" s="21">
        <f t="shared" si="43"/>
        <v>0</v>
      </c>
      <c r="O159" s="21">
        <f t="shared" si="44"/>
        <v>0</v>
      </c>
      <c r="P159" s="21">
        <f t="shared" si="45"/>
        <v>0</v>
      </c>
      <c r="Q159">
        <f t="shared" si="50"/>
        <v>4459.7459431490524</v>
      </c>
      <c r="R159">
        <f t="shared" si="51"/>
        <v>6280.8814317476581</v>
      </c>
      <c r="S159">
        <f t="shared" si="52"/>
        <v>5096.3967215516022</v>
      </c>
      <c r="T159" s="28">
        <f t="shared" si="46"/>
        <v>4717.6306310332784</v>
      </c>
      <c r="U159" s="35">
        <f t="shared" si="47"/>
        <v>4717.6306310332784</v>
      </c>
      <c r="V159">
        <f t="shared" si="48"/>
        <v>-849.63063103327841</v>
      </c>
      <c r="W159">
        <f t="shared" si="49"/>
        <v>0.21965631619267798</v>
      </c>
    </row>
    <row r="160" spans="1:23" ht="15.75" x14ac:dyDescent="0.25">
      <c r="A160" s="2">
        <v>41730</v>
      </c>
      <c r="B160" s="9">
        <v>4</v>
      </c>
      <c r="D160" s="3">
        <v>4420</v>
      </c>
      <c r="E160" s="3">
        <v>161</v>
      </c>
      <c r="F160" s="21">
        <f t="shared" si="35"/>
        <v>0</v>
      </c>
      <c r="G160" s="21">
        <f t="shared" si="36"/>
        <v>0</v>
      </c>
      <c r="H160" s="21">
        <f t="shared" si="37"/>
        <v>1</v>
      </c>
      <c r="I160" s="21">
        <f t="shared" si="38"/>
        <v>0</v>
      </c>
      <c r="J160" s="21">
        <f t="shared" si="39"/>
        <v>0</v>
      </c>
      <c r="K160" s="21">
        <f t="shared" si="40"/>
        <v>0</v>
      </c>
      <c r="L160" s="21">
        <f t="shared" si="41"/>
        <v>0</v>
      </c>
      <c r="M160" s="21">
        <f t="shared" si="42"/>
        <v>0</v>
      </c>
      <c r="N160" s="21">
        <f t="shared" si="43"/>
        <v>0</v>
      </c>
      <c r="O160" s="21">
        <f t="shared" si="44"/>
        <v>0</v>
      </c>
      <c r="P160" s="21">
        <f t="shared" si="45"/>
        <v>0</v>
      </c>
      <c r="Q160">
        <f t="shared" si="50"/>
        <v>4717.6306310332784</v>
      </c>
      <c r="R160">
        <f t="shared" si="51"/>
        <v>4459.7459431490524</v>
      </c>
      <c r="S160">
        <f t="shared" si="52"/>
        <v>6280.8814317476581</v>
      </c>
      <c r="T160" s="28">
        <f t="shared" si="46"/>
        <v>5389.6555863473104</v>
      </c>
      <c r="U160" s="35">
        <f t="shared" si="47"/>
        <v>5389.6555863473104</v>
      </c>
      <c r="V160">
        <f t="shared" si="48"/>
        <v>-969.65558634731042</v>
      </c>
      <c r="W160">
        <f t="shared" si="49"/>
        <v>0.21937909193378063</v>
      </c>
    </row>
    <row r="161" spans="1:23" ht="15.75" x14ac:dyDescent="0.25">
      <c r="A161" s="2">
        <v>41760</v>
      </c>
      <c r="B161" s="9">
        <v>5</v>
      </c>
      <c r="D161" s="3">
        <v>4512</v>
      </c>
      <c r="E161" s="3">
        <v>162</v>
      </c>
      <c r="F161" s="21">
        <f t="shared" si="35"/>
        <v>0</v>
      </c>
      <c r="G161" s="21">
        <f t="shared" si="36"/>
        <v>0</v>
      </c>
      <c r="H161" s="21">
        <f t="shared" si="37"/>
        <v>0</v>
      </c>
      <c r="I161" s="21">
        <f t="shared" si="38"/>
        <v>1</v>
      </c>
      <c r="J161" s="21">
        <f t="shared" si="39"/>
        <v>0</v>
      </c>
      <c r="K161" s="21">
        <f t="shared" si="40"/>
        <v>0</v>
      </c>
      <c r="L161" s="21">
        <f t="shared" si="41"/>
        <v>0</v>
      </c>
      <c r="M161" s="21">
        <f t="shared" si="42"/>
        <v>0</v>
      </c>
      <c r="N161" s="21">
        <f t="shared" si="43"/>
        <v>0</v>
      </c>
      <c r="O161" s="21">
        <f t="shared" si="44"/>
        <v>0</v>
      </c>
      <c r="P161" s="21">
        <f t="shared" si="45"/>
        <v>0</v>
      </c>
      <c r="Q161">
        <f t="shared" si="50"/>
        <v>5389.6555863473104</v>
      </c>
      <c r="R161">
        <f t="shared" si="51"/>
        <v>4717.6306310332784</v>
      </c>
      <c r="S161">
        <f t="shared" si="52"/>
        <v>4459.7459431490524</v>
      </c>
      <c r="T161" s="28">
        <f t="shared" si="46"/>
        <v>5167.8155179584228</v>
      </c>
      <c r="U161" s="35">
        <f t="shared" si="47"/>
        <v>5167.8155179584228</v>
      </c>
      <c r="V161">
        <f t="shared" si="48"/>
        <v>-655.81551795842279</v>
      </c>
      <c r="W161">
        <f t="shared" si="49"/>
        <v>0.14534918394468591</v>
      </c>
    </row>
    <row r="162" spans="1:23" ht="15.75" x14ac:dyDescent="0.25">
      <c r="A162" s="2">
        <v>41791</v>
      </c>
      <c r="B162" s="9">
        <v>6</v>
      </c>
      <c r="D162" s="3">
        <v>4732</v>
      </c>
      <c r="E162" s="3">
        <v>163</v>
      </c>
      <c r="F162" s="21">
        <f t="shared" si="35"/>
        <v>0</v>
      </c>
      <c r="G162" s="21">
        <f t="shared" si="36"/>
        <v>0</v>
      </c>
      <c r="H162" s="21">
        <f t="shared" si="37"/>
        <v>0</v>
      </c>
      <c r="I162" s="21">
        <f t="shared" si="38"/>
        <v>0</v>
      </c>
      <c r="J162" s="21">
        <f t="shared" si="39"/>
        <v>1</v>
      </c>
      <c r="K162" s="21">
        <f t="shared" si="40"/>
        <v>0</v>
      </c>
      <c r="L162" s="21">
        <f t="shared" si="41"/>
        <v>0</v>
      </c>
      <c r="M162" s="21">
        <f t="shared" si="42"/>
        <v>0</v>
      </c>
      <c r="N162" s="21">
        <f t="shared" si="43"/>
        <v>0</v>
      </c>
      <c r="O162" s="21">
        <f t="shared" si="44"/>
        <v>0</v>
      </c>
      <c r="P162" s="21">
        <f t="shared" si="45"/>
        <v>0</v>
      </c>
      <c r="Q162">
        <f t="shared" si="50"/>
        <v>5167.8155179584228</v>
      </c>
      <c r="R162">
        <f t="shared" si="51"/>
        <v>5389.6555863473104</v>
      </c>
      <c r="S162">
        <f t="shared" si="52"/>
        <v>4717.6306310332784</v>
      </c>
      <c r="T162" s="28">
        <f t="shared" si="46"/>
        <v>5471.7759924565962</v>
      </c>
      <c r="U162" s="35">
        <f t="shared" si="47"/>
        <v>5471.7759924565962</v>
      </c>
      <c r="V162">
        <f t="shared" si="48"/>
        <v>-739.77599245659621</v>
      </c>
      <c r="W162">
        <f t="shared" si="49"/>
        <v>0.15633474058677013</v>
      </c>
    </row>
    <row r="163" spans="1:23" ht="15.75" x14ac:dyDescent="0.25">
      <c r="A163" s="2">
        <v>41821</v>
      </c>
      <c r="B163" s="9">
        <v>7</v>
      </c>
      <c r="D163" s="3">
        <v>5113</v>
      </c>
      <c r="E163" s="3">
        <v>164</v>
      </c>
      <c r="F163" s="21">
        <f t="shared" si="35"/>
        <v>0</v>
      </c>
      <c r="G163" s="21">
        <f t="shared" si="36"/>
        <v>0</v>
      </c>
      <c r="H163" s="21">
        <f t="shared" si="37"/>
        <v>0</v>
      </c>
      <c r="I163" s="21">
        <f t="shared" si="38"/>
        <v>0</v>
      </c>
      <c r="J163" s="21">
        <f t="shared" si="39"/>
        <v>0</v>
      </c>
      <c r="K163" s="21">
        <f t="shared" si="40"/>
        <v>1</v>
      </c>
      <c r="L163" s="21">
        <f t="shared" si="41"/>
        <v>0</v>
      </c>
      <c r="M163" s="21">
        <f t="shared" si="42"/>
        <v>0</v>
      </c>
      <c r="N163" s="21">
        <f t="shared" si="43"/>
        <v>0</v>
      </c>
      <c r="O163" s="21">
        <f t="shared" si="44"/>
        <v>0</v>
      </c>
      <c r="P163" s="21">
        <f t="shared" si="45"/>
        <v>0</v>
      </c>
      <c r="Q163">
        <f t="shared" si="50"/>
        <v>5471.7759924565962</v>
      </c>
      <c r="R163">
        <f t="shared" si="51"/>
        <v>5167.8155179584228</v>
      </c>
      <c r="S163">
        <f t="shared" si="52"/>
        <v>5389.6555863473104</v>
      </c>
      <c r="T163" s="28">
        <f t="shared" si="46"/>
        <v>6086.9364009202927</v>
      </c>
      <c r="U163" s="35">
        <f t="shared" si="47"/>
        <v>6086.9364009202927</v>
      </c>
      <c r="V163">
        <f t="shared" si="48"/>
        <v>-973.93640092029273</v>
      </c>
      <c r="W163">
        <f t="shared" si="49"/>
        <v>0.1904823784315065</v>
      </c>
    </row>
    <row r="164" spans="1:23" ht="15.75" x14ac:dyDescent="0.25">
      <c r="A164" s="2">
        <v>41852</v>
      </c>
      <c r="B164" s="9">
        <v>8</v>
      </c>
      <c r="D164" s="3">
        <v>5519</v>
      </c>
      <c r="E164" s="3">
        <v>165</v>
      </c>
      <c r="F164" s="21">
        <f t="shared" si="35"/>
        <v>0</v>
      </c>
      <c r="G164" s="21">
        <f t="shared" si="36"/>
        <v>0</v>
      </c>
      <c r="H164" s="21">
        <f t="shared" si="37"/>
        <v>0</v>
      </c>
      <c r="I164" s="21">
        <f t="shared" si="38"/>
        <v>0</v>
      </c>
      <c r="J164" s="21">
        <f t="shared" si="39"/>
        <v>0</v>
      </c>
      <c r="K164" s="21">
        <f t="shared" si="40"/>
        <v>0</v>
      </c>
      <c r="L164" s="21">
        <f t="shared" si="41"/>
        <v>1</v>
      </c>
      <c r="M164" s="21">
        <f t="shared" si="42"/>
        <v>0</v>
      </c>
      <c r="N164" s="21">
        <f t="shared" si="43"/>
        <v>0</v>
      </c>
      <c r="O164" s="21">
        <f t="shared" si="44"/>
        <v>0</v>
      </c>
      <c r="P164" s="21">
        <f t="shared" si="45"/>
        <v>0</v>
      </c>
      <c r="Q164">
        <f t="shared" si="50"/>
        <v>6086.9364009202927</v>
      </c>
      <c r="R164">
        <f t="shared" si="51"/>
        <v>5471.7759924565962</v>
      </c>
      <c r="S164">
        <f t="shared" si="52"/>
        <v>5167.8155179584228</v>
      </c>
      <c r="T164" s="28">
        <f t="shared" si="46"/>
        <v>6397.7347939850424</v>
      </c>
      <c r="U164" s="35">
        <f t="shared" si="47"/>
        <v>6397.7347939850424</v>
      </c>
      <c r="V164">
        <f t="shared" si="48"/>
        <v>-878.73479398504242</v>
      </c>
      <c r="W164">
        <f t="shared" si="49"/>
        <v>0.15921993005708324</v>
      </c>
    </row>
    <row r="165" spans="1:23" ht="15.75" x14ac:dyDescent="0.25">
      <c r="A165" s="2">
        <v>41883</v>
      </c>
      <c r="B165" s="9">
        <v>9</v>
      </c>
      <c r="D165" s="3">
        <v>5197</v>
      </c>
      <c r="E165" s="3">
        <v>166</v>
      </c>
      <c r="F165" s="21">
        <f t="shared" si="35"/>
        <v>0</v>
      </c>
      <c r="G165" s="21">
        <f t="shared" si="36"/>
        <v>0</v>
      </c>
      <c r="H165" s="21">
        <f t="shared" si="37"/>
        <v>0</v>
      </c>
      <c r="I165" s="21">
        <f t="shared" si="38"/>
        <v>0</v>
      </c>
      <c r="J165" s="21">
        <f t="shared" si="39"/>
        <v>0</v>
      </c>
      <c r="K165" s="21">
        <f t="shared" si="40"/>
        <v>0</v>
      </c>
      <c r="L165" s="21">
        <f t="shared" si="41"/>
        <v>0</v>
      </c>
      <c r="M165" s="21">
        <f t="shared" si="42"/>
        <v>1</v>
      </c>
      <c r="N165" s="21">
        <f t="shared" si="43"/>
        <v>0</v>
      </c>
      <c r="O165" s="21">
        <f t="shared" si="44"/>
        <v>0</v>
      </c>
      <c r="P165" s="21">
        <f t="shared" si="45"/>
        <v>0</v>
      </c>
      <c r="Q165">
        <f t="shared" si="50"/>
        <v>6397.7347939850424</v>
      </c>
      <c r="R165">
        <f t="shared" si="51"/>
        <v>6086.9364009202927</v>
      </c>
      <c r="S165">
        <f t="shared" si="52"/>
        <v>5471.7759924565962</v>
      </c>
      <c r="T165" s="28">
        <f t="shared" si="46"/>
        <v>5801.1566449527581</v>
      </c>
      <c r="U165" s="35">
        <f t="shared" si="47"/>
        <v>5801.1566449527581</v>
      </c>
      <c r="V165">
        <f t="shared" si="48"/>
        <v>-604.15664495275814</v>
      </c>
      <c r="W165">
        <f t="shared" si="49"/>
        <v>0.11625103808981299</v>
      </c>
    </row>
    <row r="166" spans="1:23" ht="15.75" x14ac:dyDescent="0.25">
      <c r="A166" s="2">
        <v>41913</v>
      </c>
      <c r="B166" s="9">
        <v>10</v>
      </c>
      <c r="D166" s="3">
        <v>5013</v>
      </c>
      <c r="E166" s="3">
        <v>167</v>
      </c>
      <c r="F166" s="21">
        <f t="shared" si="35"/>
        <v>0</v>
      </c>
      <c r="G166" s="21">
        <f t="shared" si="36"/>
        <v>0</v>
      </c>
      <c r="H166" s="21">
        <f t="shared" si="37"/>
        <v>0</v>
      </c>
      <c r="I166" s="21">
        <f t="shared" si="38"/>
        <v>0</v>
      </c>
      <c r="J166" s="21">
        <f t="shared" si="39"/>
        <v>0</v>
      </c>
      <c r="K166" s="21">
        <f t="shared" si="40"/>
        <v>0</v>
      </c>
      <c r="L166" s="21">
        <f t="shared" si="41"/>
        <v>0</v>
      </c>
      <c r="M166" s="21">
        <f t="shared" si="42"/>
        <v>0</v>
      </c>
      <c r="N166" s="21">
        <f t="shared" si="43"/>
        <v>1</v>
      </c>
      <c r="O166" s="21">
        <f t="shared" si="44"/>
        <v>0</v>
      </c>
      <c r="P166" s="21">
        <f t="shared" si="45"/>
        <v>0</v>
      </c>
      <c r="Q166">
        <f t="shared" si="50"/>
        <v>5801.1566449527581</v>
      </c>
      <c r="R166">
        <f t="shared" si="51"/>
        <v>6397.7347939850424</v>
      </c>
      <c r="S166">
        <f t="shared" si="52"/>
        <v>6086.9364009202927</v>
      </c>
      <c r="T166" s="28">
        <f t="shared" si="46"/>
        <v>5877.4729318397449</v>
      </c>
      <c r="U166" s="35">
        <f t="shared" si="47"/>
        <v>5877.4729318397449</v>
      </c>
      <c r="V166">
        <f t="shared" si="48"/>
        <v>-864.47293183974489</v>
      </c>
      <c r="W166">
        <f t="shared" si="49"/>
        <v>0.17244622617988128</v>
      </c>
    </row>
    <row r="167" spans="1:23" ht="15.75" x14ac:dyDescent="0.25">
      <c r="A167" s="2">
        <v>41944</v>
      </c>
      <c r="B167" s="9">
        <v>11</v>
      </c>
      <c r="D167" s="3">
        <v>4102</v>
      </c>
      <c r="E167" s="3">
        <v>168</v>
      </c>
      <c r="F167" s="21">
        <f t="shared" si="35"/>
        <v>0</v>
      </c>
      <c r="G167" s="21">
        <f t="shared" si="36"/>
        <v>0</v>
      </c>
      <c r="H167" s="21">
        <f t="shared" si="37"/>
        <v>0</v>
      </c>
      <c r="I167" s="21">
        <f t="shared" si="38"/>
        <v>0</v>
      </c>
      <c r="J167" s="21">
        <f t="shared" si="39"/>
        <v>0</v>
      </c>
      <c r="K167" s="21">
        <f t="shared" si="40"/>
        <v>0</v>
      </c>
      <c r="L167" s="21">
        <f t="shared" si="41"/>
        <v>0</v>
      </c>
      <c r="M167" s="21">
        <f t="shared" si="42"/>
        <v>0</v>
      </c>
      <c r="N167" s="21">
        <f t="shared" si="43"/>
        <v>0</v>
      </c>
      <c r="O167" s="21">
        <f t="shared" si="44"/>
        <v>1</v>
      </c>
      <c r="P167" s="21">
        <f t="shared" si="45"/>
        <v>0</v>
      </c>
      <c r="Q167">
        <f t="shared" si="50"/>
        <v>5877.4729318397449</v>
      </c>
      <c r="R167">
        <f t="shared" si="51"/>
        <v>5801.1566449527581</v>
      </c>
      <c r="S167">
        <f t="shared" si="52"/>
        <v>6397.7347939850424</v>
      </c>
      <c r="T167" s="28">
        <f t="shared" si="46"/>
        <v>4956.0718636963356</v>
      </c>
      <c r="U167" s="35">
        <f t="shared" si="47"/>
        <v>4956.0718636963356</v>
      </c>
      <c r="V167">
        <f t="shared" si="48"/>
        <v>-854.07186369633564</v>
      </c>
      <c r="W167">
        <f t="shared" si="49"/>
        <v>0.20820864546473322</v>
      </c>
    </row>
    <row r="168" spans="1:23" ht="15.75" x14ac:dyDescent="0.25">
      <c r="A168" s="2">
        <v>41974</v>
      </c>
      <c r="B168" s="9">
        <v>12</v>
      </c>
      <c r="D168" s="3">
        <v>4608</v>
      </c>
      <c r="E168" s="3">
        <v>169</v>
      </c>
      <c r="F168" s="21">
        <f t="shared" si="35"/>
        <v>0</v>
      </c>
      <c r="G168" s="21">
        <f t="shared" si="36"/>
        <v>0</v>
      </c>
      <c r="H168" s="21">
        <f t="shared" si="37"/>
        <v>0</v>
      </c>
      <c r="I168" s="21">
        <f t="shared" si="38"/>
        <v>0</v>
      </c>
      <c r="J168" s="21">
        <f t="shared" si="39"/>
        <v>0</v>
      </c>
      <c r="K168" s="21">
        <f t="shared" si="40"/>
        <v>0</v>
      </c>
      <c r="L168" s="21">
        <f t="shared" si="41"/>
        <v>0</v>
      </c>
      <c r="M168" s="21">
        <f t="shared" si="42"/>
        <v>0</v>
      </c>
      <c r="N168" s="21">
        <f t="shared" si="43"/>
        <v>0</v>
      </c>
      <c r="O168" s="21">
        <f t="shared" si="44"/>
        <v>0</v>
      </c>
      <c r="P168" s="21">
        <f t="shared" si="45"/>
        <v>1</v>
      </c>
      <c r="Q168">
        <f t="shared" si="50"/>
        <v>4956.0718636963356</v>
      </c>
      <c r="R168">
        <f t="shared" si="51"/>
        <v>5877.4729318397449</v>
      </c>
      <c r="S168">
        <f t="shared" si="52"/>
        <v>5801.1566449527581</v>
      </c>
      <c r="T168" s="28">
        <f t="shared" si="46"/>
        <v>5153.9524298712977</v>
      </c>
      <c r="U168" s="35">
        <f t="shared" si="47"/>
        <v>5153.9524298712977</v>
      </c>
      <c r="V168">
        <f t="shared" si="48"/>
        <v>-545.95242987129768</v>
      </c>
      <c r="W168">
        <f t="shared" si="49"/>
        <v>0.1184792599547087</v>
      </c>
    </row>
    <row r="169" spans="1:23" ht="15.75" x14ac:dyDescent="0.25">
      <c r="A169" s="2">
        <v>42005</v>
      </c>
      <c r="B169" s="9">
        <v>1</v>
      </c>
      <c r="D169" s="3">
        <v>5319</v>
      </c>
      <c r="E169" s="3">
        <v>170</v>
      </c>
      <c r="F169" s="21">
        <f t="shared" si="35"/>
        <v>1</v>
      </c>
      <c r="G169" s="21">
        <f t="shared" si="36"/>
        <v>0</v>
      </c>
      <c r="H169" s="21">
        <f t="shared" si="37"/>
        <v>0</v>
      </c>
      <c r="I169" s="21">
        <f t="shared" si="38"/>
        <v>0</v>
      </c>
      <c r="J169" s="21">
        <f t="shared" si="39"/>
        <v>0</v>
      </c>
      <c r="K169" s="21">
        <f t="shared" si="40"/>
        <v>0</v>
      </c>
      <c r="L169" s="21">
        <f t="shared" si="41"/>
        <v>0</v>
      </c>
      <c r="M169" s="21">
        <f t="shared" si="42"/>
        <v>0</v>
      </c>
      <c r="N169" s="21">
        <f t="shared" si="43"/>
        <v>0</v>
      </c>
      <c r="O169" s="21">
        <f t="shared" si="44"/>
        <v>0</v>
      </c>
      <c r="P169" s="21">
        <f t="shared" si="45"/>
        <v>0</v>
      </c>
      <c r="Q169">
        <f t="shared" si="50"/>
        <v>5153.9524298712977</v>
      </c>
      <c r="R169">
        <f t="shared" si="51"/>
        <v>4956.0718636963356</v>
      </c>
      <c r="S169">
        <f t="shared" si="52"/>
        <v>5877.4729318397449</v>
      </c>
      <c r="T169" s="28">
        <f t="shared" si="46"/>
        <v>6338.4356580315462</v>
      </c>
      <c r="U169" s="35">
        <f t="shared" si="47"/>
        <v>6338.4356580315462</v>
      </c>
      <c r="V169">
        <f t="shared" si="48"/>
        <v>-1019.4356580315462</v>
      </c>
      <c r="W169">
        <f t="shared" si="49"/>
        <v>0.19165927016949541</v>
      </c>
    </row>
    <row r="170" spans="1:23" ht="15.75" x14ac:dyDescent="0.25">
      <c r="A170" s="2">
        <v>42036</v>
      </c>
      <c r="B170" s="9">
        <v>2</v>
      </c>
      <c r="D170" s="3">
        <v>3817</v>
      </c>
      <c r="E170" s="3">
        <v>171</v>
      </c>
      <c r="F170" s="21">
        <f t="shared" si="35"/>
        <v>0</v>
      </c>
      <c r="G170" s="21">
        <f t="shared" si="36"/>
        <v>0</v>
      </c>
      <c r="H170" s="21">
        <f t="shared" si="37"/>
        <v>0</v>
      </c>
      <c r="I170" s="21">
        <f t="shared" si="38"/>
        <v>0</v>
      </c>
      <c r="J170" s="21">
        <f t="shared" si="39"/>
        <v>0</v>
      </c>
      <c r="K170" s="21">
        <f t="shared" si="40"/>
        <v>0</v>
      </c>
      <c r="L170" s="21">
        <f t="shared" si="41"/>
        <v>0</v>
      </c>
      <c r="M170" s="21">
        <f t="shared" si="42"/>
        <v>0</v>
      </c>
      <c r="N170" s="21">
        <f t="shared" si="43"/>
        <v>0</v>
      </c>
      <c r="O170" s="21">
        <f t="shared" si="44"/>
        <v>0</v>
      </c>
      <c r="P170" s="21">
        <f t="shared" si="45"/>
        <v>0</v>
      </c>
      <c r="Q170">
        <f t="shared" si="50"/>
        <v>6338.4356580315462</v>
      </c>
      <c r="R170">
        <f t="shared" si="51"/>
        <v>5153.9524298712977</v>
      </c>
      <c r="S170">
        <f t="shared" si="52"/>
        <v>4956.0718636963356</v>
      </c>
      <c r="T170" s="28">
        <f t="shared" si="46"/>
        <v>4517.2988483207364</v>
      </c>
      <c r="U170" s="35">
        <f t="shared" si="47"/>
        <v>4517.2988483207364</v>
      </c>
      <c r="V170">
        <f t="shared" si="48"/>
        <v>-700.2988483207364</v>
      </c>
      <c r="W170">
        <f t="shared" si="49"/>
        <v>0.18346839096692072</v>
      </c>
    </row>
    <row r="171" spans="1:23" ht="15.75" x14ac:dyDescent="0.25">
      <c r="A171" s="2">
        <v>42064</v>
      </c>
      <c r="B171" s="9">
        <v>3</v>
      </c>
      <c r="D171" s="3">
        <v>4349</v>
      </c>
      <c r="E171" s="3">
        <v>172</v>
      </c>
      <c r="F171" s="21">
        <f t="shared" si="35"/>
        <v>0</v>
      </c>
      <c r="G171" s="21">
        <f t="shared" si="36"/>
        <v>1</v>
      </c>
      <c r="H171" s="21">
        <f t="shared" si="37"/>
        <v>0</v>
      </c>
      <c r="I171" s="21">
        <f t="shared" si="38"/>
        <v>0</v>
      </c>
      <c r="J171" s="21">
        <f t="shared" si="39"/>
        <v>0</v>
      </c>
      <c r="K171" s="21">
        <f t="shared" si="40"/>
        <v>0</v>
      </c>
      <c r="L171" s="21">
        <f t="shared" si="41"/>
        <v>0</v>
      </c>
      <c r="M171" s="21">
        <f t="shared" si="42"/>
        <v>0</v>
      </c>
      <c r="N171" s="21">
        <f t="shared" si="43"/>
        <v>0</v>
      </c>
      <c r="O171" s="21">
        <f t="shared" si="44"/>
        <v>0</v>
      </c>
      <c r="P171" s="21">
        <f t="shared" si="45"/>
        <v>0</v>
      </c>
      <c r="Q171">
        <f t="shared" si="50"/>
        <v>4517.2988483207364</v>
      </c>
      <c r="R171">
        <f t="shared" si="51"/>
        <v>6338.4356580315462</v>
      </c>
      <c r="S171">
        <f t="shared" si="52"/>
        <v>5153.9524298712977</v>
      </c>
      <c r="T171" s="28">
        <f t="shared" si="46"/>
        <v>4775.1823585433131</v>
      </c>
      <c r="U171" s="35">
        <f t="shared" si="47"/>
        <v>4775.1823585433131</v>
      </c>
      <c r="V171">
        <f t="shared" si="48"/>
        <v>-426.18235854331306</v>
      </c>
      <c r="W171">
        <f t="shared" si="49"/>
        <v>9.7995483684367224E-2</v>
      </c>
    </row>
    <row r="172" spans="1:23" ht="15.75" x14ac:dyDescent="0.25">
      <c r="A172" s="2">
        <v>42095</v>
      </c>
      <c r="B172" s="9">
        <v>4</v>
      </c>
      <c r="D172" s="3">
        <v>4753</v>
      </c>
      <c r="E172" s="3">
        <v>173</v>
      </c>
      <c r="F172" s="21">
        <f t="shared" si="35"/>
        <v>0</v>
      </c>
      <c r="G172" s="21">
        <f t="shared" si="36"/>
        <v>0</v>
      </c>
      <c r="H172" s="21">
        <f t="shared" si="37"/>
        <v>1</v>
      </c>
      <c r="I172" s="21">
        <f t="shared" si="38"/>
        <v>0</v>
      </c>
      <c r="J172" s="21">
        <f t="shared" si="39"/>
        <v>0</v>
      </c>
      <c r="K172" s="21">
        <f t="shared" si="40"/>
        <v>0</v>
      </c>
      <c r="L172" s="21">
        <f t="shared" si="41"/>
        <v>0</v>
      </c>
      <c r="M172" s="21">
        <f t="shared" si="42"/>
        <v>0</v>
      </c>
      <c r="N172" s="21">
        <f t="shared" si="43"/>
        <v>0</v>
      </c>
      <c r="O172" s="21">
        <f t="shared" si="44"/>
        <v>0</v>
      </c>
      <c r="P172" s="21">
        <f t="shared" si="45"/>
        <v>0</v>
      </c>
      <c r="Q172">
        <f t="shared" si="50"/>
        <v>4775.1823585433131</v>
      </c>
      <c r="R172">
        <f t="shared" si="51"/>
        <v>4517.2988483207364</v>
      </c>
      <c r="S172">
        <f t="shared" si="52"/>
        <v>6338.4356580315462</v>
      </c>
      <c r="T172" s="28">
        <f t="shared" si="46"/>
        <v>5447.2062640699978</v>
      </c>
      <c r="U172" s="35">
        <f t="shared" si="47"/>
        <v>5447.2062640699978</v>
      </c>
      <c r="V172">
        <f t="shared" si="48"/>
        <v>-694.20626406999781</v>
      </c>
      <c r="W172">
        <f t="shared" si="49"/>
        <v>0.14605644099936835</v>
      </c>
    </row>
    <row r="173" spans="1:23" ht="15.75" x14ac:dyDescent="0.25">
      <c r="A173" s="2">
        <v>42125</v>
      </c>
      <c r="B173" s="9">
        <v>5</v>
      </c>
      <c r="D173" s="3">
        <v>4770</v>
      </c>
      <c r="E173" s="3">
        <v>174</v>
      </c>
      <c r="F173" s="21">
        <f t="shared" si="35"/>
        <v>0</v>
      </c>
      <c r="G173" s="21">
        <f t="shared" si="36"/>
        <v>0</v>
      </c>
      <c r="H173" s="21">
        <f t="shared" si="37"/>
        <v>0</v>
      </c>
      <c r="I173" s="21">
        <f t="shared" si="38"/>
        <v>1</v>
      </c>
      <c r="J173" s="21">
        <f t="shared" si="39"/>
        <v>0</v>
      </c>
      <c r="K173" s="21">
        <f t="shared" si="40"/>
        <v>0</v>
      </c>
      <c r="L173" s="21">
        <f t="shared" si="41"/>
        <v>0</v>
      </c>
      <c r="M173" s="21">
        <f t="shared" si="42"/>
        <v>0</v>
      </c>
      <c r="N173" s="21">
        <f t="shared" si="43"/>
        <v>0</v>
      </c>
      <c r="O173" s="21">
        <f t="shared" si="44"/>
        <v>0</v>
      </c>
      <c r="P173" s="21">
        <f t="shared" si="45"/>
        <v>0</v>
      </c>
      <c r="Q173">
        <f t="shared" si="50"/>
        <v>5447.2062640699978</v>
      </c>
      <c r="R173">
        <f t="shared" si="51"/>
        <v>4775.1823585433131</v>
      </c>
      <c r="S173">
        <f t="shared" si="52"/>
        <v>4517.2988483207364</v>
      </c>
      <c r="T173" s="28">
        <f t="shared" si="46"/>
        <v>5225.3652598827821</v>
      </c>
      <c r="U173" s="35">
        <f t="shared" si="47"/>
        <v>5225.3652598827821</v>
      </c>
      <c r="V173">
        <f t="shared" si="48"/>
        <v>-455.36525988278208</v>
      </c>
      <c r="W173">
        <f t="shared" si="49"/>
        <v>9.5464415069765635E-2</v>
      </c>
    </row>
    <row r="174" spans="1:23" ht="15.75" x14ac:dyDescent="0.25">
      <c r="A174" s="2">
        <v>42156</v>
      </c>
      <c r="B174" s="9">
        <v>6</v>
      </c>
      <c r="D174" s="3">
        <v>5215</v>
      </c>
      <c r="E174" s="3">
        <v>175</v>
      </c>
      <c r="F174" s="21">
        <f t="shared" si="35"/>
        <v>0</v>
      </c>
      <c r="G174" s="21">
        <f t="shared" si="36"/>
        <v>0</v>
      </c>
      <c r="H174" s="21">
        <f t="shared" si="37"/>
        <v>0</v>
      </c>
      <c r="I174" s="21">
        <f t="shared" si="38"/>
        <v>0</v>
      </c>
      <c r="J174" s="21">
        <f t="shared" si="39"/>
        <v>1</v>
      </c>
      <c r="K174" s="21">
        <f t="shared" si="40"/>
        <v>0</v>
      </c>
      <c r="L174" s="21">
        <f t="shared" si="41"/>
        <v>0</v>
      </c>
      <c r="M174" s="21">
        <f t="shared" si="42"/>
        <v>0</v>
      </c>
      <c r="N174" s="21">
        <f t="shared" si="43"/>
        <v>0</v>
      </c>
      <c r="O174" s="21">
        <f t="shared" si="44"/>
        <v>0</v>
      </c>
      <c r="P174" s="21">
        <f t="shared" si="45"/>
        <v>0</v>
      </c>
      <c r="Q174">
        <f t="shared" si="50"/>
        <v>5225.3652598827821</v>
      </c>
      <c r="R174">
        <f t="shared" si="51"/>
        <v>5447.2062640699978</v>
      </c>
      <c r="S174">
        <f t="shared" si="52"/>
        <v>4775.1823585433131</v>
      </c>
      <c r="T174" s="28">
        <f t="shared" si="46"/>
        <v>5529.3249001945323</v>
      </c>
      <c r="U174" s="35">
        <f t="shared" si="47"/>
        <v>5529.3249001945323</v>
      </c>
      <c r="V174">
        <f t="shared" si="48"/>
        <v>-314.32490019453235</v>
      </c>
      <c r="W174">
        <f t="shared" si="49"/>
        <v>6.0273231101540238E-2</v>
      </c>
    </row>
    <row r="175" spans="1:23" ht="15.75" x14ac:dyDescent="0.25">
      <c r="A175" s="2">
        <v>42186</v>
      </c>
      <c r="B175" s="9">
        <v>7</v>
      </c>
      <c r="D175" s="3">
        <v>5232</v>
      </c>
      <c r="E175" s="3">
        <v>176</v>
      </c>
      <c r="F175" s="21">
        <f t="shared" si="35"/>
        <v>0</v>
      </c>
      <c r="G175" s="21">
        <f t="shared" si="36"/>
        <v>0</v>
      </c>
      <c r="H175" s="21">
        <f t="shared" si="37"/>
        <v>0</v>
      </c>
      <c r="I175" s="21">
        <f t="shared" si="38"/>
        <v>0</v>
      </c>
      <c r="J175" s="21">
        <f t="shared" si="39"/>
        <v>0</v>
      </c>
      <c r="K175" s="21">
        <f t="shared" si="40"/>
        <v>1</v>
      </c>
      <c r="L175" s="21">
        <f t="shared" si="41"/>
        <v>0</v>
      </c>
      <c r="M175" s="21">
        <f t="shared" si="42"/>
        <v>0</v>
      </c>
      <c r="N175" s="21">
        <f t="shared" si="43"/>
        <v>0</v>
      </c>
      <c r="O175" s="21">
        <f t="shared" si="44"/>
        <v>0</v>
      </c>
      <c r="P175" s="21">
        <f t="shared" si="45"/>
        <v>0</v>
      </c>
      <c r="Q175">
        <f t="shared" si="50"/>
        <v>5529.3249001945323</v>
      </c>
      <c r="R175">
        <f t="shared" si="51"/>
        <v>5225.3652598827821</v>
      </c>
      <c r="S175">
        <f t="shared" si="52"/>
        <v>5447.2062640699978</v>
      </c>
      <c r="T175" s="28">
        <f t="shared" si="46"/>
        <v>6144.4845650504103</v>
      </c>
      <c r="U175" s="35">
        <f t="shared" si="47"/>
        <v>6144.4845650504103</v>
      </c>
      <c r="V175">
        <f t="shared" si="48"/>
        <v>-912.48456505041031</v>
      </c>
      <c r="W175">
        <f t="shared" si="49"/>
        <v>0.17440454224969615</v>
      </c>
    </row>
    <row r="176" spans="1:23" ht="15.75" x14ac:dyDescent="0.25">
      <c r="A176" s="2">
        <v>42217</v>
      </c>
      <c r="B176" s="9">
        <v>8</v>
      </c>
      <c r="D176" s="3">
        <v>5971</v>
      </c>
      <c r="E176" s="3">
        <v>177</v>
      </c>
      <c r="F176" s="21">
        <f t="shared" si="35"/>
        <v>0</v>
      </c>
      <c r="G176" s="21">
        <f t="shared" si="36"/>
        <v>0</v>
      </c>
      <c r="H176" s="21">
        <f t="shared" si="37"/>
        <v>0</v>
      </c>
      <c r="I176" s="21">
        <f t="shared" si="38"/>
        <v>0</v>
      </c>
      <c r="J176" s="21">
        <f t="shared" si="39"/>
        <v>0</v>
      </c>
      <c r="K176" s="21">
        <f t="shared" si="40"/>
        <v>0</v>
      </c>
      <c r="L176" s="21">
        <f t="shared" si="41"/>
        <v>1</v>
      </c>
      <c r="M176" s="21">
        <f t="shared" si="42"/>
        <v>0</v>
      </c>
      <c r="N176" s="21">
        <f t="shared" si="43"/>
        <v>0</v>
      </c>
      <c r="O176" s="21">
        <f t="shared" si="44"/>
        <v>0</v>
      </c>
      <c r="P176" s="21">
        <f t="shared" si="45"/>
        <v>0</v>
      </c>
      <c r="Q176">
        <f t="shared" si="50"/>
        <v>6144.4845650504103</v>
      </c>
      <c r="R176">
        <f t="shared" si="51"/>
        <v>5529.3249001945323</v>
      </c>
      <c r="S176">
        <f t="shared" si="52"/>
        <v>5225.3652598827821</v>
      </c>
      <c r="T176" s="28">
        <f t="shared" si="46"/>
        <v>6455.2822952505358</v>
      </c>
      <c r="U176" s="35">
        <f t="shared" si="47"/>
        <v>6455.2822952505358</v>
      </c>
      <c r="V176">
        <f t="shared" si="48"/>
        <v>-484.28229525053575</v>
      </c>
      <c r="W176">
        <f t="shared" si="49"/>
        <v>8.1105726888383148E-2</v>
      </c>
    </row>
    <row r="177" spans="1:23" ht="15.75" x14ac:dyDescent="0.25">
      <c r="A177" s="2">
        <v>42248</v>
      </c>
      <c r="B177" s="9">
        <v>9</v>
      </c>
      <c r="D177" s="3">
        <v>5406</v>
      </c>
      <c r="E177" s="3">
        <v>178</v>
      </c>
      <c r="F177" s="21">
        <f t="shared" si="35"/>
        <v>0</v>
      </c>
      <c r="G177" s="21">
        <f t="shared" si="36"/>
        <v>0</v>
      </c>
      <c r="H177" s="21">
        <f t="shared" si="37"/>
        <v>0</v>
      </c>
      <c r="I177" s="21">
        <f t="shared" si="38"/>
        <v>0</v>
      </c>
      <c r="J177" s="21">
        <f t="shared" si="39"/>
        <v>0</v>
      </c>
      <c r="K177" s="21">
        <f t="shared" si="40"/>
        <v>0</v>
      </c>
      <c r="L177" s="21">
        <f t="shared" si="41"/>
        <v>0</v>
      </c>
      <c r="M177" s="21">
        <f t="shared" si="42"/>
        <v>1</v>
      </c>
      <c r="N177" s="21">
        <f t="shared" si="43"/>
        <v>0</v>
      </c>
      <c r="O177" s="21">
        <f t="shared" si="44"/>
        <v>0</v>
      </c>
      <c r="P177" s="21">
        <f t="shared" si="45"/>
        <v>0</v>
      </c>
      <c r="Q177">
        <f t="shared" si="50"/>
        <v>6455.2822952505358</v>
      </c>
      <c r="R177">
        <f t="shared" si="51"/>
        <v>6144.4845650504103</v>
      </c>
      <c r="S177">
        <f t="shared" si="52"/>
        <v>5529.3249001945323</v>
      </c>
      <c r="T177" s="28">
        <f t="shared" si="46"/>
        <v>5858.7035553295254</v>
      </c>
      <c r="U177" s="35">
        <f t="shared" si="47"/>
        <v>5858.7035553295254</v>
      </c>
      <c r="V177">
        <f t="shared" si="48"/>
        <v>-452.70355532952544</v>
      </c>
      <c r="W177">
        <f t="shared" si="49"/>
        <v>8.3740946231876695E-2</v>
      </c>
    </row>
    <row r="178" spans="1:23" ht="15.75" x14ac:dyDescent="0.25">
      <c r="A178" s="2">
        <v>42278</v>
      </c>
      <c r="B178" s="9">
        <v>10</v>
      </c>
      <c r="D178" s="3">
        <v>5097</v>
      </c>
      <c r="E178" s="3">
        <v>179</v>
      </c>
      <c r="F178" s="21">
        <f t="shared" si="35"/>
        <v>0</v>
      </c>
      <c r="G178" s="21">
        <f t="shared" si="36"/>
        <v>0</v>
      </c>
      <c r="H178" s="21">
        <f t="shared" si="37"/>
        <v>0</v>
      </c>
      <c r="I178" s="21">
        <f t="shared" si="38"/>
        <v>0</v>
      </c>
      <c r="J178" s="21">
        <f t="shared" si="39"/>
        <v>0</v>
      </c>
      <c r="K178" s="21">
        <f t="shared" si="40"/>
        <v>0</v>
      </c>
      <c r="L178" s="21">
        <f t="shared" si="41"/>
        <v>0</v>
      </c>
      <c r="M178" s="21">
        <f t="shared" si="42"/>
        <v>0</v>
      </c>
      <c r="N178" s="21">
        <f t="shared" si="43"/>
        <v>1</v>
      </c>
      <c r="O178" s="21">
        <f t="shared" si="44"/>
        <v>0</v>
      </c>
      <c r="P178" s="21">
        <f t="shared" si="45"/>
        <v>0</v>
      </c>
      <c r="Q178">
        <f t="shared" si="50"/>
        <v>5858.7035553295254</v>
      </c>
      <c r="R178">
        <f t="shared" si="51"/>
        <v>6455.2822952505358</v>
      </c>
      <c r="S178">
        <f t="shared" si="52"/>
        <v>6144.4845650504103</v>
      </c>
      <c r="T178" s="28">
        <f t="shared" si="46"/>
        <v>5935.0193154883373</v>
      </c>
      <c r="U178" s="35">
        <f t="shared" si="47"/>
        <v>5935.0193154883373</v>
      </c>
      <c r="V178">
        <f t="shared" si="48"/>
        <v>-838.01931548833727</v>
      </c>
      <c r="W178">
        <f t="shared" si="49"/>
        <v>0.16441422709208109</v>
      </c>
    </row>
    <row r="179" spans="1:23" ht="15.75" x14ac:dyDescent="0.25">
      <c r="A179" s="2">
        <v>42309</v>
      </c>
      <c r="B179" s="9">
        <v>11</v>
      </c>
      <c r="D179" s="3">
        <v>4365</v>
      </c>
      <c r="E179" s="3">
        <v>180</v>
      </c>
      <c r="F179" s="21">
        <f t="shared" si="35"/>
        <v>0</v>
      </c>
      <c r="G179" s="21">
        <f t="shared" si="36"/>
        <v>0</v>
      </c>
      <c r="H179" s="21">
        <f t="shared" si="37"/>
        <v>0</v>
      </c>
      <c r="I179" s="21">
        <f t="shared" si="38"/>
        <v>0</v>
      </c>
      <c r="J179" s="21">
        <f t="shared" si="39"/>
        <v>0</v>
      </c>
      <c r="K179" s="21">
        <f t="shared" si="40"/>
        <v>0</v>
      </c>
      <c r="L179" s="21">
        <f t="shared" si="41"/>
        <v>0</v>
      </c>
      <c r="M179" s="21">
        <f t="shared" si="42"/>
        <v>0</v>
      </c>
      <c r="N179" s="21">
        <f t="shared" si="43"/>
        <v>0</v>
      </c>
      <c r="O179" s="21">
        <f t="shared" si="44"/>
        <v>1</v>
      </c>
      <c r="P179" s="21">
        <f t="shared" si="45"/>
        <v>0</v>
      </c>
      <c r="Q179">
        <f t="shared" si="50"/>
        <v>5935.0193154883373</v>
      </c>
      <c r="R179">
        <f t="shared" si="51"/>
        <v>5858.7035553295254</v>
      </c>
      <c r="S179">
        <f t="shared" si="52"/>
        <v>6455.2822952505358</v>
      </c>
      <c r="T179" s="28">
        <f t="shared" si="46"/>
        <v>5013.6177778105166</v>
      </c>
      <c r="U179" s="35">
        <f t="shared" si="47"/>
        <v>5013.6177778105166</v>
      </c>
      <c r="V179">
        <f t="shared" si="48"/>
        <v>-648.6177778105166</v>
      </c>
      <c r="W179">
        <f t="shared" si="49"/>
        <v>0.14859513810092018</v>
      </c>
    </row>
    <row r="180" spans="1:23" ht="15.75" x14ac:dyDescent="0.25">
      <c r="A180" s="2">
        <v>42339</v>
      </c>
      <c r="B180" s="9">
        <v>12</v>
      </c>
      <c r="D180" s="3">
        <v>4966</v>
      </c>
      <c r="E180" s="3">
        <v>181</v>
      </c>
      <c r="F180" s="21">
        <f t="shared" si="35"/>
        <v>0</v>
      </c>
      <c r="G180" s="21">
        <f t="shared" si="36"/>
        <v>0</v>
      </c>
      <c r="H180" s="21">
        <f t="shared" si="37"/>
        <v>0</v>
      </c>
      <c r="I180" s="21">
        <f t="shared" si="38"/>
        <v>0</v>
      </c>
      <c r="J180" s="21">
        <f t="shared" si="39"/>
        <v>0</v>
      </c>
      <c r="K180" s="21">
        <f t="shared" si="40"/>
        <v>0</v>
      </c>
      <c r="L180" s="21">
        <f t="shared" si="41"/>
        <v>0</v>
      </c>
      <c r="M180" s="21">
        <f t="shared" si="42"/>
        <v>0</v>
      </c>
      <c r="N180" s="21">
        <f t="shared" si="43"/>
        <v>0</v>
      </c>
      <c r="O180" s="21">
        <f t="shared" si="44"/>
        <v>0</v>
      </c>
      <c r="P180" s="21">
        <f t="shared" si="45"/>
        <v>1</v>
      </c>
      <c r="Q180">
        <f t="shared" si="50"/>
        <v>5013.6177778105166</v>
      </c>
      <c r="R180">
        <f t="shared" si="51"/>
        <v>5935.0193154883373</v>
      </c>
      <c r="S180">
        <f t="shared" si="52"/>
        <v>5858.7035553295254</v>
      </c>
      <c r="T180" s="28">
        <f t="shared" si="46"/>
        <v>5211.4979254345681</v>
      </c>
      <c r="U180" s="35">
        <f t="shared" si="47"/>
        <v>5211.4979254345681</v>
      </c>
      <c r="V180">
        <f t="shared" si="48"/>
        <v>-245.49792543456806</v>
      </c>
      <c r="W180">
        <f t="shared" si="49"/>
        <v>4.9435748174500214E-2</v>
      </c>
    </row>
    <row r="181" spans="1:23" ht="15.75" x14ac:dyDescent="0.25">
      <c r="A181" s="2">
        <v>42370</v>
      </c>
      <c r="B181" s="9">
        <v>1</v>
      </c>
      <c r="D181" s="3">
        <v>5507</v>
      </c>
      <c r="E181" s="3">
        <v>182</v>
      </c>
      <c r="F181" s="21">
        <f t="shared" si="35"/>
        <v>1</v>
      </c>
      <c r="G181" s="21">
        <f t="shared" si="36"/>
        <v>0</v>
      </c>
      <c r="H181" s="21">
        <f t="shared" si="37"/>
        <v>0</v>
      </c>
      <c r="I181" s="21">
        <f t="shared" si="38"/>
        <v>0</v>
      </c>
      <c r="J181" s="21">
        <f t="shared" si="39"/>
        <v>0</v>
      </c>
      <c r="K181" s="21">
        <f t="shared" si="40"/>
        <v>0</v>
      </c>
      <c r="L181" s="21">
        <f t="shared" si="41"/>
        <v>0</v>
      </c>
      <c r="M181" s="21">
        <f t="shared" si="42"/>
        <v>0</v>
      </c>
      <c r="N181" s="21">
        <f t="shared" si="43"/>
        <v>0</v>
      </c>
      <c r="O181" s="21">
        <f t="shared" si="44"/>
        <v>0</v>
      </c>
      <c r="P181" s="21">
        <f t="shared" si="45"/>
        <v>0</v>
      </c>
      <c r="Q181">
        <f t="shared" si="50"/>
        <v>5211.4979254345681</v>
      </c>
      <c r="R181">
        <f t="shared" si="51"/>
        <v>5013.6177778105166</v>
      </c>
      <c r="S181">
        <f t="shared" si="52"/>
        <v>5935.0193154883373</v>
      </c>
      <c r="T181" s="28">
        <f t="shared" si="46"/>
        <v>6395.9807804914681</v>
      </c>
      <c r="U181" s="35">
        <f t="shared" si="47"/>
        <v>6395.9807804914681</v>
      </c>
      <c r="V181">
        <f t="shared" si="48"/>
        <v>-888.98078049146807</v>
      </c>
      <c r="W181">
        <f t="shared" si="49"/>
        <v>0.1614274161052239</v>
      </c>
    </row>
    <row r="182" spans="1:23" ht="15.75" x14ac:dyDescent="0.25">
      <c r="A182" s="2">
        <v>42401</v>
      </c>
      <c r="B182" s="9">
        <v>2</v>
      </c>
      <c r="D182" s="3">
        <v>4217</v>
      </c>
      <c r="E182" s="3">
        <v>183</v>
      </c>
      <c r="F182" s="21">
        <f t="shared" si="35"/>
        <v>0</v>
      </c>
      <c r="G182" s="21">
        <f t="shared" si="36"/>
        <v>0</v>
      </c>
      <c r="H182" s="21">
        <f t="shared" si="37"/>
        <v>0</v>
      </c>
      <c r="I182" s="21">
        <f t="shared" si="38"/>
        <v>0</v>
      </c>
      <c r="J182" s="21">
        <f t="shared" si="39"/>
        <v>0</v>
      </c>
      <c r="K182" s="21">
        <f t="shared" si="40"/>
        <v>0</v>
      </c>
      <c r="L182" s="21">
        <f t="shared" si="41"/>
        <v>0</v>
      </c>
      <c r="M182" s="21">
        <f t="shared" si="42"/>
        <v>0</v>
      </c>
      <c r="N182" s="21">
        <f t="shared" si="43"/>
        <v>0</v>
      </c>
      <c r="O182" s="21">
        <f t="shared" si="44"/>
        <v>0</v>
      </c>
      <c r="P182" s="21">
        <f t="shared" si="45"/>
        <v>0</v>
      </c>
      <c r="Q182">
        <f t="shared" si="50"/>
        <v>6395.9807804914681</v>
      </c>
      <c r="R182">
        <f t="shared" si="51"/>
        <v>5211.4979254345681</v>
      </c>
      <c r="S182">
        <f t="shared" si="52"/>
        <v>5013.6177778105166</v>
      </c>
      <c r="T182" s="28">
        <f t="shared" si="46"/>
        <v>4574.8436381900246</v>
      </c>
      <c r="U182" s="35">
        <f t="shared" si="47"/>
        <v>4574.8436381900246</v>
      </c>
      <c r="V182">
        <f t="shared" si="48"/>
        <v>-357.84363819002465</v>
      </c>
      <c r="W182">
        <f t="shared" si="49"/>
        <v>8.4857395824051371E-2</v>
      </c>
    </row>
    <row r="183" spans="1:23" ht="15.75" x14ac:dyDescent="0.25">
      <c r="A183" s="2">
        <v>42430</v>
      </c>
      <c r="B183" s="9">
        <v>3</v>
      </c>
      <c r="D183" s="3">
        <v>4408</v>
      </c>
      <c r="E183" s="3">
        <v>184</v>
      </c>
      <c r="F183" s="21">
        <f t="shared" si="35"/>
        <v>0</v>
      </c>
      <c r="G183" s="21">
        <f t="shared" si="36"/>
        <v>1</v>
      </c>
      <c r="H183" s="21">
        <f t="shared" si="37"/>
        <v>0</v>
      </c>
      <c r="I183" s="21">
        <f t="shared" si="38"/>
        <v>0</v>
      </c>
      <c r="J183" s="21">
        <f t="shared" si="39"/>
        <v>0</v>
      </c>
      <c r="K183" s="21">
        <f t="shared" si="40"/>
        <v>0</v>
      </c>
      <c r="L183" s="21">
        <f t="shared" si="41"/>
        <v>0</v>
      </c>
      <c r="M183" s="21">
        <f t="shared" si="42"/>
        <v>0</v>
      </c>
      <c r="N183" s="21">
        <f t="shared" si="43"/>
        <v>0</v>
      </c>
      <c r="O183" s="21">
        <f t="shared" si="44"/>
        <v>0</v>
      </c>
      <c r="P183" s="21">
        <f t="shared" si="45"/>
        <v>0</v>
      </c>
      <c r="Q183">
        <f t="shared" si="50"/>
        <v>4574.8436381900246</v>
      </c>
      <c r="R183">
        <f t="shared" si="51"/>
        <v>6395.9807804914681</v>
      </c>
      <c r="S183">
        <f t="shared" si="52"/>
        <v>5211.4979254345681</v>
      </c>
      <c r="T183" s="28">
        <f t="shared" si="46"/>
        <v>4832.7268519356885</v>
      </c>
      <c r="U183" s="35">
        <f t="shared" si="47"/>
        <v>4832.7268519356885</v>
      </c>
      <c r="V183">
        <f t="shared" si="48"/>
        <v>-424.7268519356885</v>
      </c>
      <c r="W183">
        <f t="shared" si="49"/>
        <v>9.6353641546208832E-2</v>
      </c>
    </row>
    <row r="184" spans="1:23" ht="15.75" x14ac:dyDescent="0.25">
      <c r="A184" s="2">
        <v>42461</v>
      </c>
      <c r="B184" s="9">
        <v>4</v>
      </c>
      <c r="D184" s="3">
        <v>4947</v>
      </c>
      <c r="E184" s="3">
        <v>185</v>
      </c>
      <c r="F184" s="21">
        <f t="shared" si="35"/>
        <v>0</v>
      </c>
      <c r="G184" s="21">
        <f t="shared" si="36"/>
        <v>0</v>
      </c>
      <c r="H184" s="21">
        <f t="shared" si="37"/>
        <v>1</v>
      </c>
      <c r="I184" s="21">
        <f t="shared" si="38"/>
        <v>0</v>
      </c>
      <c r="J184" s="21">
        <f t="shared" si="39"/>
        <v>0</v>
      </c>
      <c r="K184" s="21">
        <f t="shared" si="40"/>
        <v>0</v>
      </c>
      <c r="L184" s="21">
        <f t="shared" si="41"/>
        <v>0</v>
      </c>
      <c r="M184" s="21">
        <f t="shared" si="42"/>
        <v>0</v>
      </c>
      <c r="N184" s="21">
        <f t="shared" si="43"/>
        <v>0</v>
      </c>
      <c r="O184" s="21">
        <f t="shared" si="44"/>
        <v>0</v>
      </c>
      <c r="P184" s="21">
        <f t="shared" si="45"/>
        <v>0</v>
      </c>
      <c r="Q184">
        <f t="shared" si="50"/>
        <v>4832.7268519356885</v>
      </c>
      <c r="R184">
        <f t="shared" si="51"/>
        <v>4574.8436381900246</v>
      </c>
      <c r="S184">
        <f t="shared" si="52"/>
        <v>6395.9807804914681</v>
      </c>
      <c r="T184" s="28">
        <f t="shared" si="46"/>
        <v>5504.7504931778449</v>
      </c>
      <c r="U184" s="35">
        <f t="shared" si="47"/>
        <v>5504.7504931778449</v>
      </c>
      <c r="V184">
        <f t="shared" si="48"/>
        <v>-557.75049317784487</v>
      </c>
      <c r="W184">
        <f t="shared" si="49"/>
        <v>0.11274519773152313</v>
      </c>
    </row>
    <row r="185" spans="1:23" ht="15.75" x14ac:dyDescent="0.25">
      <c r="A185" s="2">
        <v>42491</v>
      </c>
      <c r="B185" s="9">
        <v>5</v>
      </c>
      <c r="D185" s="3">
        <v>5114</v>
      </c>
      <c r="E185" s="3">
        <v>186</v>
      </c>
      <c r="F185" s="21">
        <f t="shared" si="35"/>
        <v>0</v>
      </c>
      <c r="G185" s="21">
        <f t="shared" si="36"/>
        <v>0</v>
      </c>
      <c r="H185" s="21">
        <f t="shared" si="37"/>
        <v>0</v>
      </c>
      <c r="I185" s="21">
        <f t="shared" si="38"/>
        <v>1</v>
      </c>
      <c r="J185" s="21">
        <f t="shared" si="39"/>
        <v>0</v>
      </c>
      <c r="K185" s="21">
        <f t="shared" si="40"/>
        <v>0</v>
      </c>
      <c r="L185" s="21">
        <f t="shared" si="41"/>
        <v>0</v>
      </c>
      <c r="M185" s="21">
        <f t="shared" si="42"/>
        <v>0</v>
      </c>
      <c r="N185" s="21">
        <f t="shared" si="43"/>
        <v>0</v>
      </c>
      <c r="O185" s="21">
        <f t="shared" si="44"/>
        <v>0</v>
      </c>
      <c r="P185" s="21">
        <f t="shared" si="45"/>
        <v>0</v>
      </c>
      <c r="Q185">
        <f t="shared" si="50"/>
        <v>5504.7504931778449</v>
      </c>
      <c r="R185">
        <f t="shared" si="51"/>
        <v>4832.7268519356885</v>
      </c>
      <c r="S185">
        <f t="shared" si="52"/>
        <v>4574.8436381900246</v>
      </c>
      <c r="T185" s="28">
        <f t="shared" si="46"/>
        <v>5282.9092534029332</v>
      </c>
      <c r="U185" s="35">
        <f t="shared" si="47"/>
        <v>5282.9092534029332</v>
      </c>
      <c r="V185">
        <f t="shared" si="48"/>
        <v>-168.90925340293325</v>
      </c>
      <c r="W185">
        <f t="shared" si="49"/>
        <v>3.3028794173432394E-2</v>
      </c>
    </row>
    <row r="186" spans="1:23" ht="15.75" x14ac:dyDescent="0.25">
      <c r="A186" s="2">
        <v>42522</v>
      </c>
      <c r="B186" s="9">
        <v>6</v>
      </c>
      <c r="D186" s="3">
        <v>5291</v>
      </c>
      <c r="E186" s="3">
        <v>187</v>
      </c>
      <c r="F186" s="21">
        <f t="shared" si="35"/>
        <v>0</v>
      </c>
      <c r="G186" s="21">
        <f t="shared" si="36"/>
        <v>0</v>
      </c>
      <c r="H186" s="21">
        <f t="shared" si="37"/>
        <v>0</v>
      </c>
      <c r="I186" s="21">
        <f t="shared" si="38"/>
        <v>0</v>
      </c>
      <c r="J186" s="21">
        <f t="shared" si="39"/>
        <v>1</v>
      </c>
      <c r="K186" s="21">
        <f t="shared" si="40"/>
        <v>0</v>
      </c>
      <c r="L186" s="21">
        <f t="shared" si="41"/>
        <v>0</v>
      </c>
      <c r="M186" s="21">
        <f t="shared" si="42"/>
        <v>0</v>
      </c>
      <c r="N186" s="21">
        <f t="shared" si="43"/>
        <v>0</v>
      </c>
      <c r="O186" s="21">
        <f t="shared" si="44"/>
        <v>0</v>
      </c>
      <c r="P186" s="21">
        <f t="shared" si="45"/>
        <v>0</v>
      </c>
      <c r="Q186">
        <f t="shared" si="50"/>
        <v>5282.9092534029332</v>
      </c>
      <c r="R186">
        <f t="shared" si="51"/>
        <v>5504.7504931778449</v>
      </c>
      <c r="S186">
        <f t="shared" si="52"/>
        <v>4832.7268519356885</v>
      </c>
      <c r="T186" s="28">
        <f t="shared" si="46"/>
        <v>5586.8686837078294</v>
      </c>
      <c r="U186" s="35">
        <f t="shared" si="47"/>
        <v>5586.8686837078294</v>
      </c>
      <c r="V186">
        <f t="shared" si="48"/>
        <v>-295.8686837078294</v>
      </c>
      <c r="W186">
        <f t="shared" si="49"/>
        <v>5.5919237140016897E-2</v>
      </c>
    </row>
    <row r="187" spans="1:23" ht="15.75" x14ac:dyDescent="0.25">
      <c r="A187" s="2">
        <v>42552</v>
      </c>
      <c r="B187" s="9">
        <v>7</v>
      </c>
      <c r="D187" s="3">
        <v>5414</v>
      </c>
      <c r="E187" s="3">
        <v>188</v>
      </c>
      <c r="F187" s="21">
        <f t="shared" si="35"/>
        <v>0</v>
      </c>
      <c r="G187" s="21">
        <f t="shared" si="36"/>
        <v>0</v>
      </c>
      <c r="H187" s="21">
        <f t="shared" si="37"/>
        <v>0</v>
      </c>
      <c r="I187" s="21">
        <f t="shared" si="38"/>
        <v>0</v>
      </c>
      <c r="J187" s="21">
        <f t="shared" si="39"/>
        <v>0</v>
      </c>
      <c r="K187" s="21">
        <f t="shared" si="40"/>
        <v>1</v>
      </c>
      <c r="L187" s="21">
        <f t="shared" si="41"/>
        <v>0</v>
      </c>
      <c r="M187" s="21">
        <f t="shared" si="42"/>
        <v>0</v>
      </c>
      <c r="N187" s="21">
        <f t="shared" si="43"/>
        <v>0</v>
      </c>
      <c r="O187" s="21">
        <f t="shared" si="44"/>
        <v>0</v>
      </c>
      <c r="P187" s="21">
        <f t="shared" si="45"/>
        <v>0</v>
      </c>
      <c r="Q187">
        <f t="shared" si="50"/>
        <v>5586.8686837078294</v>
      </c>
      <c r="R187">
        <f t="shared" si="51"/>
        <v>5282.9092534029332</v>
      </c>
      <c r="S187">
        <f t="shared" si="52"/>
        <v>5504.7504931778449</v>
      </c>
      <c r="T187" s="28">
        <f t="shared" si="46"/>
        <v>6202.0281613600482</v>
      </c>
      <c r="U187" s="35">
        <f t="shared" si="47"/>
        <v>6202.0281613600482</v>
      </c>
      <c r="V187">
        <f t="shared" si="48"/>
        <v>-788.02816136004822</v>
      </c>
      <c r="W187">
        <f t="shared" si="49"/>
        <v>0.14555377934245442</v>
      </c>
    </row>
    <row r="188" spans="1:23" ht="15.75" x14ac:dyDescent="0.25">
      <c r="A188" s="2">
        <v>42583</v>
      </c>
      <c r="B188" s="9">
        <v>8</v>
      </c>
      <c r="D188" s="3">
        <v>6196</v>
      </c>
      <c r="E188" s="3">
        <v>189</v>
      </c>
      <c r="F188" s="21">
        <f t="shared" si="35"/>
        <v>0</v>
      </c>
      <c r="G188" s="21">
        <f t="shared" si="36"/>
        <v>0</v>
      </c>
      <c r="H188" s="21">
        <f t="shared" si="37"/>
        <v>0</v>
      </c>
      <c r="I188" s="21">
        <f t="shared" si="38"/>
        <v>0</v>
      </c>
      <c r="J188" s="21">
        <f t="shared" si="39"/>
        <v>0</v>
      </c>
      <c r="K188" s="21">
        <f t="shared" si="40"/>
        <v>0</v>
      </c>
      <c r="L188" s="21">
        <f t="shared" si="41"/>
        <v>1</v>
      </c>
      <c r="M188" s="21">
        <f t="shared" si="42"/>
        <v>0</v>
      </c>
      <c r="N188" s="21">
        <f t="shared" si="43"/>
        <v>0</v>
      </c>
      <c r="O188" s="21">
        <f t="shared" si="44"/>
        <v>0</v>
      </c>
      <c r="P188" s="21">
        <f t="shared" si="45"/>
        <v>0</v>
      </c>
      <c r="Q188">
        <f t="shared" si="50"/>
        <v>6202.0281613600482</v>
      </c>
      <c r="R188">
        <f t="shared" si="51"/>
        <v>5586.8686837078294</v>
      </c>
      <c r="S188">
        <f t="shared" si="52"/>
        <v>5282.9092534029332</v>
      </c>
      <c r="T188" s="28">
        <f t="shared" si="46"/>
        <v>6512.8257246836683</v>
      </c>
      <c r="U188" s="35">
        <f t="shared" si="47"/>
        <v>6512.8257246836683</v>
      </c>
      <c r="V188">
        <f t="shared" si="48"/>
        <v>-316.82572468366834</v>
      </c>
      <c r="W188">
        <f t="shared" si="49"/>
        <v>5.1133912957338337E-2</v>
      </c>
    </row>
    <row r="189" spans="1:23" ht="15.75" x14ac:dyDescent="0.25">
      <c r="A189" s="2">
        <v>42614</v>
      </c>
      <c r="B189" s="9">
        <v>9</v>
      </c>
      <c r="D189" s="3">
        <v>5330</v>
      </c>
      <c r="E189" s="3">
        <v>190</v>
      </c>
      <c r="F189" s="21">
        <f t="shared" si="35"/>
        <v>0</v>
      </c>
      <c r="G189" s="21">
        <f t="shared" si="36"/>
        <v>0</v>
      </c>
      <c r="H189" s="21">
        <f t="shared" si="37"/>
        <v>0</v>
      </c>
      <c r="I189" s="21">
        <f t="shared" si="38"/>
        <v>0</v>
      </c>
      <c r="J189" s="21">
        <f t="shared" si="39"/>
        <v>0</v>
      </c>
      <c r="K189" s="21">
        <f t="shared" si="40"/>
        <v>0</v>
      </c>
      <c r="L189" s="21">
        <f t="shared" si="41"/>
        <v>0</v>
      </c>
      <c r="M189" s="21">
        <f t="shared" si="42"/>
        <v>1</v>
      </c>
      <c r="N189" s="21">
        <f t="shared" si="43"/>
        <v>0</v>
      </c>
      <c r="O189" s="21">
        <f t="shared" si="44"/>
        <v>0</v>
      </c>
      <c r="P189" s="21">
        <f t="shared" si="45"/>
        <v>0</v>
      </c>
      <c r="Q189">
        <f t="shared" si="50"/>
        <v>6512.8257246836683</v>
      </c>
      <c r="R189">
        <f t="shared" si="51"/>
        <v>6202.0281613600482</v>
      </c>
      <c r="S189">
        <f t="shared" si="52"/>
        <v>5586.8686837078294</v>
      </c>
      <c r="T189" s="28">
        <f t="shared" si="46"/>
        <v>5916.2468360061221</v>
      </c>
      <c r="U189" s="35">
        <f t="shared" si="47"/>
        <v>5916.2468360061221</v>
      </c>
      <c r="V189">
        <f t="shared" si="48"/>
        <v>-586.24683600612207</v>
      </c>
      <c r="W189">
        <f t="shared" si="49"/>
        <v>0.10999002551709608</v>
      </c>
    </row>
    <row r="190" spans="1:23" ht="15.75" x14ac:dyDescent="0.25">
      <c r="A190" s="2">
        <v>42644</v>
      </c>
      <c r="B190" s="9">
        <v>10</v>
      </c>
      <c r="D190" s="3">
        <v>5185</v>
      </c>
      <c r="E190" s="3">
        <v>191</v>
      </c>
      <c r="F190" s="21">
        <f t="shared" si="35"/>
        <v>0</v>
      </c>
      <c r="G190" s="21">
        <f t="shared" si="36"/>
        <v>0</v>
      </c>
      <c r="H190" s="21">
        <f t="shared" si="37"/>
        <v>0</v>
      </c>
      <c r="I190" s="21">
        <f t="shared" si="38"/>
        <v>0</v>
      </c>
      <c r="J190" s="21">
        <f t="shared" si="39"/>
        <v>0</v>
      </c>
      <c r="K190" s="21">
        <f t="shared" si="40"/>
        <v>0</v>
      </c>
      <c r="L190" s="21">
        <f t="shared" si="41"/>
        <v>0</v>
      </c>
      <c r="M190" s="21">
        <f t="shared" si="42"/>
        <v>0</v>
      </c>
      <c r="N190" s="21">
        <f t="shared" si="43"/>
        <v>1</v>
      </c>
      <c r="O190" s="21">
        <f t="shared" si="44"/>
        <v>0</v>
      </c>
      <c r="P190" s="21">
        <f t="shared" si="45"/>
        <v>0</v>
      </c>
      <c r="Q190">
        <f t="shared" si="50"/>
        <v>5916.2468360061221</v>
      </c>
      <c r="R190">
        <f t="shared" si="51"/>
        <v>6512.8257246836683</v>
      </c>
      <c r="S190">
        <f t="shared" si="52"/>
        <v>6202.0281613600482</v>
      </c>
      <c r="T190" s="28">
        <f t="shared" si="46"/>
        <v>5992.5624635608419</v>
      </c>
      <c r="U190" s="35">
        <f t="shared" si="47"/>
        <v>5992.5624635608419</v>
      </c>
      <c r="V190">
        <f t="shared" si="48"/>
        <v>-807.56246356084193</v>
      </c>
      <c r="W190">
        <f t="shared" si="49"/>
        <v>0.15574975189215853</v>
      </c>
    </row>
    <row r="191" spans="1:23" ht="15.75" x14ac:dyDescent="0.25">
      <c r="A191" s="2">
        <v>42675</v>
      </c>
      <c r="B191" s="9">
        <v>11</v>
      </c>
      <c r="D191" s="3">
        <v>4423</v>
      </c>
      <c r="E191" s="3">
        <v>192</v>
      </c>
      <c r="F191" s="21">
        <f t="shared" si="35"/>
        <v>0</v>
      </c>
      <c r="G191" s="21">
        <f t="shared" si="36"/>
        <v>0</v>
      </c>
      <c r="H191" s="21">
        <f t="shared" si="37"/>
        <v>0</v>
      </c>
      <c r="I191" s="21">
        <f t="shared" si="38"/>
        <v>0</v>
      </c>
      <c r="J191" s="21">
        <f t="shared" si="39"/>
        <v>0</v>
      </c>
      <c r="K191" s="21">
        <f t="shared" si="40"/>
        <v>0</v>
      </c>
      <c r="L191" s="21">
        <f t="shared" si="41"/>
        <v>0</v>
      </c>
      <c r="M191" s="21">
        <f t="shared" si="42"/>
        <v>0</v>
      </c>
      <c r="N191" s="21">
        <f t="shared" si="43"/>
        <v>0</v>
      </c>
      <c r="O191" s="21">
        <f t="shared" si="44"/>
        <v>1</v>
      </c>
      <c r="P191" s="21">
        <f t="shared" si="45"/>
        <v>0</v>
      </c>
      <c r="Q191">
        <f t="shared" si="50"/>
        <v>5992.5624635608419</v>
      </c>
      <c r="R191">
        <f t="shared" si="51"/>
        <v>5916.2468360061221</v>
      </c>
      <c r="S191">
        <f t="shared" si="52"/>
        <v>6512.8257246836683</v>
      </c>
      <c r="T191" s="28">
        <f t="shared" si="46"/>
        <v>5071.1608076774928</v>
      </c>
      <c r="U191" s="35">
        <f t="shared" si="47"/>
        <v>5071.1608076774928</v>
      </c>
      <c r="V191">
        <f t="shared" si="48"/>
        <v>-648.16080767749281</v>
      </c>
      <c r="W191">
        <f t="shared" si="49"/>
        <v>0.14654325292278833</v>
      </c>
    </row>
    <row r="192" spans="1:23" ht="15.75" x14ac:dyDescent="0.25">
      <c r="A192" s="2">
        <v>42705</v>
      </c>
      <c r="B192" s="9">
        <v>12</v>
      </c>
      <c r="D192" s="3">
        <v>4826</v>
      </c>
      <c r="E192" s="3">
        <v>193</v>
      </c>
      <c r="F192" s="21">
        <f t="shared" si="35"/>
        <v>0</v>
      </c>
      <c r="G192" s="21">
        <f t="shared" si="36"/>
        <v>0</v>
      </c>
      <c r="H192" s="21">
        <f t="shared" si="37"/>
        <v>0</v>
      </c>
      <c r="I192" s="21">
        <f t="shared" si="38"/>
        <v>0</v>
      </c>
      <c r="J192" s="21">
        <f t="shared" si="39"/>
        <v>0</v>
      </c>
      <c r="K192" s="21">
        <f t="shared" si="40"/>
        <v>0</v>
      </c>
      <c r="L192" s="21">
        <f t="shared" si="41"/>
        <v>0</v>
      </c>
      <c r="M192" s="21">
        <f t="shared" si="42"/>
        <v>0</v>
      </c>
      <c r="N192" s="21">
        <f t="shared" si="43"/>
        <v>0</v>
      </c>
      <c r="O192" s="21">
        <f t="shared" si="44"/>
        <v>0</v>
      </c>
      <c r="P192" s="21">
        <f t="shared" si="45"/>
        <v>1</v>
      </c>
      <c r="Q192">
        <f t="shared" si="50"/>
        <v>5071.1608076774928</v>
      </c>
      <c r="R192">
        <f t="shared" si="51"/>
        <v>5992.5624635608419</v>
      </c>
      <c r="S192">
        <f t="shared" si="52"/>
        <v>5916.2468360061221</v>
      </c>
      <c r="T192" s="28">
        <f t="shared" si="46"/>
        <v>5269.0408499311397</v>
      </c>
      <c r="U192" s="35">
        <f t="shared" si="47"/>
        <v>5269.0408499311397</v>
      </c>
      <c r="V192">
        <f t="shared" si="48"/>
        <v>-443.04084993113975</v>
      </c>
      <c r="W192">
        <f t="shared" si="49"/>
        <v>9.1802911299448772E-2</v>
      </c>
    </row>
    <row r="193" spans="1:27" ht="15.75" x14ac:dyDescent="0.25">
      <c r="A193" s="2">
        <v>42736</v>
      </c>
      <c r="B193" s="9">
        <v>1</v>
      </c>
      <c r="D193" s="3">
        <v>5701</v>
      </c>
      <c r="E193" s="3">
        <v>194</v>
      </c>
      <c r="F193" s="21">
        <f t="shared" si="35"/>
        <v>1</v>
      </c>
      <c r="G193" s="21">
        <f t="shared" si="36"/>
        <v>0</v>
      </c>
      <c r="H193" s="21">
        <f t="shared" si="37"/>
        <v>0</v>
      </c>
      <c r="I193" s="21">
        <f t="shared" si="38"/>
        <v>0</v>
      </c>
      <c r="J193" s="21">
        <f t="shared" si="39"/>
        <v>0</v>
      </c>
      <c r="K193" s="21">
        <f t="shared" si="40"/>
        <v>0</v>
      </c>
      <c r="L193" s="21">
        <f t="shared" si="41"/>
        <v>0</v>
      </c>
      <c r="M193" s="21">
        <f t="shared" si="42"/>
        <v>0</v>
      </c>
      <c r="N193" s="21">
        <f t="shared" si="43"/>
        <v>0</v>
      </c>
      <c r="O193" s="21">
        <f t="shared" si="44"/>
        <v>0</v>
      </c>
      <c r="P193" s="21">
        <f t="shared" ref="P193:P213" si="53">IF($B193=12,1,0)</f>
        <v>0</v>
      </c>
      <c r="Q193">
        <f t="shared" si="50"/>
        <v>5269.0408499311397</v>
      </c>
      <c r="R193">
        <f t="shared" si="51"/>
        <v>5071.1608076774928</v>
      </c>
      <c r="S193">
        <f t="shared" si="52"/>
        <v>5992.5624635608419</v>
      </c>
      <c r="T193" s="28">
        <f t="shared" si="46"/>
        <v>6453.5236110590795</v>
      </c>
      <c r="U193" s="35">
        <f t="shared" si="47"/>
        <v>6453.5236110590795</v>
      </c>
      <c r="V193">
        <f t="shared" si="48"/>
        <v>-752.52361105907949</v>
      </c>
      <c r="W193">
        <f t="shared" si="49"/>
        <v>0.13199852851413427</v>
      </c>
    </row>
    <row r="194" spans="1:27" ht="15.75" x14ac:dyDescent="0.25">
      <c r="A194" s="2">
        <v>42767</v>
      </c>
      <c r="B194" s="9">
        <v>2</v>
      </c>
      <c r="D194" s="3">
        <v>4088</v>
      </c>
      <c r="E194" s="3">
        <v>195</v>
      </c>
      <c r="F194" s="21">
        <f t="shared" ref="F194:F213" si="54">IF($B194=1,1,0)</f>
        <v>0</v>
      </c>
      <c r="G194" s="21">
        <f t="shared" ref="G194:G213" si="55">IF($B194=3,1,0)</f>
        <v>0</v>
      </c>
      <c r="H194" s="21">
        <f t="shared" ref="H194:H213" si="56">IF($B194=4,1,0)</f>
        <v>0</v>
      </c>
      <c r="I194" s="21">
        <f t="shared" ref="I194:I213" si="57">IF($B194=5,1,0)</f>
        <v>0</v>
      </c>
      <c r="J194" s="21">
        <f t="shared" ref="J194:J213" si="58">IF($B194=6,1,0)</f>
        <v>0</v>
      </c>
      <c r="K194" s="21">
        <f t="shared" ref="K194:K213" si="59">IF($B194=7,1,0)</f>
        <v>0</v>
      </c>
      <c r="L194" s="21">
        <f t="shared" ref="L194:L213" si="60">IF($B194=8,1,0)</f>
        <v>0</v>
      </c>
      <c r="M194" s="21">
        <f t="shared" ref="M194:M213" si="61">IF($B194=9,1,0)</f>
        <v>0</v>
      </c>
      <c r="N194" s="21">
        <f t="shared" ref="N194:N213" si="62">IF($B194=10,1,0)</f>
        <v>0</v>
      </c>
      <c r="O194" s="21">
        <f t="shared" ref="O194:O213" si="63">IF($B194=11,1,0)</f>
        <v>0</v>
      </c>
      <c r="P194" s="21">
        <f t="shared" si="53"/>
        <v>0</v>
      </c>
      <c r="Q194">
        <f t="shared" si="50"/>
        <v>6453.5236110590795</v>
      </c>
      <c r="R194">
        <f t="shared" si="51"/>
        <v>5269.0408499311397</v>
      </c>
      <c r="S194">
        <f t="shared" si="52"/>
        <v>5071.1608076774928</v>
      </c>
      <c r="T194" s="28">
        <f t="shared" si="46"/>
        <v>4632.386385027773</v>
      </c>
      <c r="U194" s="35">
        <f t="shared" si="47"/>
        <v>4632.386385027773</v>
      </c>
      <c r="V194">
        <f t="shared" si="48"/>
        <v>-544.38638502777303</v>
      </c>
      <c r="W194">
        <f t="shared" si="49"/>
        <v>0.13316692393047286</v>
      </c>
    </row>
    <row r="195" spans="1:27" ht="15.75" x14ac:dyDescent="0.25">
      <c r="A195" s="2">
        <v>42795</v>
      </c>
      <c r="B195" s="9">
        <v>3</v>
      </c>
      <c r="D195" s="3">
        <v>4544</v>
      </c>
      <c r="E195" s="3">
        <v>196</v>
      </c>
      <c r="F195" s="21">
        <f t="shared" si="54"/>
        <v>0</v>
      </c>
      <c r="G195" s="21">
        <f t="shared" si="55"/>
        <v>1</v>
      </c>
      <c r="H195" s="21">
        <f t="shared" si="56"/>
        <v>0</v>
      </c>
      <c r="I195" s="21">
        <f t="shared" si="57"/>
        <v>0</v>
      </c>
      <c r="J195" s="21">
        <f t="shared" si="58"/>
        <v>0</v>
      </c>
      <c r="K195" s="21">
        <f t="shared" si="59"/>
        <v>0</v>
      </c>
      <c r="L195" s="21">
        <f t="shared" si="60"/>
        <v>0</v>
      </c>
      <c r="M195" s="21">
        <f t="shared" si="61"/>
        <v>0</v>
      </c>
      <c r="N195" s="21">
        <f t="shared" si="62"/>
        <v>0</v>
      </c>
      <c r="O195" s="21">
        <f t="shared" si="63"/>
        <v>0</v>
      </c>
      <c r="P195" s="21">
        <f t="shared" si="53"/>
        <v>0</v>
      </c>
      <c r="Q195">
        <f t="shared" si="50"/>
        <v>4632.386385027773</v>
      </c>
      <c r="R195">
        <f t="shared" si="51"/>
        <v>6453.5236110590795</v>
      </c>
      <c r="S195">
        <f t="shared" si="52"/>
        <v>5269.0408499311397</v>
      </c>
      <c r="T195" s="28">
        <f t="shared" si="46"/>
        <v>4890.2695241352221</v>
      </c>
      <c r="U195" s="35">
        <f t="shared" si="47"/>
        <v>4890.2695241352221</v>
      </c>
      <c r="V195">
        <f t="shared" si="48"/>
        <v>-346.26952413522213</v>
      </c>
      <c r="W195">
        <f t="shared" si="49"/>
        <v>7.6203680487504866E-2</v>
      </c>
    </row>
    <row r="196" spans="1:27" ht="15.75" x14ac:dyDescent="0.25">
      <c r="A196" s="2">
        <v>42826</v>
      </c>
      <c r="B196" s="9">
        <v>4</v>
      </c>
      <c r="D196" s="3">
        <v>4910</v>
      </c>
      <c r="E196" s="3">
        <v>197</v>
      </c>
      <c r="F196" s="21">
        <f t="shared" si="54"/>
        <v>0</v>
      </c>
      <c r="G196" s="21">
        <f t="shared" si="55"/>
        <v>0</v>
      </c>
      <c r="H196" s="21">
        <f t="shared" si="56"/>
        <v>1</v>
      </c>
      <c r="I196" s="21">
        <f t="shared" si="57"/>
        <v>0</v>
      </c>
      <c r="J196" s="21">
        <f t="shared" si="58"/>
        <v>0</v>
      </c>
      <c r="K196" s="21">
        <f t="shared" si="59"/>
        <v>0</v>
      </c>
      <c r="L196" s="21">
        <f t="shared" si="60"/>
        <v>0</v>
      </c>
      <c r="M196" s="21">
        <f t="shared" si="61"/>
        <v>0</v>
      </c>
      <c r="N196" s="21">
        <f t="shared" si="62"/>
        <v>0</v>
      </c>
      <c r="O196" s="21">
        <f t="shared" si="63"/>
        <v>0</v>
      </c>
      <c r="P196" s="21">
        <f t="shared" si="53"/>
        <v>0</v>
      </c>
      <c r="Q196">
        <f t="shared" si="50"/>
        <v>4890.2695241352221</v>
      </c>
      <c r="R196">
        <f t="shared" si="51"/>
        <v>4632.386385027773</v>
      </c>
      <c r="S196">
        <f t="shared" si="52"/>
        <v>6453.5236110590795</v>
      </c>
      <c r="T196" s="28">
        <f t="shared" si="46"/>
        <v>5562.2930988436137</v>
      </c>
      <c r="U196" s="35">
        <f t="shared" si="47"/>
        <v>5562.2930988436137</v>
      </c>
      <c r="V196">
        <f t="shared" si="48"/>
        <v>-652.29309884361373</v>
      </c>
      <c r="W196">
        <f t="shared" si="49"/>
        <v>0.13284991829808834</v>
      </c>
    </row>
    <row r="197" spans="1:27" ht="15.75" x14ac:dyDescent="0.25">
      <c r="A197" s="2">
        <v>42856</v>
      </c>
      <c r="B197" s="9">
        <v>5</v>
      </c>
      <c r="D197" s="3">
        <v>5256</v>
      </c>
      <c r="E197" s="3">
        <v>198</v>
      </c>
      <c r="F197" s="21">
        <f t="shared" si="54"/>
        <v>0</v>
      </c>
      <c r="G197" s="21">
        <f t="shared" si="55"/>
        <v>0</v>
      </c>
      <c r="H197" s="21">
        <f t="shared" si="56"/>
        <v>0</v>
      </c>
      <c r="I197" s="21">
        <f t="shared" si="57"/>
        <v>1</v>
      </c>
      <c r="J197" s="21">
        <f t="shared" si="58"/>
        <v>0</v>
      </c>
      <c r="K197" s="21">
        <f t="shared" si="59"/>
        <v>0</v>
      </c>
      <c r="L197" s="21">
        <f t="shared" si="60"/>
        <v>0</v>
      </c>
      <c r="M197" s="21">
        <f t="shared" si="61"/>
        <v>0</v>
      </c>
      <c r="N197" s="21">
        <f t="shared" si="62"/>
        <v>0</v>
      </c>
      <c r="O197" s="21">
        <f t="shared" si="63"/>
        <v>0</v>
      </c>
      <c r="P197" s="21">
        <f t="shared" si="53"/>
        <v>0</v>
      </c>
      <c r="Q197">
        <f t="shared" si="50"/>
        <v>5562.2930988436137</v>
      </c>
      <c r="R197">
        <f t="shared" si="51"/>
        <v>4890.2695241352221</v>
      </c>
      <c r="S197">
        <f t="shared" si="52"/>
        <v>4632.386385027773</v>
      </c>
      <c r="T197" s="28">
        <f t="shared" si="46"/>
        <v>5340.4517997593794</v>
      </c>
      <c r="U197" s="35">
        <f t="shared" si="47"/>
        <v>5340.4517997593794</v>
      </c>
      <c r="V197">
        <f t="shared" si="48"/>
        <v>-84.451799759379355</v>
      </c>
      <c r="W197">
        <f t="shared" si="49"/>
        <v>1.6067694018146755E-2</v>
      </c>
    </row>
    <row r="198" spans="1:27" ht="15.75" x14ac:dyDescent="0.25">
      <c r="A198" s="2">
        <v>42887</v>
      </c>
      <c r="B198" s="9">
        <v>6</v>
      </c>
      <c r="D198" s="3">
        <v>5502</v>
      </c>
      <c r="E198" s="3">
        <v>199</v>
      </c>
      <c r="F198" s="21">
        <f t="shared" si="54"/>
        <v>0</v>
      </c>
      <c r="G198" s="21">
        <f t="shared" si="55"/>
        <v>0</v>
      </c>
      <c r="H198" s="21">
        <f t="shared" si="56"/>
        <v>0</v>
      </c>
      <c r="I198" s="21">
        <f t="shared" si="57"/>
        <v>0</v>
      </c>
      <c r="J198" s="21">
        <f t="shared" si="58"/>
        <v>1</v>
      </c>
      <c r="K198" s="21">
        <f t="shared" si="59"/>
        <v>0</v>
      </c>
      <c r="L198" s="21">
        <f t="shared" si="60"/>
        <v>0</v>
      </c>
      <c r="M198" s="21">
        <f t="shared" si="61"/>
        <v>0</v>
      </c>
      <c r="N198" s="21">
        <f t="shared" si="62"/>
        <v>0</v>
      </c>
      <c r="O198" s="21">
        <f t="shared" si="63"/>
        <v>0</v>
      </c>
      <c r="P198" s="21">
        <f t="shared" si="53"/>
        <v>0</v>
      </c>
      <c r="Q198">
        <f t="shared" si="50"/>
        <v>5340.4517997593794</v>
      </c>
      <c r="R198">
        <f t="shared" si="51"/>
        <v>5562.2930988436137</v>
      </c>
      <c r="S198">
        <f t="shared" si="52"/>
        <v>4890.2695241352221</v>
      </c>
      <c r="T198" s="28">
        <f t="shared" si="46"/>
        <v>5644.411177194942</v>
      </c>
      <c r="U198" s="35">
        <f t="shared" si="47"/>
        <v>5644.411177194942</v>
      </c>
      <c r="V198">
        <f t="shared" si="48"/>
        <v>-142.41117719494196</v>
      </c>
      <c r="W198">
        <f t="shared" si="49"/>
        <v>2.5883529115765531E-2</v>
      </c>
    </row>
    <row r="199" spans="1:27" ht="15.75" x14ac:dyDescent="0.25">
      <c r="A199" s="2">
        <v>42917</v>
      </c>
      <c r="B199" s="9">
        <v>7</v>
      </c>
      <c r="D199" s="3">
        <v>5782</v>
      </c>
      <c r="E199" s="3">
        <v>200</v>
      </c>
      <c r="F199" s="21">
        <f t="shared" si="54"/>
        <v>0</v>
      </c>
      <c r="G199" s="21">
        <f t="shared" si="55"/>
        <v>0</v>
      </c>
      <c r="H199" s="21">
        <f t="shared" si="56"/>
        <v>0</v>
      </c>
      <c r="I199" s="21">
        <f t="shared" si="57"/>
        <v>0</v>
      </c>
      <c r="J199" s="21">
        <f t="shared" si="58"/>
        <v>0</v>
      </c>
      <c r="K199" s="21">
        <f t="shared" si="59"/>
        <v>1</v>
      </c>
      <c r="L199" s="21">
        <f t="shared" si="60"/>
        <v>0</v>
      </c>
      <c r="M199" s="21">
        <f t="shared" si="61"/>
        <v>0</v>
      </c>
      <c r="N199" s="21">
        <f t="shared" si="62"/>
        <v>0</v>
      </c>
      <c r="O199" s="21">
        <f t="shared" si="63"/>
        <v>0</v>
      </c>
      <c r="P199" s="21">
        <f t="shared" si="53"/>
        <v>0</v>
      </c>
      <c r="Q199">
        <f t="shared" si="50"/>
        <v>5644.411177194942</v>
      </c>
      <c r="R199">
        <f t="shared" si="51"/>
        <v>5340.4517997593794</v>
      </c>
      <c r="S199">
        <f t="shared" si="52"/>
        <v>5562.2930988436137</v>
      </c>
      <c r="T199" s="28">
        <f t="shared" si="46"/>
        <v>6259.570607718545</v>
      </c>
      <c r="U199" s="35">
        <f t="shared" si="47"/>
        <v>6259.570607718545</v>
      </c>
      <c r="V199">
        <f t="shared" si="48"/>
        <v>-477.57060771854503</v>
      </c>
      <c r="W199">
        <f t="shared" si="49"/>
        <v>8.2596092652809594E-2</v>
      </c>
    </row>
    <row r="200" spans="1:27" ht="15.75" x14ac:dyDescent="0.25">
      <c r="A200" s="2">
        <v>42948</v>
      </c>
      <c r="B200" s="9">
        <v>8</v>
      </c>
      <c r="D200" s="3">
        <v>6365</v>
      </c>
      <c r="E200" s="3">
        <v>201</v>
      </c>
      <c r="F200" s="21">
        <f t="shared" si="54"/>
        <v>0</v>
      </c>
      <c r="G200" s="21">
        <f t="shared" si="55"/>
        <v>0</v>
      </c>
      <c r="H200" s="21">
        <f t="shared" si="56"/>
        <v>0</v>
      </c>
      <c r="I200" s="21">
        <f t="shared" si="57"/>
        <v>0</v>
      </c>
      <c r="J200" s="21">
        <f t="shared" si="58"/>
        <v>0</v>
      </c>
      <c r="K200" s="21">
        <f t="shared" si="59"/>
        <v>0</v>
      </c>
      <c r="L200" s="21">
        <f t="shared" si="60"/>
        <v>1</v>
      </c>
      <c r="M200" s="21">
        <f t="shared" si="61"/>
        <v>0</v>
      </c>
      <c r="N200" s="21">
        <f t="shared" si="62"/>
        <v>0</v>
      </c>
      <c r="O200" s="21">
        <f t="shared" si="63"/>
        <v>0</v>
      </c>
      <c r="P200" s="21">
        <f t="shared" si="53"/>
        <v>0</v>
      </c>
      <c r="Q200">
        <f t="shared" si="50"/>
        <v>6259.570607718545</v>
      </c>
      <c r="R200">
        <f t="shared" si="51"/>
        <v>5644.411177194942</v>
      </c>
      <c r="S200">
        <f t="shared" si="52"/>
        <v>5340.4517997593794</v>
      </c>
      <c r="T200" s="28">
        <f t="shared" si="46"/>
        <v>6570.3681290309205</v>
      </c>
      <c r="U200" s="35">
        <f t="shared" si="47"/>
        <v>6570.3681290309205</v>
      </c>
      <c r="V200">
        <f t="shared" si="48"/>
        <v>-205.3681290309205</v>
      </c>
      <c r="W200">
        <f t="shared" si="49"/>
        <v>3.2265220586161901E-2</v>
      </c>
    </row>
    <row r="201" spans="1:27" ht="15.75" x14ac:dyDescent="0.25">
      <c r="A201" s="2">
        <v>42979</v>
      </c>
      <c r="B201" s="9">
        <v>9</v>
      </c>
      <c r="D201" s="3">
        <v>5767</v>
      </c>
      <c r="E201" s="3">
        <v>202</v>
      </c>
      <c r="F201" s="21">
        <f t="shared" si="54"/>
        <v>0</v>
      </c>
      <c r="G201" s="21">
        <f t="shared" si="55"/>
        <v>0</v>
      </c>
      <c r="H201" s="21">
        <f t="shared" si="56"/>
        <v>0</v>
      </c>
      <c r="I201" s="21">
        <f t="shared" si="57"/>
        <v>0</v>
      </c>
      <c r="J201" s="21">
        <f t="shared" si="58"/>
        <v>0</v>
      </c>
      <c r="K201" s="21">
        <f t="shared" si="59"/>
        <v>0</v>
      </c>
      <c r="L201" s="21">
        <f t="shared" si="60"/>
        <v>0</v>
      </c>
      <c r="M201" s="21">
        <f t="shared" si="61"/>
        <v>1</v>
      </c>
      <c r="N201" s="21">
        <f t="shared" si="62"/>
        <v>0</v>
      </c>
      <c r="O201" s="21">
        <f t="shared" si="63"/>
        <v>0</v>
      </c>
      <c r="P201" s="21">
        <f t="shared" si="53"/>
        <v>0</v>
      </c>
      <c r="Q201">
        <f t="shared" si="50"/>
        <v>6570.3681290309205</v>
      </c>
      <c r="R201">
        <f t="shared" si="51"/>
        <v>6259.570607718545</v>
      </c>
      <c r="S201">
        <f t="shared" si="52"/>
        <v>5644.411177194942</v>
      </c>
      <c r="T201" s="28">
        <f t="shared" si="46"/>
        <v>5973.7892029038385</v>
      </c>
      <c r="U201" s="35">
        <f t="shared" si="47"/>
        <v>5973.7892029038385</v>
      </c>
      <c r="V201">
        <f t="shared" si="48"/>
        <v>-206.78920290383849</v>
      </c>
      <c r="W201">
        <f t="shared" si="49"/>
        <v>3.5857326669644266E-2</v>
      </c>
      <c r="Y201" s="27"/>
      <c r="Z201" s="27"/>
      <c r="AA201" s="27"/>
    </row>
    <row r="202" spans="1:27" ht="15.75" x14ac:dyDescent="0.25">
      <c r="A202" s="2">
        <v>43009</v>
      </c>
      <c r="B202" s="9">
        <v>10</v>
      </c>
      <c r="D202" s="3">
        <v>5394</v>
      </c>
      <c r="E202" s="3">
        <v>203</v>
      </c>
      <c r="F202" s="21">
        <f t="shared" si="54"/>
        <v>0</v>
      </c>
      <c r="G202" s="21">
        <f t="shared" si="55"/>
        <v>0</v>
      </c>
      <c r="H202" s="21">
        <f t="shared" si="56"/>
        <v>0</v>
      </c>
      <c r="I202" s="21">
        <f t="shared" si="57"/>
        <v>0</v>
      </c>
      <c r="J202" s="21">
        <f t="shared" si="58"/>
        <v>0</v>
      </c>
      <c r="K202" s="21">
        <f t="shared" si="59"/>
        <v>0</v>
      </c>
      <c r="L202" s="21">
        <f t="shared" si="60"/>
        <v>0</v>
      </c>
      <c r="M202" s="21">
        <f t="shared" si="61"/>
        <v>0</v>
      </c>
      <c r="N202" s="21">
        <f t="shared" si="62"/>
        <v>1</v>
      </c>
      <c r="O202" s="21">
        <f t="shared" si="63"/>
        <v>0</v>
      </c>
      <c r="P202" s="21">
        <f t="shared" si="53"/>
        <v>0</v>
      </c>
      <c r="Q202">
        <f t="shared" si="50"/>
        <v>5973.7892029038385</v>
      </c>
      <c r="R202">
        <f t="shared" si="51"/>
        <v>6570.3681290309205</v>
      </c>
      <c r="S202">
        <f t="shared" si="52"/>
        <v>6259.570607718545</v>
      </c>
      <c r="T202" s="28">
        <f t="shared" si="46"/>
        <v>6050.1047970754107</v>
      </c>
      <c r="U202" s="35">
        <f t="shared" si="47"/>
        <v>6050.1047970754107</v>
      </c>
      <c r="V202">
        <f t="shared" si="48"/>
        <v>-656.10479707541072</v>
      </c>
      <c r="W202">
        <f t="shared" si="49"/>
        <v>0.12163603950230084</v>
      </c>
      <c r="Y202" s="27"/>
      <c r="Z202" s="27"/>
      <c r="AA202" s="27"/>
    </row>
    <row r="203" spans="1:27" ht="15.75" x14ac:dyDescent="0.25">
      <c r="A203" s="2">
        <v>43040</v>
      </c>
      <c r="B203" s="9">
        <v>11</v>
      </c>
      <c r="D203" s="3">
        <v>4627</v>
      </c>
      <c r="E203" s="3">
        <v>204</v>
      </c>
      <c r="F203" s="21">
        <f t="shared" si="54"/>
        <v>0</v>
      </c>
      <c r="G203" s="21">
        <f t="shared" si="55"/>
        <v>0</v>
      </c>
      <c r="H203" s="21">
        <f t="shared" si="56"/>
        <v>0</v>
      </c>
      <c r="I203" s="21">
        <f t="shared" si="57"/>
        <v>0</v>
      </c>
      <c r="J203" s="21">
        <f t="shared" si="58"/>
        <v>0</v>
      </c>
      <c r="K203" s="21">
        <f t="shared" si="59"/>
        <v>0</v>
      </c>
      <c r="L203" s="21">
        <f t="shared" si="60"/>
        <v>0</v>
      </c>
      <c r="M203" s="21">
        <f t="shared" si="61"/>
        <v>0</v>
      </c>
      <c r="N203" s="21">
        <f t="shared" si="62"/>
        <v>0</v>
      </c>
      <c r="O203" s="21">
        <f t="shared" si="63"/>
        <v>1</v>
      </c>
      <c r="P203" s="21">
        <f t="shared" si="53"/>
        <v>0</v>
      </c>
      <c r="Q203">
        <f t="shared" si="50"/>
        <v>6050.1047970754107</v>
      </c>
      <c r="R203">
        <f t="shared" si="51"/>
        <v>5973.7892029038385</v>
      </c>
      <c r="S203">
        <f t="shared" si="52"/>
        <v>6570.3681290309205</v>
      </c>
      <c r="T203" s="28">
        <f t="shared" si="46"/>
        <v>5128.7031114337597</v>
      </c>
      <c r="U203" s="35">
        <f t="shared" si="47"/>
        <v>5128.7031114337597</v>
      </c>
      <c r="V203">
        <f t="shared" si="48"/>
        <v>-501.70311143375966</v>
      </c>
      <c r="W203">
        <f t="shared" si="49"/>
        <v>0.10842946000297378</v>
      </c>
      <c r="Y203" s="31"/>
      <c r="Z203" s="31"/>
      <c r="AA203" s="27"/>
    </row>
    <row r="204" spans="1:27" ht="15.75" x14ac:dyDescent="0.25">
      <c r="A204" s="2">
        <v>43070</v>
      </c>
      <c r="B204" s="9">
        <v>12</v>
      </c>
      <c r="D204" s="3">
        <v>5061</v>
      </c>
      <c r="E204" s="3">
        <v>205</v>
      </c>
      <c r="F204" s="21">
        <f t="shared" si="54"/>
        <v>0</v>
      </c>
      <c r="G204" s="21">
        <f t="shared" si="55"/>
        <v>0</v>
      </c>
      <c r="H204" s="21">
        <f t="shared" si="56"/>
        <v>0</v>
      </c>
      <c r="I204" s="21">
        <f t="shared" si="57"/>
        <v>0</v>
      </c>
      <c r="J204" s="21">
        <f t="shared" si="58"/>
        <v>0</v>
      </c>
      <c r="K204" s="21">
        <f t="shared" si="59"/>
        <v>0</v>
      </c>
      <c r="L204" s="21">
        <f t="shared" si="60"/>
        <v>0</v>
      </c>
      <c r="M204" s="21">
        <f t="shared" si="61"/>
        <v>0</v>
      </c>
      <c r="N204" s="21">
        <f t="shared" si="62"/>
        <v>0</v>
      </c>
      <c r="O204" s="21">
        <f t="shared" si="63"/>
        <v>0</v>
      </c>
      <c r="P204" s="21">
        <f t="shared" si="53"/>
        <v>1</v>
      </c>
      <c r="Q204">
        <f t="shared" si="50"/>
        <v>5128.7031114337597</v>
      </c>
      <c r="R204">
        <f t="shared" si="51"/>
        <v>6050.1047970754107</v>
      </c>
      <c r="S204">
        <f t="shared" si="52"/>
        <v>5973.7892029038385</v>
      </c>
      <c r="T204" s="28">
        <f t="shared" si="46"/>
        <v>5326.5831271603538</v>
      </c>
      <c r="U204" s="35">
        <f t="shared" si="47"/>
        <v>5326.5831271603538</v>
      </c>
      <c r="V204">
        <f t="shared" si="48"/>
        <v>-265.5831271603538</v>
      </c>
      <c r="W204">
        <f t="shared" si="49"/>
        <v>5.2476413191138868E-2</v>
      </c>
      <c r="Y204" s="31"/>
      <c r="Z204" s="31"/>
      <c r="AA204" s="27"/>
    </row>
    <row r="205" spans="1:27" ht="15.75" x14ac:dyDescent="0.25">
      <c r="A205" s="2">
        <v>43101</v>
      </c>
      <c r="B205" s="9">
        <v>1</v>
      </c>
      <c r="D205" s="3">
        <v>5842</v>
      </c>
      <c r="E205" s="3">
        <v>206</v>
      </c>
      <c r="F205" s="21">
        <f t="shared" si="54"/>
        <v>1</v>
      </c>
      <c r="G205" s="21">
        <f t="shared" si="55"/>
        <v>0</v>
      </c>
      <c r="H205" s="21">
        <f t="shared" si="56"/>
        <v>0</v>
      </c>
      <c r="I205" s="21">
        <f t="shared" si="57"/>
        <v>0</v>
      </c>
      <c r="J205" s="21">
        <f t="shared" si="58"/>
        <v>0</v>
      </c>
      <c r="K205" s="21">
        <f t="shared" si="59"/>
        <v>0</v>
      </c>
      <c r="L205" s="21">
        <f t="shared" si="60"/>
        <v>0</v>
      </c>
      <c r="M205" s="21">
        <f t="shared" si="61"/>
        <v>0</v>
      </c>
      <c r="N205" s="21">
        <f t="shared" si="62"/>
        <v>0</v>
      </c>
      <c r="O205" s="21">
        <f t="shared" si="63"/>
        <v>0</v>
      </c>
      <c r="P205" s="21">
        <f t="shared" si="53"/>
        <v>0</v>
      </c>
      <c r="Q205">
        <f t="shared" si="50"/>
        <v>5326.5831271603538</v>
      </c>
      <c r="R205">
        <f t="shared" si="51"/>
        <v>5128.7031114337597</v>
      </c>
      <c r="S205">
        <f t="shared" si="52"/>
        <v>6050.1047970754107</v>
      </c>
      <c r="T205" s="28">
        <f t="shared" si="46"/>
        <v>6511.0658646416296</v>
      </c>
      <c r="U205" s="35">
        <f t="shared" si="47"/>
        <v>6511.0658646416296</v>
      </c>
      <c r="V205">
        <f t="shared" si="48"/>
        <v>-669.06586464162956</v>
      </c>
      <c r="W205">
        <f t="shared" si="49"/>
        <v>0.11452685118822827</v>
      </c>
      <c r="Y205" s="31"/>
      <c r="Z205" s="31"/>
      <c r="AA205" s="27"/>
    </row>
    <row r="206" spans="1:27" ht="15.75" x14ac:dyDescent="0.25">
      <c r="A206" s="2">
        <v>43132</v>
      </c>
      <c r="B206" s="9">
        <v>2</v>
      </c>
      <c r="D206" s="3">
        <v>4174</v>
      </c>
      <c r="E206" s="3">
        <v>207</v>
      </c>
      <c r="F206" s="21">
        <f t="shared" si="54"/>
        <v>0</v>
      </c>
      <c r="G206" s="21">
        <f t="shared" si="55"/>
        <v>0</v>
      </c>
      <c r="H206" s="21">
        <f t="shared" si="56"/>
        <v>0</v>
      </c>
      <c r="I206" s="21">
        <f t="shared" si="57"/>
        <v>0</v>
      </c>
      <c r="J206" s="21">
        <f t="shared" si="58"/>
        <v>0</v>
      </c>
      <c r="K206" s="21">
        <f t="shared" si="59"/>
        <v>0</v>
      </c>
      <c r="L206" s="21">
        <f t="shared" si="60"/>
        <v>0</v>
      </c>
      <c r="M206" s="21">
        <f t="shared" si="61"/>
        <v>0</v>
      </c>
      <c r="N206" s="21">
        <f t="shared" si="62"/>
        <v>0</v>
      </c>
      <c r="O206" s="21">
        <f t="shared" si="63"/>
        <v>0</v>
      </c>
      <c r="P206" s="21">
        <f t="shared" si="53"/>
        <v>0</v>
      </c>
      <c r="Q206">
        <f t="shared" si="50"/>
        <v>6511.0658646416296</v>
      </c>
      <c r="R206">
        <f t="shared" si="51"/>
        <v>5326.5831271603538</v>
      </c>
      <c r="S206">
        <f t="shared" si="52"/>
        <v>5128.7031114337597</v>
      </c>
      <c r="T206" s="28">
        <f t="shared" si="46"/>
        <v>4689.9286175312873</v>
      </c>
      <c r="U206" s="35">
        <f t="shared" si="47"/>
        <v>4689.9286175312873</v>
      </c>
      <c r="V206">
        <f t="shared" si="48"/>
        <v>-515.92861753128727</v>
      </c>
      <c r="W206">
        <f t="shared" si="49"/>
        <v>0.12360532283931176</v>
      </c>
      <c r="Y206" s="31"/>
      <c r="Z206" s="31"/>
      <c r="AA206" s="27"/>
    </row>
    <row r="207" spans="1:27" ht="15.75" x14ac:dyDescent="0.25">
      <c r="A207" s="2">
        <v>43160</v>
      </c>
      <c r="B207" s="9">
        <v>3</v>
      </c>
      <c r="D207" s="3">
        <v>4715</v>
      </c>
      <c r="E207" s="3">
        <v>208</v>
      </c>
      <c r="F207" s="21">
        <f t="shared" si="54"/>
        <v>0</v>
      </c>
      <c r="G207" s="21">
        <f t="shared" si="55"/>
        <v>1</v>
      </c>
      <c r="H207" s="21">
        <f t="shared" si="56"/>
        <v>0</v>
      </c>
      <c r="I207" s="21">
        <f t="shared" si="57"/>
        <v>0</v>
      </c>
      <c r="J207" s="21">
        <f t="shared" si="58"/>
        <v>0</v>
      </c>
      <c r="K207" s="21">
        <f t="shared" si="59"/>
        <v>0</v>
      </c>
      <c r="L207" s="21">
        <f t="shared" si="60"/>
        <v>0</v>
      </c>
      <c r="M207" s="21">
        <f t="shared" si="61"/>
        <v>0</v>
      </c>
      <c r="N207" s="21">
        <f t="shared" si="62"/>
        <v>0</v>
      </c>
      <c r="O207" s="21">
        <f t="shared" si="63"/>
        <v>0</v>
      </c>
      <c r="P207" s="21">
        <f t="shared" si="53"/>
        <v>0</v>
      </c>
      <c r="Q207">
        <f t="shared" si="50"/>
        <v>4689.9286175312873</v>
      </c>
      <c r="R207">
        <f t="shared" si="51"/>
        <v>6511.0658646416296</v>
      </c>
      <c r="S207">
        <f t="shared" si="52"/>
        <v>5326.5831271603538</v>
      </c>
      <c r="T207" s="28">
        <f t="shared" si="46"/>
        <v>4947.8117378485285</v>
      </c>
      <c r="U207" s="35">
        <f t="shared" si="47"/>
        <v>4947.8117378485285</v>
      </c>
      <c r="V207">
        <f t="shared" si="48"/>
        <v>-232.81173784852854</v>
      </c>
      <c r="W207">
        <f t="shared" si="49"/>
        <v>4.9376826691098309E-2</v>
      </c>
      <c r="Y207" s="31"/>
      <c r="Z207" s="31"/>
      <c r="AA207" s="27"/>
    </row>
    <row r="208" spans="1:27" ht="15.75" x14ac:dyDescent="0.25">
      <c r="A208" s="2">
        <v>43191</v>
      </c>
      <c r="B208" s="9">
        <v>4</v>
      </c>
      <c r="D208" s="3">
        <v>5227</v>
      </c>
      <c r="E208" s="3">
        <v>209</v>
      </c>
      <c r="F208" s="21">
        <f t="shared" si="54"/>
        <v>0</v>
      </c>
      <c r="G208" s="21">
        <f t="shared" si="55"/>
        <v>0</v>
      </c>
      <c r="H208" s="21">
        <f t="shared" si="56"/>
        <v>1</v>
      </c>
      <c r="I208" s="21">
        <f t="shared" si="57"/>
        <v>0</v>
      </c>
      <c r="J208" s="21">
        <f t="shared" si="58"/>
        <v>0</v>
      </c>
      <c r="K208" s="21">
        <f t="shared" si="59"/>
        <v>0</v>
      </c>
      <c r="L208" s="21">
        <f t="shared" si="60"/>
        <v>0</v>
      </c>
      <c r="M208" s="21">
        <f t="shared" si="61"/>
        <v>0</v>
      </c>
      <c r="N208" s="21">
        <f t="shared" si="62"/>
        <v>0</v>
      </c>
      <c r="O208" s="21">
        <f t="shared" si="63"/>
        <v>0</v>
      </c>
      <c r="P208" s="21">
        <f t="shared" si="53"/>
        <v>0</v>
      </c>
      <c r="Q208">
        <f t="shared" si="50"/>
        <v>4947.8117378485285</v>
      </c>
      <c r="R208">
        <f t="shared" si="51"/>
        <v>4689.9286175312873</v>
      </c>
      <c r="S208">
        <f t="shared" si="52"/>
        <v>6511.0658646416296</v>
      </c>
      <c r="T208" s="28">
        <f t="shared" si="46"/>
        <v>5619.83529580701</v>
      </c>
      <c r="U208" s="35">
        <f t="shared" si="47"/>
        <v>5619.83529580701</v>
      </c>
      <c r="V208">
        <f t="shared" si="48"/>
        <v>-392.83529580700997</v>
      </c>
      <c r="W208">
        <f t="shared" si="49"/>
        <v>7.5155021198968816E-2</v>
      </c>
      <c r="Y208" s="31"/>
      <c r="Z208" s="31"/>
      <c r="AA208" s="27"/>
    </row>
    <row r="209" spans="1:27" ht="15.75" x14ac:dyDescent="0.25">
      <c r="A209" s="2">
        <v>43221</v>
      </c>
      <c r="B209" s="9">
        <v>5</v>
      </c>
      <c r="D209" s="3">
        <v>5462</v>
      </c>
      <c r="E209" s="3">
        <v>210</v>
      </c>
      <c r="F209" s="21">
        <f t="shared" si="54"/>
        <v>0</v>
      </c>
      <c r="G209" s="21">
        <f t="shared" si="55"/>
        <v>0</v>
      </c>
      <c r="H209" s="21">
        <f t="shared" si="56"/>
        <v>0</v>
      </c>
      <c r="I209" s="21">
        <f t="shared" si="57"/>
        <v>1</v>
      </c>
      <c r="J209" s="21">
        <f t="shared" si="58"/>
        <v>0</v>
      </c>
      <c r="K209" s="21">
        <f t="shared" si="59"/>
        <v>0</v>
      </c>
      <c r="L209" s="21">
        <f t="shared" si="60"/>
        <v>0</v>
      </c>
      <c r="M209" s="21">
        <f t="shared" si="61"/>
        <v>0</v>
      </c>
      <c r="N209" s="21">
        <f t="shared" si="62"/>
        <v>0</v>
      </c>
      <c r="O209" s="21">
        <f t="shared" si="63"/>
        <v>0</v>
      </c>
      <c r="P209" s="21">
        <f t="shared" si="53"/>
        <v>0</v>
      </c>
      <c r="Q209">
        <f t="shared" si="50"/>
        <v>5619.83529580701</v>
      </c>
      <c r="R209">
        <f t="shared" si="51"/>
        <v>4947.8117378485285</v>
      </c>
      <c r="S209">
        <f t="shared" si="52"/>
        <v>4689.9286175312873</v>
      </c>
      <c r="T209" s="28">
        <f t="shared" si="46"/>
        <v>5397.9939817916229</v>
      </c>
      <c r="U209" s="35">
        <f t="shared" si="47"/>
        <v>5397.9939817916229</v>
      </c>
      <c r="V209">
        <f t="shared" si="48"/>
        <v>64.0060182083771</v>
      </c>
      <c r="W209">
        <f t="shared" si="49"/>
        <v>1.1718421495491963E-2</v>
      </c>
      <c r="Y209" s="31"/>
      <c r="Z209" s="31"/>
      <c r="AA209" s="27"/>
    </row>
    <row r="210" spans="1:27" ht="15.75" x14ac:dyDescent="0.25">
      <c r="A210" s="2">
        <v>43252</v>
      </c>
      <c r="B210" s="9">
        <v>6</v>
      </c>
      <c r="D210" s="3">
        <v>5774</v>
      </c>
      <c r="E210" s="3">
        <v>211</v>
      </c>
      <c r="F210" s="21">
        <f t="shared" si="54"/>
        <v>0</v>
      </c>
      <c r="G210" s="21">
        <f t="shared" si="55"/>
        <v>0</v>
      </c>
      <c r="H210" s="21">
        <f t="shared" si="56"/>
        <v>0</v>
      </c>
      <c r="I210" s="21">
        <f t="shared" si="57"/>
        <v>0</v>
      </c>
      <c r="J210" s="21">
        <f t="shared" si="58"/>
        <v>1</v>
      </c>
      <c r="K210" s="21">
        <f t="shared" si="59"/>
        <v>0</v>
      </c>
      <c r="L210" s="21">
        <f t="shared" si="60"/>
        <v>0</v>
      </c>
      <c r="M210" s="21">
        <f t="shared" si="61"/>
        <v>0</v>
      </c>
      <c r="N210" s="21">
        <f t="shared" si="62"/>
        <v>0</v>
      </c>
      <c r="O210" s="21">
        <f t="shared" si="63"/>
        <v>0</v>
      </c>
      <c r="P210" s="21">
        <f t="shared" si="53"/>
        <v>0</v>
      </c>
      <c r="Q210">
        <f t="shared" si="50"/>
        <v>5397.9939817916229</v>
      </c>
      <c r="R210">
        <f t="shared" si="51"/>
        <v>5619.83529580701</v>
      </c>
      <c r="S210">
        <f t="shared" si="52"/>
        <v>4947.8117378485285</v>
      </c>
      <c r="T210" s="28">
        <f t="shared" si="46"/>
        <v>5701.9533459173044</v>
      </c>
      <c r="U210" s="35">
        <f t="shared" si="47"/>
        <v>5701.9533459173044</v>
      </c>
      <c r="V210">
        <f t="shared" si="48"/>
        <v>72.046654082695568</v>
      </c>
      <c r="W210">
        <f t="shared" si="49"/>
        <v>1.247777174968749E-2</v>
      </c>
      <c r="Y210" s="31"/>
      <c r="Z210" s="31"/>
      <c r="AA210" s="27"/>
    </row>
    <row r="211" spans="1:27" ht="15.75" x14ac:dyDescent="0.25">
      <c r="A211" s="2">
        <v>43282</v>
      </c>
      <c r="B211" s="9">
        <v>7</v>
      </c>
      <c r="D211" s="3">
        <v>6057</v>
      </c>
      <c r="E211" s="3">
        <v>212</v>
      </c>
      <c r="F211" s="21">
        <f t="shared" si="54"/>
        <v>0</v>
      </c>
      <c r="G211" s="21">
        <f t="shared" si="55"/>
        <v>0</v>
      </c>
      <c r="H211" s="21">
        <f t="shared" si="56"/>
        <v>0</v>
      </c>
      <c r="I211" s="21">
        <f t="shared" si="57"/>
        <v>0</v>
      </c>
      <c r="J211" s="21">
        <f t="shared" si="58"/>
        <v>0</v>
      </c>
      <c r="K211" s="21">
        <f t="shared" si="59"/>
        <v>1</v>
      </c>
      <c r="L211" s="21">
        <f t="shared" si="60"/>
        <v>0</v>
      </c>
      <c r="M211" s="21">
        <f t="shared" si="61"/>
        <v>0</v>
      </c>
      <c r="N211" s="21">
        <f t="shared" si="62"/>
        <v>0</v>
      </c>
      <c r="O211" s="21">
        <f t="shared" si="63"/>
        <v>0</v>
      </c>
      <c r="P211" s="21">
        <f t="shared" si="53"/>
        <v>0</v>
      </c>
      <c r="Q211">
        <f t="shared" si="50"/>
        <v>5701.9533459173044</v>
      </c>
      <c r="R211">
        <f t="shared" si="51"/>
        <v>5397.9939817916229</v>
      </c>
      <c r="S211">
        <f t="shared" si="52"/>
        <v>5619.83529580701</v>
      </c>
      <c r="T211" s="28">
        <f t="shared" si="46"/>
        <v>6317.1127645762526</v>
      </c>
      <c r="U211" s="35">
        <f t="shared" si="47"/>
        <v>6317.1127645762526</v>
      </c>
      <c r="V211">
        <f t="shared" si="48"/>
        <v>-260.11276457625263</v>
      </c>
      <c r="W211">
        <f t="shared" si="49"/>
        <v>4.2944157929049466E-2</v>
      </c>
      <c r="Y211" s="31"/>
      <c r="Z211" s="31"/>
      <c r="AA211" s="27"/>
    </row>
    <row r="212" spans="1:27" ht="15.75" x14ac:dyDescent="0.25">
      <c r="A212" s="2">
        <v>43313</v>
      </c>
      <c r="B212" s="9">
        <v>8</v>
      </c>
      <c r="D212" s="3">
        <v>6870</v>
      </c>
      <c r="E212" s="3">
        <v>213</v>
      </c>
      <c r="F212" s="21">
        <f t="shared" si="54"/>
        <v>0</v>
      </c>
      <c r="G212" s="21">
        <f t="shared" si="55"/>
        <v>0</v>
      </c>
      <c r="H212" s="21">
        <f t="shared" si="56"/>
        <v>0</v>
      </c>
      <c r="I212" s="21">
        <f t="shared" si="57"/>
        <v>0</v>
      </c>
      <c r="J212" s="21">
        <f t="shared" si="58"/>
        <v>0</v>
      </c>
      <c r="K212" s="21">
        <f t="shared" si="59"/>
        <v>0</v>
      </c>
      <c r="L212" s="21">
        <f t="shared" si="60"/>
        <v>1</v>
      </c>
      <c r="M212" s="21">
        <f t="shared" si="61"/>
        <v>0</v>
      </c>
      <c r="N212" s="21">
        <f t="shared" si="62"/>
        <v>0</v>
      </c>
      <c r="O212" s="21">
        <f t="shared" si="63"/>
        <v>0</v>
      </c>
      <c r="P212" s="21">
        <f t="shared" si="53"/>
        <v>0</v>
      </c>
      <c r="Q212">
        <f t="shared" si="50"/>
        <v>6317.1127645762526</v>
      </c>
      <c r="R212">
        <f t="shared" si="51"/>
        <v>5701.9533459173044</v>
      </c>
      <c r="S212">
        <f t="shared" si="52"/>
        <v>5397.9939817916229</v>
      </c>
      <c r="T212" s="28">
        <f t="shared" si="46"/>
        <v>6627.9102753122761</v>
      </c>
      <c r="U212" s="35">
        <f t="shared" si="47"/>
        <v>6627.9102753122761</v>
      </c>
      <c r="V212">
        <f t="shared" si="48"/>
        <v>242.0897246877239</v>
      </c>
      <c r="W212">
        <f t="shared" si="49"/>
        <v>3.5238678993846272E-2</v>
      </c>
      <c r="Y212" s="31"/>
      <c r="Z212" s="31"/>
      <c r="AA212" s="27"/>
    </row>
    <row r="213" spans="1:27" ht="15.75" x14ac:dyDescent="0.25">
      <c r="A213" s="2">
        <v>43344</v>
      </c>
      <c r="B213" s="9">
        <v>9</v>
      </c>
      <c r="D213" s="3">
        <v>6023</v>
      </c>
      <c r="E213" s="3">
        <v>214</v>
      </c>
      <c r="F213" s="21">
        <f t="shared" si="54"/>
        <v>0</v>
      </c>
      <c r="G213" s="21">
        <f t="shared" si="55"/>
        <v>0</v>
      </c>
      <c r="H213" s="21">
        <f t="shared" si="56"/>
        <v>0</v>
      </c>
      <c r="I213" s="21">
        <f t="shared" si="57"/>
        <v>0</v>
      </c>
      <c r="J213" s="21">
        <f t="shared" si="58"/>
        <v>0</v>
      </c>
      <c r="K213" s="21">
        <f t="shared" si="59"/>
        <v>0</v>
      </c>
      <c r="L213" s="21">
        <f t="shared" si="60"/>
        <v>0</v>
      </c>
      <c r="M213" s="21">
        <f t="shared" si="61"/>
        <v>1</v>
      </c>
      <c r="N213" s="21">
        <f t="shared" si="62"/>
        <v>0</v>
      </c>
      <c r="O213" s="21">
        <f t="shared" si="63"/>
        <v>0</v>
      </c>
      <c r="P213" s="21">
        <f t="shared" si="53"/>
        <v>0</v>
      </c>
      <c r="Q213">
        <f t="shared" si="50"/>
        <v>6627.9102753122761</v>
      </c>
      <c r="R213">
        <f t="shared" si="51"/>
        <v>6317.1127645762526</v>
      </c>
      <c r="S213">
        <f t="shared" si="52"/>
        <v>5701.9533459173044</v>
      </c>
      <c r="T213" s="28">
        <f t="shared" si="46"/>
        <v>6031.3313397572538</v>
      </c>
      <c r="U213" s="35">
        <f t="shared" si="47"/>
        <v>6031.3313397572538</v>
      </c>
      <c r="V213">
        <f t="shared" si="48"/>
        <v>-8.3313397572537724</v>
      </c>
      <c r="W213">
        <f t="shared" si="49"/>
        <v>1.3832541519597829E-3</v>
      </c>
      <c r="Y213" s="31"/>
      <c r="Z213" s="31"/>
      <c r="AA213" s="27"/>
    </row>
    <row r="214" spans="1:27" x14ac:dyDescent="0.25">
      <c r="Y214" s="31"/>
      <c r="Z214" s="31"/>
      <c r="AA214" s="27"/>
    </row>
    <row r="215" spans="1:27" x14ac:dyDescent="0.25">
      <c r="Y215" s="27"/>
      <c r="Z215" s="27"/>
      <c r="AA215" s="27"/>
    </row>
    <row r="216" spans="1:27" x14ac:dyDescent="0.25">
      <c r="Y216" s="27"/>
      <c r="Z216" s="27"/>
      <c r="AA216" s="27"/>
    </row>
    <row r="217" spans="1:27" x14ac:dyDescent="0.25">
      <c r="Y217" s="27"/>
      <c r="Z217" s="27"/>
      <c r="AA217" s="27"/>
    </row>
  </sheetData>
  <mergeCells count="3">
    <mergeCell ref="Y5:Z5"/>
    <mergeCell ref="Y8:Z8"/>
    <mergeCell ref="Y11:Z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1 Data</vt:lpstr>
      <vt:lpstr>Model 1.1 Regression</vt:lpstr>
      <vt:lpstr>Model 1.1_Result</vt:lpstr>
      <vt:lpstr>Pivot Table</vt:lpstr>
      <vt:lpstr>Model 1.2_Trend&amp;Seasonality</vt:lpstr>
      <vt:lpstr>Model 1.2_Regression</vt:lpstr>
      <vt:lpstr>Model 1.3_Regression</vt:lpstr>
      <vt:lpstr>Model 1.3_with 3 lags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Gui</dc:creator>
  <cp:lastModifiedBy>Yolanda Gui</cp:lastModifiedBy>
  <dcterms:created xsi:type="dcterms:W3CDTF">2018-12-04T17:59:41Z</dcterms:created>
  <dcterms:modified xsi:type="dcterms:W3CDTF">2018-12-04T22:26:36Z</dcterms:modified>
</cp:coreProperties>
</file>