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39b884fddf5f3ce/Desktop/Excel Course/Section 4/Downloads/"/>
    </mc:Choice>
  </mc:AlternateContent>
  <xr:revisionPtr revIDLastSave="10" documentId="8_{B8B11528-6228-4E88-830C-CBA5504733DE}" xr6:coauthVersionLast="45" xr6:coauthVersionMax="45" xr10:uidLastSave="{F2F646AB-3B1C-432B-9247-69913971BE39}"/>
  <bookViews>
    <workbookView xWindow="-108" yWindow="-108" windowWidth="23256" windowHeight="13176" activeTab="1" xr2:uid="{55B84613-8E27-456A-8710-6ED1EEDA62AF}"/>
  </bookViews>
  <sheets>
    <sheet name="Sheet2" sheetId="2" r:id="rId1"/>
    <sheet name="Sheet3" sheetId="3" r:id="rId2"/>
    <sheet name="Sheet1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4" i="2" l="1"/>
  <c r="C56" i="2"/>
  <c r="C68" i="2"/>
  <c r="D44" i="2"/>
  <c r="D56" i="2"/>
  <c r="D68" i="2"/>
  <c r="H2" i="2"/>
  <c r="C58" i="2"/>
  <c r="D46" i="2"/>
  <c r="D70" i="2"/>
  <c r="C59" i="2"/>
  <c r="D47" i="2"/>
  <c r="D71" i="2"/>
  <c r="C60" i="2"/>
  <c r="D48" i="2"/>
  <c r="D72" i="2"/>
  <c r="C61" i="2"/>
  <c r="D49" i="2"/>
  <c r="H7" i="2"/>
  <c r="D62" i="2"/>
  <c r="C75" i="2"/>
  <c r="D52" i="2"/>
  <c r="C77" i="2"/>
  <c r="D77" i="2"/>
  <c r="D54" i="2"/>
  <c r="D55" i="2"/>
  <c r="C45" i="2"/>
  <c r="C57" i="2"/>
  <c r="C69" i="2"/>
  <c r="D45" i="2"/>
  <c r="D57" i="2"/>
  <c r="D69" i="2"/>
  <c r="H3" i="2"/>
  <c r="C70" i="2"/>
  <c r="D58" i="2"/>
  <c r="H4" i="2"/>
  <c r="C71" i="2"/>
  <c r="D59" i="2"/>
  <c r="H5" i="2"/>
  <c r="C72" i="2"/>
  <c r="D60" i="2"/>
  <c r="H6" i="2"/>
  <c r="C73" i="2"/>
  <c r="D73" i="2"/>
  <c r="D74" i="2"/>
  <c r="C63" i="2"/>
  <c r="D63" i="2"/>
  <c r="C64" i="2"/>
  <c r="D76" i="2"/>
  <c r="D53" i="2"/>
  <c r="D66" i="2"/>
  <c r="C79" i="2"/>
  <c r="D67" i="2"/>
  <c r="C46" i="2"/>
  <c r="C47" i="2"/>
  <c r="C48" i="2"/>
  <c r="C49" i="2"/>
  <c r="D61" i="2"/>
  <c r="D50" i="2"/>
  <c r="D51" i="2"/>
  <c r="D75" i="2"/>
  <c r="D64" i="2"/>
  <c r="C65" i="2"/>
  <c r="D65" i="2"/>
  <c r="C78" i="2"/>
  <c r="C67" i="2"/>
  <c r="D79" i="2"/>
  <c r="C50" i="2"/>
  <c r="C62" i="2"/>
  <c r="C74" i="2"/>
  <c r="H8" i="2"/>
  <c r="C76" i="2"/>
  <c r="C66" i="2"/>
  <c r="D78" i="2"/>
  <c r="C51" i="2"/>
  <c r="C52" i="2"/>
  <c r="C53" i="2"/>
  <c r="C54" i="2"/>
  <c r="C55" i="2"/>
</calcChain>
</file>

<file path=xl/sharedStrings.xml><?xml version="1.0" encoding="utf-8"?>
<sst xmlns="http://schemas.openxmlformats.org/spreadsheetml/2006/main" count="14" uniqueCount="14">
  <si>
    <t>Sales for 2017-2020</t>
  </si>
  <si>
    <t>Timeline</t>
  </si>
  <si>
    <t>Values</t>
  </si>
  <si>
    <t>Forecast</t>
  </si>
  <si>
    <t>Confidence Interval</t>
  </si>
  <si>
    <t>Statistic</t>
  </si>
  <si>
    <t>Value</t>
  </si>
  <si>
    <t>Alpha</t>
  </si>
  <si>
    <t>Beta</t>
  </si>
  <si>
    <t>Gamma</t>
  </si>
  <si>
    <t>MASE</t>
  </si>
  <si>
    <t>SMAPE</t>
  </si>
  <si>
    <t>MAE</t>
  </si>
  <si>
    <t>RMSE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</si>
</sst>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$&quot;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5" borderId="4" applyNumberFormat="0" applyAlignment="0" applyProtection="0"/>
    <xf numFmtId="0" fontId="9" fillId="6" borderId="5" applyNumberFormat="0" applyAlignment="0" applyProtection="0"/>
    <xf numFmtId="0" fontId="10" fillId="6" borderId="4" applyNumberFormat="0" applyAlignment="0" applyProtection="0"/>
    <xf numFmtId="0" fontId="11" fillId="0" borderId="6" applyNumberFormat="0" applyFill="0" applyAlignment="0" applyProtection="0"/>
    <xf numFmtId="0" fontId="12" fillId="7" borderId="7" applyNumberFormat="0" applyAlignment="0" applyProtection="0"/>
    <xf numFmtId="0" fontId="13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6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6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6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6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6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4" borderId="0" applyNumberFormat="0" applyBorder="0" applyAlignment="0" applyProtection="0"/>
    <xf numFmtId="0" fontId="16" fillId="12" borderId="0" applyNumberFormat="0" applyBorder="0" applyAlignment="0" applyProtection="0"/>
    <xf numFmtId="0" fontId="16" fillId="16" borderId="0" applyNumberFormat="0" applyBorder="0" applyAlignment="0" applyProtection="0"/>
    <xf numFmtId="0" fontId="16" fillId="20" borderId="0" applyNumberFormat="0" applyBorder="0" applyAlignment="0" applyProtection="0"/>
    <xf numFmtId="0" fontId="16" fillId="24" borderId="0" applyNumberFormat="0" applyBorder="0" applyAlignment="0" applyProtection="0"/>
    <xf numFmtId="0" fontId="16" fillId="28" borderId="0" applyNumberFormat="0" applyBorder="0" applyAlignment="0" applyProtection="0"/>
    <xf numFmtId="0" fontId="16" fillId="32" borderId="0" applyNumberFormat="0" applyBorder="0" applyAlignment="0" applyProtection="0"/>
  </cellStyleXfs>
  <cellXfs count="5">
    <xf numFmtId="0" fontId="0" fillId="0" borderId="0" xfId="0"/>
    <xf numFmtId="164" fontId="0" fillId="0" borderId="0" xfId="0" applyNumberFormat="1"/>
    <xf numFmtId="14" fontId="0" fillId="0" borderId="0" xfId="0" applyNumberFormat="1"/>
    <xf numFmtId="0" fontId="16" fillId="9" borderId="0" xfId="17" applyAlignment="1">
      <alignment horizontal="center"/>
    </xf>
    <xf numFmtId="4" fontId="0" fillId="0" borderId="0" xfId="0" applyNumberFormat="1"/>
  </cellXfs>
  <cellStyles count="42">
    <cellStyle name="20% - Accent1" xfId="18" builtinId="30" customBuiltin="1"/>
    <cellStyle name="20% - Accent2" xfId="21" builtinId="34" customBuiltin="1"/>
    <cellStyle name="20% - Accent3" xfId="24" builtinId="38" customBuiltin="1"/>
    <cellStyle name="20% - Accent4" xfId="27" builtinId="42" customBuiltin="1"/>
    <cellStyle name="20% - Accent5" xfId="30" builtinId="46" customBuiltin="1"/>
    <cellStyle name="20% - Accent6" xfId="33" builtinId="50" customBuiltin="1"/>
    <cellStyle name="40% - Accent1" xfId="19" builtinId="31" customBuiltin="1"/>
    <cellStyle name="40% - Accent2" xfId="22" builtinId="35" customBuiltin="1"/>
    <cellStyle name="40% - Accent3" xfId="25" builtinId="39" customBuiltin="1"/>
    <cellStyle name="40% - Accent4" xfId="28" builtinId="43" customBuiltin="1"/>
    <cellStyle name="40% - Accent5" xfId="31" builtinId="47" customBuiltin="1"/>
    <cellStyle name="40% - Accent6" xfId="34" builtinId="51" customBuiltin="1"/>
    <cellStyle name="60% - Accent1 2" xfId="36" xr:uid="{028854BA-9B92-46CE-B2A0-7A18B04AD7B3}"/>
    <cellStyle name="60% - Accent2 2" xfId="37" xr:uid="{98386C06-95E7-44AF-AC90-E3B3520D80F0}"/>
    <cellStyle name="60% - Accent3 2" xfId="38" xr:uid="{4744B8B0-7F0B-4673-8EB7-BBB78D33044E}"/>
    <cellStyle name="60% - Accent4 2" xfId="39" xr:uid="{5E9D8946-CE17-4AB3-A9C6-B66E945DF4BE}"/>
    <cellStyle name="60% - Accent5 2" xfId="40" xr:uid="{8C4D037C-3C6C-4241-A378-DBFA72441DA4}"/>
    <cellStyle name="60% - Accent6 2" xfId="41" xr:uid="{282C7754-CBAE-4E7F-9A12-A142087EC44D}"/>
    <cellStyle name="Accent1" xfId="17" builtinId="29" customBuiltin="1"/>
    <cellStyle name="Accent2" xfId="20" builtinId="33" customBuiltin="1"/>
    <cellStyle name="Accent3" xfId="23" builtinId="37" customBuiltin="1"/>
    <cellStyle name="Accent4" xfId="26" builtinId="41" customBuiltin="1"/>
    <cellStyle name="Accent5" xfId="29" builtinId="45" customBuiltin="1"/>
    <cellStyle name="Accent6" xfId="32" builtinId="49" customBuiltin="1"/>
    <cellStyle name="Bad" xfId="7" builtinId="27" customBuiltin="1"/>
    <cellStyle name="Calculation" xfId="10" builtinId="22" customBuiltin="1"/>
    <cellStyle name="Check Cell" xfId="12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8" builtinId="20" customBuiltin="1"/>
    <cellStyle name="Linked Cell" xfId="11" builtinId="24" customBuiltin="1"/>
    <cellStyle name="Neutral 2" xfId="35" xr:uid="{2AD78E54-8A5D-4B7A-92AE-729A1EEC733F}"/>
    <cellStyle name="Normal" xfId="0" builtinId="0"/>
    <cellStyle name="Note" xfId="14" builtinId="10" customBuiltin="1"/>
    <cellStyle name="Output" xfId="9" builtinId="21" customBuiltin="1"/>
    <cellStyle name="Title" xfId="1" builtinId="15" customBuiltin="1"/>
    <cellStyle name="Total" xfId="16" builtinId="25" customBuiltin="1"/>
    <cellStyle name="Warning Text" xfId="13" builtinId="11" customBuiltin="1"/>
  </cellStyles>
  <dxfs count="6">
    <dxf>
      <numFmt numFmtId="4" formatCode="#,##0.00"/>
    </dxf>
    <dxf>
      <numFmt numFmtId="164" formatCode="&quot;$&quot;#,##0.00"/>
    </dxf>
    <dxf>
      <numFmt numFmtId="164" formatCode="&quot;$&quot;#,##0.00"/>
    </dxf>
    <dxf>
      <numFmt numFmtId="19" formatCode="m/d/yyyy"/>
    </dxf>
    <dxf>
      <fill>
        <patternFill>
          <bgColor theme="0" tint="-4.9989318521683403E-2"/>
        </patternFill>
      </fill>
    </dxf>
    <dxf>
      <font>
        <color theme="0"/>
      </font>
      <fill>
        <patternFill>
          <bgColor rgb="FF339966"/>
        </patternFill>
      </fill>
    </dxf>
  </dxfs>
  <tableStyles count="1" defaultTableStyle="TableStyleMedium2" defaultPivotStyle="PivotStyleLight16">
    <tableStyle name="CustomTableStyle" pivot="0" count="2" xr9:uid="{11981526-3E17-4CB6-B612-199B4033B1DD}">
      <tableStyleElement type="headerRow" dxfId="5"/>
      <tableStyleElement type="firstRowStripe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Values</c:v>
                </c:pt>
              </c:strCache>
            </c:strRef>
          </c:tx>
          <c:spPr>
            <a:solidFill>
              <a:schemeClr val="accent1"/>
            </a:solidFill>
            <a:ln w="12700">
              <a:solidFill>
                <a:srgbClr val="FFFFFF"/>
              </a:solidFill>
              <a:prstDash val="solid"/>
            </a:ln>
            <a:effectLst/>
          </c:spPr>
          <c:invertIfNegative val="0"/>
          <c:val>
            <c:numRef>
              <c:f>Sheet2!$B$2:$B$79</c:f>
              <c:numCache>
                <c:formatCode>"$"#,##0.00</c:formatCode>
                <c:ptCount val="78"/>
                <c:pt idx="0">
                  <c:v>2644539</c:v>
                </c:pt>
                <c:pt idx="1">
                  <c:v>2359800</c:v>
                </c:pt>
                <c:pt idx="2">
                  <c:v>2925918</c:v>
                </c:pt>
                <c:pt idx="3">
                  <c:v>3024973</c:v>
                </c:pt>
                <c:pt idx="4">
                  <c:v>3177100</c:v>
                </c:pt>
                <c:pt idx="5">
                  <c:v>3419595</c:v>
                </c:pt>
                <c:pt idx="6">
                  <c:v>3649702</c:v>
                </c:pt>
                <c:pt idx="7">
                  <c:v>3650668</c:v>
                </c:pt>
                <c:pt idx="8">
                  <c:v>3191526</c:v>
                </c:pt>
                <c:pt idx="9">
                  <c:v>3249428</c:v>
                </c:pt>
                <c:pt idx="10">
                  <c:v>2971484</c:v>
                </c:pt>
                <c:pt idx="11">
                  <c:v>3074209</c:v>
                </c:pt>
                <c:pt idx="12">
                  <c:v>2785466</c:v>
                </c:pt>
                <c:pt idx="13">
                  <c:v>2515361</c:v>
                </c:pt>
                <c:pt idx="14">
                  <c:v>3105958</c:v>
                </c:pt>
                <c:pt idx="15">
                  <c:v>3139059</c:v>
                </c:pt>
                <c:pt idx="16">
                  <c:v>3380355</c:v>
                </c:pt>
                <c:pt idx="17">
                  <c:v>3612886</c:v>
                </c:pt>
                <c:pt idx="18">
                  <c:v>3765824</c:v>
                </c:pt>
                <c:pt idx="19">
                  <c:v>3771842</c:v>
                </c:pt>
                <c:pt idx="20">
                  <c:v>3356365</c:v>
                </c:pt>
                <c:pt idx="21">
                  <c:v>3490100</c:v>
                </c:pt>
                <c:pt idx="22">
                  <c:v>3163659</c:v>
                </c:pt>
                <c:pt idx="23">
                  <c:v>3167124</c:v>
                </c:pt>
                <c:pt idx="24">
                  <c:v>2883810</c:v>
                </c:pt>
                <c:pt idx="25">
                  <c:v>2610667</c:v>
                </c:pt>
                <c:pt idx="26">
                  <c:v>3129205</c:v>
                </c:pt>
                <c:pt idx="27">
                  <c:v>3200527</c:v>
                </c:pt>
                <c:pt idx="28">
                  <c:v>3547804</c:v>
                </c:pt>
                <c:pt idx="29">
                  <c:v>3766323</c:v>
                </c:pt>
                <c:pt idx="30">
                  <c:v>3935589</c:v>
                </c:pt>
                <c:pt idx="31">
                  <c:v>3917884</c:v>
                </c:pt>
                <c:pt idx="32">
                  <c:v>3564970</c:v>
                </c:pt>
                <c:pt idx="33">
                  <c:v>3602455</c:v>
                </c:pt>
                <c:pt idx="34">
                  <c:v>3326859</c:v>
                </c:pt>
                <c:pt idx="35">
                  <c:v>3441693</c:v>
                </c:pt>
                <c:pt idx="36">
                  <c:v>3211600</c:v>
                </c:pt>
                <c:pt idx="37">
                  <c:v>2998119</c:v>
                </c:pt>
                <c:pt idx="38">
                  <c:v>3472440</c:v>
                </c:pt>
                <c:pt idx="39">
                  <c:v>3563007</c:v>
                </c:pt>
                <c:pt idx="40">
                  <c:v>3820570</c:v>
                </c:pt>
                <c:pt idx="41">
                  <c:v>4107195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F3-4E01-8607-1369A9653664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Forecast</c:v>
                </c:pt>
              </c:strCache>
            </c:strRef>
          </c:tx>
          <c:spPr>
            <a:solidFill>
              <a:schemeClr val="accent2"/>
            </a:solidFill>
            <a:ln w="12700">
              <a:solidFill>
                <a:srgbClr val="FFFFFF"/>
              </a:solidFill>
              <a:prstDash val="solid"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Sheet2!$D$2:$D$79</c:f>
                <c:numCache>
                  <c:formatCode>General</c:formatCode>
                  <c:ptCount val="78"/>
                  <c:pt idx="42">
                    <c:v>106431.12017076233</c:v>
                  </c:pt>
                  <c:pt idx="43">
                    <c:v>107286.00063618303</c:v>
                  </c:pt>
                  <c:pt idx="44">
                    <c:v>108147.4782783343</c:v>
                  </c:pt>
                  <c:pt idx="45">
                    <c:v>109015.50060581796</c:v>
                  </c:pt>
                  <c:pt idx="46">
                    <c:v>109890.01561013935</c:v>
                  </c:pt>
                  <c:pt idx="47">
                    <c:v>110770.9717773939</c:v>
                  </c:pt>
                  <c:pt idx="48">
                    <c:v>111658.31809873525</c:v>
                  </c:pt>
                  <c:pt idx="49">
                    <c:v>112552.00407968674</c:v>
                  </c:pt>
                  <c:pt idx="50">
                    <c:v>113451.97974835557</c:v>
                  </c:pt>
                  <c:pt idx="51">
                    <c:v>114358.19566260838</c:v>
                  </c:pt>
                  <c:pt idx="52">
                    <c:v>115270.6029162636</c:v>
                  </c:pt>
                  <c:pt idx="53">
                    <c:v>116189.15314435532</c:v>
                  </c:pt>
                  <c:pt idx="54">
                    <c:v>117127.19387968839</c:v>
                  </c:pt>
                  <c:pt idx="55">
                    <c:v>118057.7815472482</c:v>
                  </c:pt>
                  <c:pt idx="56">
                    <c:v>118994.37136830263</c:v>
                  </c:pt>
                  <c:pt idx="57">
                    <c:v>119936.9171762224</c:v>
                  </c:pt>
                  <c:pt idx="58">
                    <c:v>120885.37335931086</c:v>
                  </c:pt>
                  <c:pt idx="59">
                    <c:v>121839.69486155188</c:v>
                  </c:pt>
                  <c:pt idx="60">
                    <c:v>122799.83718275432</c:v>
                  </c:pt>
                  <c:pt idx="61">
                    <c:v>123765.75637813294</c:v>
                  </c:pt>
                  <c:pt idx="62">
                    <c:v>124737.40905736305</c:v>
                  </c:pt>
                  <c:pt idx="63">
                    <c:v>125714.7523831445</c:v>
                  </c:pt>
                  <c:pt idx="64">
                    <c:v>126697.74406930964</c:v>
                  </c:pt>
                  <c:pt idx="65">
                    <c:v>127686.3423785076</c:v>
                  </c:pt>
                  <c:pt idx="66">
                    <c:v>128693.75376355728</c:v>
                  </c:pt>
                  <c:pt idx="67">
                    <c:v>129693.34017407669</c:v>
                  </c:pt>
                  <c:pt idx="68">
                    <c:v>130698.41227426862</c:v>
                  </c:pt>
                  <c:pt idx="69">
                    <c:v>131708.93048476081</c:v>
                  </c:pt>
                  <c:pt idx="70">
                    <c:v>132724.85575787997</c:v>
                  </c:pt>
                  <c:pt idx="71">
                    <c:v>133746.14957340955</c:v>
                  </c:pt>
                  <c:pt idx="72">
                    <c:v>134772.77393410966</c:v>
                  </c:pt>
                  <c:pt idx="73">
                    <c:v>135804.6913610207</c:v>
                  </c:pt>
                  <c:pt idx="74">
                    <c:v>136841.86488857094</c:v>
                  </c:pt>
                  <c:pt idx="75">
                    <c:v>137884.25805950706</c:v>
                  </c:pt>
                  <c:pt idx="76">
                    <c:v>138931.83491966594</c:v>
                  </c:pt>
                  <c:pt idx="77">
                    <c:v>139984.56001260379</c:v>
                  </c:pt>
                </c:numCache>
              </c:numRef>
            </c:plus>
            <c:minus>
              <c:numRef>
                <c:f>Sheet2!$D$2:$D$79</c:f>
                <c:numCache>
                  <c:formatCode>General</c:formatCode>
                  <c:ptCount val="78"/>
                  <c:pt idx="42">
                    <c:v>106431.12017076233</c:v>
                  </c:pt>
                  <c:pt idx="43">
                    <c:v>107286.00063618303</c:v>
                  </c:pt>
                  <c:pt idx="44">
                    <c:v>108147.4782783343</c:v>
                  </c:pt>
                  <c:pt idx="45">
                    <c:v>109015.50060581796</c:v>
                  </c:pt>
                  <c:pt idx="46">
                    <c:v>109890.01561013935</c:v>
                  </c:pt>
                  <c:pt idx="47">
                    <c:v>110770.9717773939</c:v>
                  </c:pt>
                  <c:pt idx="48">
                    <c:v>111658.31809873525</c:v>
                  </c:pt>
                  <c:pt idx="49">
                    <c:v>112552.00407968674</c:v>
                  </c:pt>
                  <c:pt idx="50">
                    <c:v>113451.97974835557</c:v>
                  </c:pt>
                  <c:pt idx="51">
                    <c:v>114358.19566260838</c:v>
                  </c:pt>
                  <c:pt idx="52">
                    <c:v>115270.6029162636</c:v>
                  </c:pt>
                  <c:pt idx="53">
                    <c:v>116189.15314435532</c:v>
                  </c:pt>
                  <c:pt idx="54">
                    <c:v>117127.19387968839</c:v>
                  </c:pt>
                  <c:pt idx="55">
                    <c:v>118057.7815472482</c:v>
                  </c:pt>
                  <c:pt idx="56">
                    <c:v>118994.37136830263</c:v>
                  </c:pt>
                  <c:pt idx="57">
                    <c:v>119936.9171762224</c:v>
                  </c:pt>
                  <c:pt idx="58">
                    <c:v>120885.37335931086</c:v>
                  </c:pt>
                  <c:pt idx="59">
                    <c:v>121839.69486155188</c:v>
                  </c:pt>
                  <c:pt idx="60">
                    <c:v>122799.83718275432</c:v>
                  </c:pt>
                  <c:pt idx="61">
                    <c:v>123765.75637813294</c:v>
                  </c:pt>
                  <c:pt idx="62">
                    <c:v>124737.40905736305</c:v>
                  </c:pt>
                  <c:pt idx="63">
                    <c:v>125714.7523831445</c:v>
                  </c:pt>
                  <c:pt idx="64">
                    <c:v>126697.74406930964</c:v>
                  </c:pt>
                  <c:pt idx="65">
                    <c:v>127686.3423785076</c:v>
                  </c:pt>
                  <c:pt idx="66">
                    <c:v>128693.75376355728</c:v>
                  </c:pt>
                  <c:pt idx="67">
                    <c:v>129693.34017407669</c:v>
                  </c:pt>
                  <c:pt idx="68">
                    <c:v>130698.41227426862</c:v>
                  </c:pt>
                  <c:pt idx="69">
                    <c:v>131708.93048476081</c:v>
                  </c:pt>
                  <c:pt idx="70">
                    <c:v>132724.85575787997</c:v>
                  </c:pt>
                  <c:pt idx="71">
                    <c:v>133746.14957340955</c:v>
                  </c:pt>
                  <c:pt idx="72">
                    <c:v>134772.77393410966</c:v>
                  </c:pt>
                  <c:pt idx="73">
                    <c:v>135804.6913610207</c:v>
                  </c:pt>
                  <c:pt idx="74">
                    <c:v>136841.86488857094</c:v>
                  </c:pt>
                  <c:pt idx="75">
                    <c:v>137884.25805950706</c:v>
                  </c:pt>
                  <c:pt idx="76">
                    <c:v>138931.83491966594</c:v>
                  </c:pt>
                  <c:pt idx="77">
                    <c:v>139984.56001260379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595959">
                    <a:alpha val="40392"/>
                  </a:srgbClr>
                </a:solidFill>
                <a:prstDash val="solid"/>
                <a:round/>
              </a:ln>
              <a:effectLst/>
            </c:spPr>
          </c:errBars>
          <c:cat>
            <c:numRef>
              <c:f>Sheet2!$A$2:$A$79</c:f>
              <c:numCache>
                <c:formatCode>m/d/yyyy</c:formatCode>
                <c:ptCount val="78"/>
                <c:pt idx="0">
                  <c:v>42744</c:v>
                </c:pt>
                <c:pt idx="1">
                  <c:v>42775</c:v>
                </c:pt>
                <c:pt idx="2">
                  <c:v>42803</c:v>
                </c:pt>
                <c:pt idx="3">
                  <c:v>42834</c:v>
                </c:pt>
                <c:pt idx="4">
                  <c:v>42864</c:v>
                </c:pt>
                <c:pt idx="5">
                  <c:v>42895</c:v>
                </c:pt>
                <c:pt idx="6">
                  <c:v>42925</c:v>
                </c:pt>
                <c:pt idx="7">
                  <c:v>42956</c:v>
                </c:pt>
                <c:pt idx="8">
                  <c:v>42987</c:v>
                </c:pt>
                <c:pt idx="9">
                  <c:v>43017</c:v>
                </c:pt>
                <c:pt idx="10">
                  <c:v>43048</c:v>
                </c:pt>
                <c:pt idx="11">
                  <c:v>43078</c:v>
                </c:pt>
                <c:pt idx="12">
                  <c:v>43110</c:v>
                </c:pt>
                <c:pt idx="13">
                  <c:v>43141</c:v>
                </c:pt>
                <c:pt idx="14">
                  <c:v>43169</c:v>
                </c:pt>
                <c:pt idx="15">
                  <c:v>43200</c:v>
                </c:pt>
                <c:pt idx="16">
                  <c:v>43230</c:v>
                </c:pt>
                <c:pt idx="17">
                  <c:v>43261</c:v>
                </c:pt>
                <c:pt idx="18">
                  <c:v>43291</c:v>
                </c:pt>
                <c:pt idx="19">
                  <c:v>43322</c:v>
                </c:pt>
                <c:pt idx="20">
                  <c:v>43353</c:v>
                </c:pt>
                <c:pt idx="21">
                  <c:v>43383</c:v>
                </c:pt>
                <c:pt idx="22">
                  <c:v>43414</c:v>
                </c:pt>
                <c:pt idx="23">
                  <c:v>43444</c:v>
                </c:pt>
                <c:pt idx="24">
                  <c:v>43476</c:v>
                </c:pt>
                <c:pt idx="25">
                  <c:v>43507</c:v>
                </c:pt>
                <c:pt idx="26">
                  <c:v>43535</c:v>
                </c:pt>
                <c:pt idx="27">
                  <c:v>43566</c:v>
                </c:pt>
                <c:pt idx="28">
                  <c:v>43596</c:v>
                </c:pt>
                <c:pt idx="29">
                  <c:v>43627</c:v>
                </c:pt>
                <c:pt idx="30">
                  <c:v>43657</c:v>
                </c:pt>
                <c:pt idx="31">
                  <c:v>43688</c:v>
                </c:pt>
                <c:pt idx="32">
                  <c:v>43719</c:v>
                </c:pt>
                <c:pt idx="33">
                  <c:v>43749</c:v>
                </c:pt>
                <c:pt idx="34">
                  <c:v>43780</c:v>
                </c:pt>
                <c:pt idx="35">
                  <c:v>43810</c:v>
                </c:pt>
                <c:pt idx="36">
                  <c:v>43842</c:v>
                </c:pt>
                <c:pt idx="37">
                  <c:v>43873</c:v>
                </c:pt>
                <c:pt idx="38">
                  <c:v>43902</c:v>
                </c:pt>
                <c:pt idx="39">
                  <c:v>43933</c:v>
                </c:pt>
                <c:pt idx="40">
                  <c:v>43963</c:v>
                </c:pt>
                <c:pt idx="41">
                  <c:v>43994</c:v>
                </c:pt>
                <c:pt idx="42">
                  <c:v>44024</c:v>
                </c:pt>
                <c:pt idx="43">
                  <c:v>44055</c:v>
                </c:pt>
                <c:pt idx="44">
                  <c:v>44086</c:v>
                </c:pt>
                <c:pt idx="45">
                  <c:v>44116</c:v>
                </c:pt>
                <c:pt idx="46">
                  <c:v>44147</c:v>
                </c:pt>
                <c:pt idx="47">
                  <c:v>44177</c:v>
                </c:pt>
                <c:pt idx="48">
                  <c:v>44208</c:v>
                </c:pt>
                <c:pt idx="49">
                  <c:v>44239</c:v>
                </c:pt>
                <c:pt idx="50">
                  <c:v>44267</c:v>
                </c:pt>
                <c:pt idx="51">
                  <c:v>44298</c:v>
                </c:pt>
                <c:pt idx="52">
                  <c:v>44328</c:v>
                </c:pt>
                <c:pt idx="53">
                  <c:v>44359</c:v>
                </c:pt>
                <c:pt idx="54">
                  <c:v>44389</c:v>
                </c:pt>
                <c:pt idx="55">
                  <c:v>44420</c:v>
                </c:pt>
                <c:pt idx="56">
                  <c:v>44451</c:v>
                </c:pt>
                <c:pt idx="57">
                  <c:v>44481</c:v>
                </c:pt>
                <c:pt idx="58">
                  <c:v>44512</c:v>
                </c:pt>
                <c:pt idx="59">
                  <c:v>44542</c:v>
                </c:pt>
                <c:pt idx="60">
                  <c:v>44573</c:v>
                </c:pt>
                <c:pt idx="61">
                  <c:v>44604</c:v>
                </c:pt>
                <c:pt idx="62">
                  <c:v>44632</c:v>
                </c:pt>
                <c:pt idx="63">
                  <c:v>44663</c:v>
                </c:pt>
                <c:pt idx="64">
                  <c:v>44693</c:v>
                </c:pt>
                <c:pt idx="65">
                  <c:v>44724</c:v>
                </c:pt>
                <c:pt idx="66">
                  <c:v>44754</c:v>
                </c:pt>
                <c:pt idx="67">
                  <c:v>44785</c:v>
                </c:pt>
                <c:pt idx="68">
                  <c:v>44816</c:v>
                </c:pt>
                <c:pt idx="69">
                  <c:v>44846</c:v>
                </c:pt>
                <c:pt idx="70">
                  <c:v>44877</c:v>
                </c:pt>
                <c:pt idx="71">
                  <c:v>44907</c:v>
                </c:pt>
                <c:pt idx="72">
                  <c:v>44938</c:v>
                </c:pt>
                <c:pt idx="73">
                  <c:v>44969</c:v>
                </c:pt>
                <c:pt idx="74">
                  <c:v>44997</c:v>
                </c:pt>
                <c:pt idx="75">
                  <c:v>45028</c:v>
                </c:pt>
                <c:pt idx="76">
                  <c:v>45058</c:v>
                </c:pt>
                <c:pt idx="77">
                  <c:v>45089</c:v>
                </c:pt>
              </c:numCache>
            </c:numRef>
          </c:cat>
          <c:val>
            <c:numRef>
              <c:f>Sheet2!$C$2:$C$79</c:f>
              <c:numCache>
                <c:formatCode>General</c:formatCode>
                <c:ptCount val="78"/>
                <c:pt idx="42" formatCode="&quot;$&quot;#,##0.00">
                  <c:v>4183230.2707112362</c:v>
                </c:pt>
                <c:pt idx="43" formatCode="&quot;$&quot;#,##0.00">
                  <c:v>4186758.6644089492</c:v>
                </c:pt>
                <c:pt idx="44" formatCode="&quot;$&quot;#,##0.00">
                  <c:v>3752997.1496294476</c:v>
                </c:pt>
                <c:pt idx="45" formatCode="&quot;$&quot;#,##0.00">
                  <c:v>3851593.464544584</c:v>
                </c:pt>
                <c:pt idx="46" formatCode="&quot;$&quot;#,##0.00">
                  <c:v>3547881.5143730203</c:v>
                </c:pt>
                <c:pt idx="47" formatCode="&quot;$&quot;#,##0.00">
                  <c:v>3648843.6537695043</c:v>
                </c:pt>
                <c:pt idx="48" formatCode="&quot;$&quot;#,##0.00">
                  <c:v>3363592.1431078915</c:v>
                </c:pt>
                <c:pt idx="49" formatCode="&quot;$&quot;#,##0.00">
                  <c:v>3097716.9888474233</c:v>
                </c:pt>
                <c:pt idx="50" formatCode="&quot;$&quot;#,##0.00">
                  <c:v>3687880.6788451844</c:v>
                </c:pt>
                <c:pt idx="51" formatCode="&quot;$&quot;#,##0.00">
                  <c:v>3721796.8191649262</c:v>
                </c:pt>
                <c:pt idx="52" formatCode="&quot;$&quot;#,##0.00">
                  <c:v>3963659.1678424445</c:v>
                </c:pt>
                <c:pt idx="53" formatCode="&quot;$&quot;#,##0.00">
                  <c:v>4174475.9925219584</c:v>
                </c:pt>
                <c:pt idx="54" formatCode="&quot;$&quot;#,##0.00">
                  <c:v>4367313.3158701835</c:v>
                </c:pt>
                <c:pt idx="55" formatCode="&quot;$&quot;#,##0.00">
                  <c:v>4370841.7095678961</c:v>
                </c:pt>
                <c:pt idx="56" formatCode="&quot;$&quot;#,##0.00">
                  <c:v>3937080.1947883945</c:v>
                </c:pt>
                <c:pt idx="57" formatCode="&quot;$&quot;#,##0.00">
                  <c:v>4035676.5097035309</c:v>
                </c:pt>
                <c:pt idx="58" formatCode="&quot;$&quot;#,##0.00">
                  <c:v>3731964.5595319672</c:v>
                </c:pt>
                <c:pt idx="59" formatCode="&quot;$&quot;#,##0.00">
                  <c:v>3832926.6989284512</c:v>
                </c:pt>
                <c:pt idx="60" formatCode="&quot;$&quot;#,##0.00">
                  <c:v>3547675.1882668384</c:v>
                </c:pt>
                <c:pt idx="61" formatCode="&quot;$&quot;#,##0.00">
                  <c:v>3281800.0340063702</c:v>
                </c:pt>
                <c:pt idx="62" formatCode="&quot;$&quot;#,##0.00">
                  <c:v>3871963.7240041313</c:v>
                </c:pt>
                <c:pt idx="63" formatCode="&quot;$&quot;#,##0.00">
                  <c:v>3905879.8643238731</c:v>
                </c:pt>
                <c:pt idx="64" formatCode="&quot;$&quot;#,##0.00">
                  <c:v>4147742.2130013914</c:v>
                </c:pt>
                <c:pt idx="65" formatCode="&quot;$&quot;#,##0.00">
                  <c:v>4358559.0376809053</c:v>
                </c:pt>
                <c:pt idx="66" formatCode="&quot;$&quot;#,##0.00">
                  <c:v>4551396.3610291304</c:v>
                </c:pt>
                <c:pt idx="67" formatCode="&quot;$&quot;#,##0.00">
                  <c:v>4554924.754726843</c:v>
                </c:pt>
                <c:pt idx="68" formatCode="&quot;$&quot;#,##0.00">
                  <c:v>4121163.2399473414</c:v>
                </c:pt>
                <c:pt idx="69" formatCode="&quot;$&quot;#,##0.00">
                  <c:v>4219759.5548624778</c:v>
                </c:pt>
                <c:pt idx="70" formatCode="&quot;$&quot;#,##0.00">
                  <c:v>3916047.604690914</c:v>
                </c:pt>
                <c:pt idx="71" formatCode="&quot;$&quot;#,##0.00">
                  <c:v>4017009.7440873981</c:v>
                </c:pt>
                <c:pt idx="72" formatCode="&quot;$&quot;#,##0.00">
                  <c:v>3731758.2334257853</c:v>
                </c:pt>
                <c:pt idx="73" formatCode="&quot;$&quot;#,##0.00">
                  <c:v>3465883.0791653171</c:v>
                </c:pt>
                <c:pt idx="74" formatCode="&quot;$&quot;#,##0.00">
                  <c:v>4056046.7691630782</c:v>
                </c:pt>
                <c:pt idx="75" formatCode="&quot;$&quot;#,##0.00">
                  <c:v>4089962.90948282</c:v>
                </c:pt>
                <c:pt idx="76" formatCode="&quot;$&quot;#,##0.00">
                  <c:v>4331825.2581603378</c:v>
                </c:pt>
                <c:pt idx="77" formatCode="&quot;$&quot;#,##0.00">
                  <c:v>4542642.0828398531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F3-4E01-8607-1369A96536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2108644800"/>
        <c:axId val="1378813008"/>
      </c:barChart>
      <c:catAx>
        <c:axId val="2108644800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8813008"/>
        <c:crosses val="autoZero"/>
        <c:auto val="1"/>
        <c:lblAlgn val="ctr"/>
        <c:lblOffset val="100"/>
        <c:noMultiLvlLbl val="0"/>
      </c:catAx>
      <c:valAx>
        <c:axId val="137881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8644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Forecast June 2023</a:t>
            </a:r>
          </a:p>
        </c:rich>
      </c:tx>
      <c:layout>
        <c:manualLayout>
          <c:xMode val="edge"/>
          <c:yMode val="edge"/>
          <c:x val="0.40235060112791066"/>
          <c:y val="4.50450450450450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Values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76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hade val="76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shade val="76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trendline>
            <c:spPr>
              <a:ln w="19050" cap="rnd">
                <a:solidFill>
                  <a:schemeClr val="accent4">
                    <a:shade val="76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Sheet2!$B$2:$B$79</c:f>
              <c:numCache>
                <c:formatCode>"$"#,##0.00</c:formatCode>
                <c:ptCount val="78"/>
                <c:pt idx="0">
                  <c:v>2644539</c:v>
                </c:pt>
                <c:pt idx="1">
                  <c:v>2359800</c:v>
                </c:pt>
                <c:pt idx="2">
                  <c:v>2925918</c:v>
                </c:pt>
                <c:pt idx="3">
                  <c:v>3024973</c:v>
                </c:pt>
                <c:pt idx="4">
                  <c:v>3177100</c:v>
                </c:pt>
                <c:pt idx="5">
                  <c:v>3419595</c:v>
                </c:pt>
                <c:pt idx="6">
                  <c:v>3649702</c:v>
                </c:pt>
                <c:pt idx="7">
                  <c:v>3650668</c:v>
                </c:pt>
                <c:pt idx="8">
                  <c:v>3191526</c:v>
                </c:pt>
                <c:pt idx="9">
                  <c:v>3249428</c:v>
                </c:pt>
                <c:pt idx="10">
                  <c:v>2971484</c:v>
                </c:pt>
                <c:pt idx="11">
                  <c:v>3074209</c:v>
                </c:pt>
                <c:pt idx="12">
                  <c:v>2785466</c:v>
                </c:pt>
                <c:pt idx="13">
                  <c:v>2515361</c:v>
                </c:pt>
                <c:pt idx="14">
                  <c:v>3105958</c:v>
                </c:pt>
                <c:pt idx="15">
                  <c:v>3139059</c:v>
                </c:pt>
                <c:pt idx="16">
                  <c:v>3380355</c:v>
                </c:pt>
                <c:pt idx="17">
                  <c:v>3612886</c:v>
                </c:pt>
                <c:pt idx="18">
                  <c:v>3765824</c:v>
                </c:pt>
                <c:pt idx="19">
                  <c:v>3771842</c:v>
                </c:pt>
                <c:pt idx="20">
                  <c:v>3356365</c:v>
                </c:pt>
                <c:pt idx="21">
                  <c:v>3490100</c:v>
                </c:pt>
                <c:pt idx="22">
                  <c:v>3163659</c:v>
                </c:pt>
                <c:pt idx="23">
                  <c:v>3167124</c:v>
                </c:pt>
                <c:pt idx="24">
                  <c:v>2883810</c:v>
                </c:pt>
                <c:pt idx="25">
                  <c:v>2610667</c:v>
                </c:pt>
                <c:pt idx="26">
                  <c:v>3129205</c:v>
                </c:pt>
                <c:pt idx="27">
                  <c:v>3200527</c:v>
                </c:pt>
                <c:pt idx="28">
                  <c:v>3547804</c:v>
                </c:pt>
                <c:pt idx="29">
                  <c:v>3766323</c:v>
                </c:pt>
                <c:pt idx="30">
                  <c:v>3935589</c:v>
                </c:pt>
                <c:pt idx="31">
                  <c:v>3917884</c:v>
                </c:pt>
                <c:pt idx="32">
                  <c:v>3564970</c:v>
                </c:pt>
                <c:pt idx="33">
                  <c:v>3602455</c:v>
                </c:pt>
                <c:pt idx="34">
                  <c:v>3326859</c:v>
                </c:pt>
                <c:pt idx="35">
                  <c:v>3441693</c:v>
                </c:pt>
                <c:pt idx="36">
                  <c:v>3211600</c:v>
                </c:pt>
                <c:pt idx="37">
                  <c:v>2998119</c:v>
                </c:pt>
                <c:pt idx="38">
                  <c:v>3472440</c:v>
                </c:pt>
                <c:pt idx="39">
                  <c:v>3563007</c:v>
                </c:pt>
                <c:pt idx="40">
                  <c:v>3820570</c:v>
                </c:pt>
                <c:pt idx="41">
                  <c:v>4107195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51-4848-8227-1A2908EBC1E8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Forecast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tint val="77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tint val="77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tint val="77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errBars>
            <c:errBarType val="both"/>
            <c:errValType val="cust"/>
            <c:noEndCap val="0"/>
            <c:plus>
              <c:numRef>
                <c:f>Sheet2!$D$2:$D$79</c:f>
                <c:numCache>
                  <c:formatCode>General</c:formatCode>
                  <c:ptCount val="78"/>
                  <c:pt idx="42">
                    <c:v>106431.12017076233</c:v>
                  </c:pt>
                  <c:pt idx="43">
                    <c:v>107286.00063618303</c:v>
                  </c:pt>
                  <c:pt idx="44">
                    <c:v>108147.4782783343</c:v>
                  </c:pt>
                  <c:pt idx="45">
                    <c:v>109015.50060581796</c:v>
                  </c:pt>
                  <c:pt idx="46">
                    <c:v>109890.01561013935</c:v>
                  </c:pt>
                  <c:pt idx="47">
                    <c:v>110770.9717773939</c:v>
                  </c:pt>
                  <c:pt idx="48">
                    <c:v>111658.31809873525</c:v>
                  </c:pt>
                  <c:pt idx="49">
                    <c:v>112552.00407968674</c:v>
                  </c:pt>
                  <c:pt idx="50">
                    <c:v>113451.97974835557</c:v>
                  </c:pt>
                  <c:pt idx="51">
                    <c:v>114358.19566260838</c:v>
                  </c:pt>
                  <c:pt idx="52">
                    <c:v>115270.6029162636</c:v>
                  </c:pt>
                  <c:pt idx="53">
                    <c:v>116189.15314435532</c:v>
                  </c:pt>
                  <c:pt idx="54">
                    <c:v>117127.19387968839</c:v>
                  </c:pt>
                  <c:pt idx="55">
                    <c:v>118057.7815472482</c:v>
                  </c:pt>
                  <c:pt idx="56">
                    <c:v>118994.37136830263</c:v>
                  </c:pt>
                  <c:pt idx="57">
                    <c:v>119936.9171762224</c:v>
                  </c:pt>
                  <c:pt idx="58">
                    <c:v>120885.37335931086</c:v>
                  </c:pt>
                  <c:pt idx="59">
                    <c:v>121839.69486155188</c:v>
                  </c:pt>
                  <c:pt idx="60">
                    <c:v>122799.83718275432</c:v>
                  </c:pt>
                  <c:pt idx="61">
                    <c:v>123765.75637813294</c:v>
                  </c:pt>
                  <c:pt idx="62">
                    <c:v>124737.40905736305</c:v>
                  </c:pt>
                  <c:pt idx="63">
                    <c:v>125714.7523831445</c:v>
                  </c:pt>
                  <c:pt idx="64">
                    <c:v>126697.74406930964</c:v>
                  </c:pt>
                  <c:pt idx="65">
                    <c:v>127686.3423785076</c:v>
                  </c:pt>
                  <c:pt idx="66">
                    <c:v>128693.75376355728</c:v>
                  </c:pt>
                  <c:pt idx="67">
                    <c:v>129693.34017407669</c:v>
                  </c:pt>
                  <c:pt idx="68">
                    <c:v>130698.41227426862</c:v>
                  </c:pt>
                  <c:pt idx="69">
                    <c:v>131708.93048476081</c:v>
                  </c:pt>
                  <c:pt idx="70">
                    <c:v>132724.85575787997</c:v>
                  </c:pt>
                  <c:pt idx="71">
                    <c:v>133746.14957340955</c:v>
                  </c:pt>
                  <c:pt idx="72">
                    <c:v>134772.77393410966</c:v>
                  </c:pt>
                  <c:pt idx="73">
                    <c:v>135804.6913610207</c:v>
                  </c:pt>
                  <c:pt idx="74">
                    <c:v>136841.86488857094</c:v>
                  </c:pt>
                  <c:pt idx="75">
                    <c:v>137884.25805950706</c:v>
                  </c:pt>
                  <c:pt idx="76">
                    <c:v>138931.83491966594</c:v>
                  </c:pt>
                  <c:pt idx="77">
                    <c:v>139984.56001260379</c:v>
                  </c:pt>
                </c:numCache>
              </c:numRef>
            </c:plus>
            <c:minus>
              <c:numRef>
                <c:f>Sheet2!$D$2:$D$79</c:f>
                <c:numCache>
                  <c:formatCode>General</c:formatCode>
                  <c:ptCount val="78"/>
                  <c:pt idx="42">
                    <c:v>106431.12017076233</c:v>
                  </c:pt>
                  <c:pt idx="43">
                    <c:v>107286.00063618303</c:v>
                  </c:pt>
                  <c:pt idx="44">
                    <c:v>108147.4782783343</c:v>
                  </c:pt>
                  <c:pt idx="45">
                    <c:v>109015.50060581796</c:v>
                  </c:pt>
                  <c:pt idx="46">
                    <c:v>109890.01561013935</c:v>
                  </c:pt>
                  <c:pt idx="47">
                    <c:v>110770.9717773939</c:v>
                  </c:pt>
                  <c:pt idx="48">
                    <c:v>111658.31809873525</c:v>
                  </c:pt>
                  <c:pt idx="49">
                    <c:v>112552.00407968674</c:v>
                  </c:pt>
                  <c:pt idx="50">
                    <c:v>113451.97974835557</c:v>
                  </c:pt>
                  <c:pt idx="51">
                    <c:v>114358.19566260838</c:v>
                  </c:pt>
                  <c:pt idx="52">
                    <c:v>115270.6029162636</c:v>
                  </c:pt>
                  <c:pt idx="53">
                    <c:v>116189.15314435532</c:v>
                  </c:pt>
                  <c:pt idx="54">
                    <c:v>117127.19387968839</c:v>
                  </c:pt>
                  <c:pt idx="55">
                    <c:v>118057.7815472482</c:v>
                  </c:pt>
                  <c:pt idx="56">
                    <c:v>118994.37136830263</c:v>
                  </c:pt>
                  <c:pt idx="57">
                    <c:v>119936.9171762224</c:v>
                  </c:pt>
                  <c:pt idx="58">
                    <c:v>120885.37335931086</c:v>
                  </c:pt>
                  <c:pt idx="59">
                    <c:v>121839.69486155188</c:v>
                  </c:pt>
                  <c:pt idx="60">
                    <c:v>122799.83718275432</c:v>
                  </c:pt>
                  <c:pt idx="61">
                    <c:v>123765.75637813294</c:v>
                  </c:pt>
                  <c:pt idx="62">
                    <c:v>124737.40905736305</c:v>
                  </c:pt>
                  <c:pt idx="63">
                    <c:v>125714.7523831445</c:v>
                  </c:pt>
                  <c:pt idx="64">
                    <c:v>126697.74406930964</c:v>
                  </c:pt>
                  <c:pt idx="65">
                    <c:v>127686.3423785076</c:v>
                  </c:pt>
                  <c:pt idx="66">
                    <c:v>128693.75376355728</c:v>
                  </c:pt>
                  <c:pt idx="67">
                    <c:v>129693.34017407669</c:v>
                  </c:pt>
                  <c:pt idx="68">
                    <c:v>130698.41227426862</c:v>
                  </c:pt>
                  <c:pt idx="69">
                    <c:v>131708.93048476081</c:v>
                  </c:pt>
                  <c:pt idx="70">
                    <c:v>132724.85575787997</c:v>
                  </c:pt>
                  <c:pt idx="71">
                    <c:v>133746.14957340955</c:v>
                  </c:pt>
                  <c:pt idx="72">
                    <c:v>134772.77393410966</c:v>
                  </c:pt>
                  <c:pt idx="73">
                    <c:v>135804.6913610207</c:v>
                  </c:pt>
                  <c:pt idx="74">
                    <c:v>136841.86488857094</c:v>
                  </c:pt>
                  <c:pt idx="75">
                    <c:v>137884.25805950706</c:v>
                  </c:pt>
                  <c:pt idx="76">
                    <c:v>138931.83491966594</c:v>
                  </c:pt>
                  <c:pt idx="77">
                    <c:v>139984.56001260379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lt1">
                    <a:lumMod val="95000"/>
                  </a:schemeClr>
                </a:solidFill>
                <a:round/>
              </a:ln>
              <a:effectLst/>
            </c:spPr>
          </c:errBars>
          <c:cat>
            <c:numRef>
              <c:f>Sheet2!$A$2:$A$79</c:f>
              <c:numCache>
                <c:formatCode>m/d/yyyy</c:formatCode>
                <c:ptCount val="78"/>
                <c:pt idx="0">
                  <c:v>42744</c:v>
                </c:pt>
                <c:pt idx="1">
                  <c:v>42775</c:v>
                </c:pt>
                <c:pt idx="2">
                  <c:v>42803</c:v>
                </c:pt>
                <c:pt idx="3">
                  <c:v>42834</c:v>
                </c:pt>
                <c:pt idx="4">
                  <c:v>42864</c:v>
                </c:pt>
                <c:pt idx="5">
                  <c:v>42895</c:v>
                </c:pt>
                <c:pt idx="6">
                  <c:v>42925</c:v>
                </c:pt>
                <c:pt idx="7">
                  <c:v>42956</c:v>
                </c:pt>
                <c:pt idx="8">
                  <c:v>42987</c:v>
                </c:pt>
                <c:pt idx="9">
                  <c:v>43017</c:v>
                </c:pt>
                <c:pt idx="10">
                  <c:v>43048</c:v>
                </c:pt>
                <c:pt idx="11">
                  <c:v>43078</c:v>
                </c:pt>
                <c:pt idx="12">
                  <c:v>43110</c:v>
                </c:pt>
                <c:pt idx="13">
                  <c:v>43141</c:v>
                </c:pt>
                <c:pt idx="14">
                  <c:v>43169</c:v>
                </c:pt>
                <c:pt idx="15">
                  <c:v>43200</c:v>
                </c:pt>
                <c:pt idx="16">
                  <c:v>43230</c:v>
                </c:pt>
                <c:pt idx="17">
                  <c:v>43261</c:v>
                </c:pt>
                <c:pt idx="18">
                  <c:v>43291</c:v>
                </c:pt>
                <c:pt idx="19">
                  <c:v>43322</c:v>
                </c:pt>
                <c:pt idx="20">
                  <c:v>43353</c:v>
                </c:pt>
                <c:pt idx="21">
                  <c:v>43383</c:v>
                </c:pt>
                <c:pt idx="22">
                  <c:v>43414</c:v>
                </c:pt>
                <c:pt idx="23">
                  <c:v>43444</c:v>
                </c:pt>
                <c:pt idx="24">
                  <c:v>43476</c:v>
                </c:pt>
                <c:pt idx="25">
                  <c:v>43507</c:v>
                </c:pt>
                <c:pt idx="26">
                  <c:v>43535</c:v>
                </c:pt>
                <c:pt idx="27">
                  <c:v>43566</c:v>
                </c:pt>
                <c:pt idx="28">
                  <c:v>43596</c:v>
                </c:pt>
                <c:pt idx="29">
                  <c:v>43627</c:v>
                </c:pt>
                <c:pt idx="30">
                  <c:v>43657</c:v>
                </c:pt>
                <c:pt idx="31">
                  <c:v>43688</c:v>
                </c:pt>
                <c:pt idx="32">
                  <c:v>43719</c:v>
                </c:pt>
                <c:pt idx="33">
                  <c:v>43749</c:v>
                </c:pt>
                <c:pt idx="34">
                  <c:v>43780</c:v>
                </c:pt>
                <c:pt idx="35">
                  <c:v>43810</c:v>
                </c:pt>
                <c:pt idx="36">
                  <c:v>43842</c:v>
                </c:pt>
                <c:pt idx="37">
                  <c:v>43873</c:v>
                </c:pt>
                <c:pt idx="38">
                  <c:v>43902</c:v>
                </c:pt>
                <c:pt idx="39">
                  <c:v>43933</c:v>
                </c:pt>
                <c:pt idx="40">
                  <c:v>43963</c:v>
                </c:pt>
                <c:pt idx="41">
                  <c:v>43994</c:v>
                </c:pt>
                <c:pt idx="42">
                  <c:v>44024</c:v>
                </c:pt>
                <c:pt idx="43">
                  <c:v>44055</c:v>
                </c:pt>
                <c:pt idx="44">
                  <c:v>44086</c:v>
                </c:pt>
                <c:pt idx="45">
                  <c:v>44116</c:v>
                </c:pt>
                <c:pt idx="46">
                  <c:v>44147</c:v>
                </c:pt>
                <c:pt idx="47">
                  <c:v>44177</c:v>
                </c:pt>
                <c:pt idx="48">
                  <c:v>44208</c:v>
                </c:pt>
                <c:pt idx="49">
                  <c:v>44239</c:v>
                </c:pt>
                <c:pt idx="50">
                  <c:v>44267</c:v>
                </c:pt>
                <c:pt idx="51">
                  <c:v>44298</c:v>
                </c:pt>
                <c:pt idx="52">
                  <c:v>44328</c:v>
                </c:pt>
                <c:pt idx="53">
                  <c:v>44359</c:v>
                </c:pt>
                <c:pt idx="54">
                  <c:v>44389</c:v>
                </c:pt>
                <c:pt idx="55">
                  <c:v>44420</c:v>
                </c:pt>
                <c:pt idx="56">
                  <c:v>44451</c:v>
                </c:pt>
                <c:pt idx="57">
                  <c:v>44481</c:v>
                </c:pt>
                <c:pt idx="58">
                  <c:v>44512</c:v>
                </c:pt>
                <c:pt idx="59">
                  <c:v>44542</c:v>
                </c:pt>
                <c:pt idx="60">
                  <c:v>44573</c:v>
                </c:pt>
                <c:pt idx="61">
                  <c:v>44604</c:v>
                </c:pt>
                <c:pt idx="62">
                  <c:v>44632</c:v>
                </c:pt>
                <c:pt idx="63">
                  <c:v>44663</c:v>
                </c:pt>
                <c:pt idx="64">
                  <c:v>44693</c:v>
                </c:pt>
                <c:pt idx="65">
                  <c:v>44724</c:v>
                </c:pt>
                <c:pt idx="66">
                  <c:v>44754</c:v>
                </c:pt>
                <c:pt idx="67">
                  <c:v>44785</c:v>
                </c:pt>
                <c:pt idx="68">
                  <c:v>44816</c:v>
                </c:pt>
                <c:pt idx="69">
                  <c:v>44846</c:v>
                </c:pt>
                <c:pt idx="70">
                  <c:v>44877</c:v>
                </c:pt>
                <c:pt idx="71">
                  <c:v>44907</c:v>
                </c:pt>
                <c:pt idx="72">
                  <c:v>44938</c:v>
                </c:pt>
                <c:pt idx="73">
                  <c:v>44969</c:v>
                </c:pt>
                <c:pt idx="74">
                  <c:v>44997</c:v>
                </c:pt>
                <c:pt idx="75">
                  <c:v>45028</c:v>
                </c:pt>
                <c:pt idx="76">
                  <c:v>45058</c:v>
                </c:pt>
                <c:pt idx="77">
                  <c:v>45089</c:v>
                </c:pt>
              </c:numCache>
            </c:numRef>
          </c:cat>
          <c:val>
            <c:numRef>
              <c:f>Sheet2!$C$2:$C$79</c:f>
              <c:numCache>
                <c:formatCode>General</c:formatCode>
                <c:ptCount val="78"/>
                <c:pt idx="42" formatCode="&quot;$&quot;#,##0.00">
                  <c:v>4183230.2707112362</c:v>
                </c:pt>
                <c:pt idx="43" formatCode="&quot;$&quot;#,##0.00">
                  <c:v>4186758.6644089492</c:v>
                </c:pt>
                <c:pt idx="44" formatCode="&quot;$&quot;#,##0.00">
                  <c:v>3752997.1496294476</c:v>
                </c:pt>
                <c:pt idx="45" formatCode="&quot;$&quot;#,##0.00">
                  <c:v>3851593.464544584</c:v>
                </c:pt>
                <c:pt idx="46" formatCode="&quot;$&quot;#,##0.00">
                  <c:v>3547881.5143730203</c:v>
                </c:pt>
                <c:pt idx="47" formatCode="&quot;$&quot;#,##0.00">
                  <c:v>3648843.6537695043</c:v>
                </c:pt>
                <c:pt idx="48" formatCode="&quot;$&quot;#,##0.00">
                  <c:v>3363592.1431078915</c:v>
                </c:pt>
                <c:pt idx="49" formatCode="&quot;$&quot;#,##0.00">
                  <c:v>3097716.9888474233</c:v>
                </c:pt>
                <c:pt idx="50" formatCode="&quot;$&quot;#,##0.00">
                  <c:v>3687880.6788451844</c:v>
                </c:pt>
                <c:pt idx="51" formatCode="&quot;$&quot;#,##0.00">
                  <c:v>3721796.8191649262</c:v>
                </c:pt>
                <c:pt idx="52" formatCode="&quot;$&quot;#,##0.00">
                  <c:v>3963659.1678424445</c:v>
                </c:pt>
                <c:pt idx="53" formatCode="&quot;$&quot;#,##0.00">
                  <c:v>4174475.9925219584</c:v>
                </c:pt>
                <c:pt idx="54" formatCode="&quot;$&quot;#,##0.00">
                  <c:v>4367313.3158701835</c:v>
                </c:pt>
                <c:pt idx="55" formatCode="&quot;$&quot;#,##0.00">
                  <c:v>4370841.7095678961</c:v>
                </c:pt>
                <c:pt idx="56" formatCode="&quot;$&quot;#,##0.00">
                  <c:v>3937080.1947883945</c:v>
                </c:pt>
                <c:pt idx="57" formatCode="&quot;$&quot;#,##0.00">
                  <c:v>4035676.5097035309</c:v>
                </c:pt>
                <c:pt idx="58" formatCode="&quot;$&quot;#,##0.00">
                  <c:v>3731964.5595319672</c:v>
                </c:pt>
                <c:pt idx="59" formatCode="&quot;$&quot;#,##0.00">
                  <c:v>3832926.6989284512</c:v>
                </c:pt>
                <c:pt idx="60" formatCode="&quot;$&quot;#,##0.00">
                  <c:v>3547675.1882668384</c:v>
                </c:pt>
                <c:pt idx="61" formatCode="&quot;$&quot;#,##0.00">
                  <c:v>3281800.0340063702</c:v>
                </c:pt>
                <c:pt idx="62" formatCode="&quot;$&quot;#,##0.00">
                  <c:v>3871963.7240041313</c:v>
                </c:pt>
                <c:pt idx="63" formatCode="&quot;$&quot;#,##0.00">
                  <c:v>3905879.8643238731</c:v>
                </c:pt>
                <c:pt idx="64" formatCode="&quot;$&quot;#,##0.00">
                  <c:v>4147742.2130013914</c:v>
                </c:pt>
                <c:pt idx="65" formatCode="&quot;$&quot;#,##0.00">
                  <c:v>4358559.0376809053</c:v>
                </c:pt>
                <c:pt idx="66" formatCode="&quot;$&quot;#,##0.00">
                  <c:v>4551396.3610291304</c:v>
                </c:pt>
                <c:pt idx="67" formatCode="&quot;$&quot;#,##0.00">
                  <c:v>4554924.754726843</c:v>
                </c:pt>
                <c:pt idx="68" formatCode="&quot;$&quot;#,##0.00">
                  <c:v>4121163.2399473414</c:v>
                </c:pt>
                <c:pt idx="69" formatCode="&quot;$&quot;#,##0.00">
                  <c:v>4219759.5548624778</c:v>
                </c:pt>
                <c:pt idx="70" formatCode="&quot;$&quot;#,##0.00">
                  <c:v>3916047.604690914</c:v>
                </c:pt>
                <c:pt idx="71" formatCode="&quot;$&quot;#,##0.00">
                  <c:v>4017009.7440873981</c:v>
                </c:pt>
                <c:pt idx="72" formatCode="&quot;$&quot;#,##0.00">
                  <c:v>3731758.2334257853</c:v>
                </c:pt>
                <c:pt idx="73" formatCode="&quot;$&quot;#,##0.00">
                  <c:v>3465883.0791653171</c:v>
                </c:pt>
                <c:pt idx="74" formatCode="&quot;$&quot;#,##0.00">
                  <c:v>4056046.7691630782</c:v>
                </c:pt>
                <c:pt idx="75" formatCode="&quot;$&quot;#,##0.00">
                  <c:v>4089962.90948282</c:v>
                </c:pt>
                <c:pt idx="76" formatCode="&quot;$&quot;#,##0.00">
                  <c:v>4331825.2581603378</c:v>
                </c:pt>
                <c:pt idx="77" formatCode="&quot;$&quot;#,##0.00">
                  <c:v>4542642.0828398531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51-4848-8227-1A2908EBC1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108644800"/>
        <c:axId val="1378813008"/>
      </c:barChart>
      <c:catAx>
        <c:axId val="2108644800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8813008"/>
        <c:crosses val="autoZero"/>
        <c:auto val="1"/>
        <c:lblAlgn val="ctr"/>
        <c:lblOffset val="100"/>
        <c:noMultiLvlLbl val="0"/>
      </c:catAx>
      <c:valAx>
        <c:axId val="137881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8644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10</xdr:row>
      <xdr:rowOff>91440</xdr:rowOff>
    </xdr:from>
    <xdr:to>
      <xdr:col>15</xdr:col>
      <xdr:colOff>160020</xdr:colOff>
      <xdr:row>26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2EE570-BE10-40FA-B1F5-F3DE34FDFC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594360</xdr:colOff>
      <xdr:row>27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6E7B30-6594-4887-8BDB-C23DC3CF63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3DF37E9-AB87-469A-8797-3F269A0B8C3D}" name="Table1" displayName="Table1" ref="A1:D79" totalsRowShown="0">
  <autoFilter ref="A1:D79" xr:uid="{634A2C60-7D8C-48EA-AC8E-5B18CA76902D}"/>
  <tableColumns count="4">
    <tableColumn id="1" xr3:uid="{5B54ACB0-418A-471E-9DFB-B49135F6C0CF}" name="Timeline" dataDxfId="3"/>
    <tableColumn id="2" xr3:uid="{25E4F72C-C654-4849-93A6-3E98C5F4DC57}" name="Values"/>
    <tableColumn id="3" xr3:uid="{0DF8D3A9-124F-4D14-9F31-47929E938226}" name="Forecast" dataDxfId="2">
      <calculatedColumnFormula>_xlfn.FORECAST.ETS(A2,$B$2:$B$43,$A$2:$A$43,1,1)</calculatedColumnFormula>
    </tableColumn>
    <tableColumn id="4" xr3:uid="{E845AD34-7A4B-46F6-BD55-B99270F65BE9}" name="Confidence Interval" dataDxfId="1">
      <calculatedColumnFormula>_xlfn.FORECAST.ETS.CONFINT(A2,$B$2:$B$43,$A$2:$A$43,0.95,1,1)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C2F79EE-BD1E-4FD6-BCE0-A87CA8BCEF21}" name="Table2" displayName="Table2" ref="G1:H8" totalsRowShown="0">
  <autoFilter ref="G1:H8" xr:uid="{694733E3-A592-49A6-A634-FAD1CCE118F0}"/>
  <tableColumns count="2">
    <tableColumn id="1" xr3:uid="{7AE222B5-E727-4206-B39D-5052B5C5790B}" name="Statistic"/>
    <tableColumn id="2" xr3:uid="{16DF99C2-35C0-42C0-BAE3-FCCCFC19EEDC}" name="Valu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EDCDA-8226-44F7-B655-10754CF2DB40}">
  <dimension ref="A1:H79"/>
  <sheetViews>
    <sheetView workbookViewId="0">
      <selection activeCell="D44" sqref="D44"/>
    </sheetView>
  </sheetViews>
  <sheetFormatPr defaultRowHeight="14.4" x14ac:dyDescent="0.3"/>
  <cols>
    <col min="1" max="1" width="10.5546875" bestFit="1" customWidth="1"/>
    <col min="2" max="3" width="12.44140625" bestFit="1" customWidth="1"/>
    <col min="4" max="4" width="19.88671875" bestFit="1" customWidth="1"/>
    <col min="7" max="7" width="9.77734375" bestFit="1" customWidth="1"/>
    <col min="8" max="8" width="9" bestFit="1" customWidth="1"/>
  </cols>
  <sheetData>
    <row r="1" spans="1:8" x14ac:dyDescent="0.3">
      <c r="A1" t="s">
        <v>1</v>
      </c>
      <c r="B1" t="s">
        <v>2</v>
      </c>
      <c r="C1" t="s">
        <v>3</v>
      </c>
      <c r="D1" t="s">
        <v>4</v>
      </c>
      <c r="G1" t="s">
        <v>5</v>
      </c>
      <c r="H1" t="s">
        <v>6</v>
      </c>
    </row>
    <row r="2" spans="1:8" x14ac:dyDescent="0.3">
      <c r="A2" s="2">
        <v>42744</v>
      </c>
      <c r="B2" s="1">
        <v>2644539</v>
      </c>
      <c r="G2" t="s">
        <v>7</v>
      </c>
      <c r="H2" s="4">
        <f>_xlfn.FORECAST.ETS.STAT($B$2:$B$43,$A$2:$A$43,1,1,1)</f>
        <v>0.126</v>
      </c>
    </row>
    <row r="3" spans="1:8" x14ac:dyDescent="0.3">
      <c r="A3" s="2">
        <v>42775</v>
      </c>
      <c r="B3" s="1">
        <v>2359800</v>
      </c>
      <c r="G3" t="s">
        <v>8</v>
      </c>
      <c r="H3" s="4">
        <f>_xlfn.FORECAST.ETS.STAT($B$2:$B$43,$A$2:$A$43,2,1,1)</f>
        <v>1E-3</v>
      </c>
    </row>
    <row r="4" spans="1:8" x14ac:dyDescent="0.3">
      <c r="A4" s="2">
        <v>42803</v>
      </c>
      <c r="B4" s="1">
        <v>2925918</v>
      </c>
      <c r="G4" t="s">
        <v>9</v>
      </c>
      <c r="H4" s="4">
        <f>_xlfn.FORECAST.ETS.STAT($B$2:$B$43,$A$2:$A$43,3,1,1)</f>
        <v>1E-3</v>
      </c>
    </row>
    <row r="5" spans="1:8" x14ac:dyDescent="0.3">
      <c r="A5" s="2">
        <v>42834</v>
      </c>
      <c r="B5" s="1">
        <v>3024973</v>
      </c>
      <c r="G5" t="s">
        <v>10</v>
      </c>
      <c r="H5" s="4">
        <f>_xlfn.FORECAST.ETS.STAT($B$2:$B$43,$A$2:$A$43,4,1,1)</f>
        <v>0.25752593299886373</v>
      </c>
    </row>
    <row r="6" spans="1:8" x14ac:dyDescent="0.3">
      <c r="A6" s="2">
        <v>42864</v>
      </c>
      <c r="B6" s="1">
        <v>3177100</v>
      </c>
      <c r="G6" t="s">
        <v>11</v>
      </c>
      <c r="H6" s="4">
        <f>_xlfn.FORECAST.ETS.STAT($B$2:$B$43,$A$2:$A$43,5,1,1)</f>
        <v>1.735101164101641E-2</v>
      </c>
    </row>
    <row r="7" spans="1:8" x14ac:dyDescent="0.3">
      <c r="A7" s="2">
        <v>42895</v>
      </c>
      <c r="B7" s="1">
        <v>3419595</v>
      </c>
      <c r="G7" t="s">
        <v>12</v>
      </c>
      <c r="H7" s="4">
        <f>_xlfn.FORECAST.ETS.STAT($B$2:$B$43,$A$2:$A$43,6,1,1)</f>
        <v>58965.445051779505</v>
      </c>
    </row>
    <row r="8" spans="1:8" x14ac:dyDescent="0.3">
      <c r="A8" s="2">
        <v>42925</v>
      </c>
      <c r="B8" s="1">
        <v>3649702</v>
      </c>
      <c r="G8" t="s">
        <v>13</v>
      </c>
      <c r="H8" s="4">
        <f>_xlfn.FORECAST.ETS.STAT($B$2:$B$43,$A$2:$A$43,7,1,1)</f>
        <v>74094.907118686315</v>
      </c>
    </row>
    <row r="9" spans="1:8" x14ac:dyDescent="0.3">
      <c r="A9" s="2">
        <v>42956</v>
      </c>
      <c r="B9" s="1">
        <v>3650668</v>
      </c>
    </row>
    <row r="10" spans="1:8" x14ac:dyDescent="0.3">
      <c r="A10" s="2">
        <v>42987</v>
      </c>
      <c r="B10" s="1">
        <v>3191526</v>
      </c>
    </row>
    <row r="11" spans="1:8" x14ac:dyDescent="0.3">
      <c r="A11" s="2">
        <v>43017</v>
      </c>
      <c r="B11" s="1">
        <v>3249428</v>
      </c>
    </row>
    <row r="12" spans="1:8" x14ac:dyDescent="0.3">
      <c r="A12" s="2">
        <v>43048</v>
      </c>
      <c r="B12" s="1">
        <v>2971484</v>
      </c>
    </row>
    <row r="13" spans="1:8" x14ac:dyDescent="0.3">
      <c r="A13" s="2">
        <v>43078</v>
      </c>
      <c r="B13" s="1">
        <v>3074209</v>
      </c>
    </row>
    <row r="14" spans="1:8" x14ac:dyDescent="0.3">
      <c r="A14" s="2">
        <v>43110</v>
      </c>
      <c r="B14" s="1">
        <v>2785466</v>
      </c>
    </row>
    <row r="15" spans="1:8" x14ac:dyDescent="0.3">
      <c r="A15" s="2">
        <v>43141</v>
      </c>
      <c r="B15" s="1">
        <v>2515361</v>
      </c>
    </row>
    <row r="16" spans="1:8" x14ac:dyDescent="0.3">
      <c r="A16" s="2">
        <v>43169</v>
      </c>
      <c r="B16" s="1">
        <v>3105958</v>
      </c>
    </row>
    <row r="17" spans="1:2" x14ac:dyDescent="0.3">
      <c r="A17" s="2">
        <v>43200</v>
      </c>
      <c r="B17" s="1">
        <v>3139059</v>
      </c>
    </row>
    <row r="18" spans="1:2" x14ac:dyDescent="0.3">
      <c r="A18" s="2">
        <v>43230</v>
      </c>
      <c r="B18" s="1">
        <v>3380355</v>
      </c>
    </row>
    <row r="19" spans="1:2" x14ac:dyDescent="0.3">
      <c r="A19" s="2">
        <v>43261</v>
      </c>
      <c r="B19" s="1">
        <v>3612886</v>
      </c>
    </row>
    <row r="20" spans="1:2" x14ac:dyDescent="0.3">
      <c r="A20" s="2">
        <v>43291</v>
      </c>
      <c r="B20" s="1">
        <v>3765824</v>
      </c>
    </row>
    <row r="21" spans="1:2" x14ac:dyDescent="0.3">
      <c r="A21" s="2">
        <v>43322</v>
      </c>
      <c r="B21" s="1">
        <v>3771842</v>
      </c>
    </row>
    <row r="22" spans="1:2" x14ac:dyDescent="0.3">
      <c r="A22" s="2">
        <v>43353</v>
      </c>
      <c r="B22" s="1">
        <v>3356365</v>
      </c>
    </row>
    <row r="23" spans="1:2" x14ac:dyDescent="0.3">
      <c r="A23" s="2">
        <v>43383</v>
      </c>
      <c r="B23" s="1">
        <v>3490100</v>
      </c>
    </row>
    <row r="24" spans="1:2" x14ac:dyDescent="0.3">
      <c r="A24" s="2">
        <v>43414</v>
      </c>
      <c r="B24" s="1">
        <v>3163659</v>
      </c>
    </row>
    <row r="25" spans="1:2" x14ac:dyDescent="0.3">
      <c r="A25" s="2">
        <v>43444</v>
      </c>
      <c r="B25" s="1">
        <v>3167124</v>
      </c>
    </row>
    <row r="26" spans="1:2" x14ac:dyDescent="0.3">
      <c r="A26" s="2">
        <v>43476</v>
      </c>
      <c r="B26" s="1">
        <v>2883810</v>
      </c>
    </row>
    <row r="27" spans="1:2" x14ac:dyDescent="0.3">
      <c r="A27" s="2">
        <v>43507</v>
      </c>
      <c r="B27" s="1">
        <v>2610667</v>
      </c>
    </row>
    <row r="28" spans="1:2" x14ac:dyDescent="0.3">
      <c r="A28" s="2">
        <v>43535</v>
      </c>
      <c r="B28" s="1">
        <v>3129205</v>
      </c>
    </row>
    <row r="29" spans="1:2" x14ac:dyDescent="0.3">
      <c r="A29" s="2">
        <v>43566</v>
      </c>
      <c r="B29" s="1">
        <v>3200527</v>
      </c>
    </row>
    <row r="30" spans="1:2" x14ac:dyDescent="0.3">
      <c r="A30" s="2">
        <v>43596</v>
      </c>
      <c r="B30" s="1">
        <v>3547804</v>
      </c>
    </row>
    <row r="31" spans="1:2" x14ac:dyDescent="0.3">
      <c r="A31" s="2">
        <v>43627</v>
      </c>
      <c r="B31" s="1">
        <v>3766323</v>
      </c>
    </row>
    <row r="32" spans="1:2" x14ac:dyDescent="0.3">
      <c r="A32" s="2">
        <v>43657</v>
      </c>
      <c r="B32" s="1">
        <v>3935589</v>
      </c>
    </row>
    <row r="33" spans="1:4" x14ac:dyDescent="0.3">
      <c r="A33" s="2">
        <v>43688</v>
      </c>
      <c r="B33" s="1">
        <v>3917884</v>
      </c>
    </row>
    <row r="34" spans="1:4" x14ac:dyDescent="0.3">
      <c r="A34" s="2">
        <v>43719</v>
      </c>
      <c r="B34" s="1">
        <v>3564970</v>
      </c>
    </row>
    <row r="35" spans="1:4" x14ac:dyDescent="0.3">
      <c r="A35" s="2">
        <v>43749</v>
      </c>
      <c r="B35" s="1">
        <v>3602455</v>
      </c>
    </row>
    <row r="36" spans="1:4" x14ac:dyDescent="0.3">
      <c r="A36" s="2">
        <v>43780</v>
      </c>
      <c r="B36" s="1">
        <v>3326859</v>
      </c>
    </row>
    <row r="37" spans="1:4" x14ac:dyDescent="0.3">
      <c r="A37" s="2">
        <v>43810</v>
      </c>
      <c r="B37" s="1">
        <v>3441693</v>
      </c>
    </row>
    <row r="38" spans="1:4" x14ac:dyDescent="0.3">
      <c r="A38" s="2">
        <v>43842</v>
      </c>
      <c r="B38" s="1">
        <v>3211600</v>
      </c>
    </row>
    <row r="39" spans="1:4" x14ac:dyDescent="0.3">
      <c r="A39" s="2">
        <v>43873</v>
      </c>
      <c r="B39" s="1">
        <v>2998119</v>
      </c>
    </row>
    <row r="40" spans="1:4" x14ac:dyDescent="0.3">
      <c r="A40" s="2">
        <v>43902</v>
      </c>
      <c r="B40" s="1">
        <v>3472440</v>
      </c>
    </row>
    <row r="41" spans="1:4" x14ac:dyDescent="0.3">
      <c r="A41" s="2">
        <v>43933</v>
      </c>
      <c r="B41" s="1">
        <v>3563007</v>
      </c>
    </row>
    <row r="42" spans="1:4" x14ac:dyDescent="0.3">
      <c r="A42" s="2">
        <v>43963</v>
      </c>
      <c r="B42" s="1">
        <v>3820570</v>
      </c>
    </row>
    <row r="43" spans="1:4" x14ac:dyDescent="0.3">
      <c r="A43" s="2">
        <v>43994</v>
      </c>
      <c r="B43" s="1">
        <v>4107195</v>
      </c>
    </row>
    <row r="44" spans="1:4" x14ac:dyDescent="0.3">
      <c r="A44" s="2">
        <v>44024</v>
      </c>
      <c r="C44" s="1">
        <f>_xlfn.FORECAST.ETS(A44,$B$2:$B$43,$A$2:$A$43,1,1)</f>
        <v>4183230.2707112362</v>
      </c>
      <c r="D44" s="1">
        <f>_xlfn.FORECAST.ETS.CONFINT(A44,$B$2:$B$43,$A$2:$A$43,0.95,1,1)</f>
        <v>106431.12017076233</v>
      </c>
    </row>
    <row r="45" spans="1:4" x14ac:dyDescent="0.3">
      <c r="A45" s="2">
        <v>44055</v>
      </c>
      <c r="C45" s="1">
        <f>_xlfn.FORECAST.ETS(A45,$B$2:$B$43,$A$2:$A$43,1,1)</f>
        <v>4186758.6644089492</v>
      </c>
      <c r="D45" s="1">
        <f>_xlfn.FORECAST.ETS.CONFINT(A45,$B$2:$B$43,$A$2:$A$43,0.95,1,1)</f>
        <v>107286.00063618303</v>
      </c>
    </row>
    <row r="46" spans="1:4" x14ac:dyDescent="0.3">
      <c r="A46" s="2">
        <v>44086</v>
      </c>
      <c r="C46" s="1">
        <f>_xlfn.FORECAST.ETS(A46,$B$2:$B$43,$A$2:$A$43,1,1)</f>
        <v>3752997.1496294476</v>
      </c>
      <c r="D46" s="1">
        <f>_xlfn.FORECAST.ETS.CONFINT(A46,$B$2:$B$43,$A$2:$A$43,0.95,1,1)</f>
        <v>108147.4782783343</v>
      </c>
    </row>
    <row r="47" spans="1:4" x14ac:dyDescent="0.3">
      <c r="A47" s="2">
        <v>44116</v>
      </c>
      <c r="C47" s="1">
        <f>_xlfn.FORECAST.ETS(A47,$B$2:$B$43,$A$2:$A$43,1,1)</f>
        <v>3851593.464544584</v>
      </c>
      <c r="D47" s="1">
        <f>_xlfn.FORECAST.ETS.CONFINT(A47,$B$2:$B$43,$A$2:$A$43,0.95,1,1)</f>
        <v>109015.50060581796</v>
      </c>
    </row>
    <row r="48" spans="1:4" x14ac:dyDescent="0.3">
      <c r="A48" s="2">
        <v>44147</v>
      </c>
      <c r="C48" s="1">
        <f>_xlfn.FORECAST.ETS(A48,$B$2:$B$43,$A$2:$A$43,1,1)</f>
        <v>3547881.5143730203</v>
      </c>
      <c r="D48" s="1">
        <f>_xlfn.FORECAST.ETS.CONFINT(A48,$B$2:$B$43,$A$2:$A$43,0.95,1,1)</f>
        <v>109890.01561013935</v>
      </c>
    </row>
    <row r="49" spans="1:4" x14ac:dyDescent="0.3">
      <c r="A49" s="2">
        <v>44177</v>
      </c>
      <c r="C49" s="1">
        <f>_xlfn.FORECAST.ETS(A49,$B$2:$B$43,$A$2:$A$43,1,1)</f>
        <v>3648843.6537695043</v>
      </c>
      <c r="D49" s="1">
        <f>_xlfn.FORECAST.ETS.CONFINT(A49,$B$2:$B$43,$A$2:$A$43,0.95,1,1)</f>
        <v>110770.9717773939</v>
      </c>
    </row>
    <row r="50" spans="1:4" x14ac:dyDescent="0.3">
      <c r="A50" s="2">
        <v>44208</v>
      </c>
      <c r="C50" s="1">
        <f>_xlfn.FORECAST.ETS(A50,$B$2:$B$43,$A$2:$A$43,1,1)</f>
        <v>3363592.1431078915</v>
      </c>
      <c r="D50" s="1">
        <f>_xlfn.FORECAST.ETS.CONFINT(A50,$B$2:$B$43,$A$2:$A$43,0.95,1,1)</f>
        <v>111658.31809873525</v>
      </c>
    </row>
    <row r="51" spans="1:4" x14ac:dyDescent="0.3">
      <c r="A51" s="2">
        <v>44239</v>
      </c>
      <c r="C51" s="1">
        <f>_xlfn.FORECAST.ETS(A51,$B$2:$B$43,$A$2:$A$43,1,1)</f>
        <v>3097716.9888474233</v>
      </c>
      <c r="D51" s="1">
        <f>_xlfn.FORECAST.ETS.CONFINT(A51,$B$2:$B$43,$A$2:$A$43,0.95,1,1)</f>
        <v>112552.00407968674</v>
      </c>
    </row>
    <row r="52" spans="1:4" x14ac:dyDescent="0.3">
      <c r="A52" s="2">
        <v>44267</v>
      </c>
      <c r="C52" s="1">
        <f>_xlfn.FORECAST.ETS(A52,$B$2:$B$43,$A$2:$A$43,1,1)</f>
        <v>3687880.6788451844</v>
      </c>
      <c r="D52" s="1">
        <f>_xlfn.FORECAST.ETS.CONFINT(A52,$B$2:$B$43,$A$2:$A$43,0.95,1,1)</f>
        <v>113451.97974835557</v>
      </c>
    </row>
    <row r="53" spans="1:4" x14ac:dyDescent="0.3">
      <c r="A53" s="2">
        <v>44298</v>
      </c>
      <c r="C53" s="1">
        <f>_xlfn.FORECAST.ETS(A53,$B$2:$B$43,$A$2:$A$43,1,1)</f>
        <v>3721796.8191649262</v>
      </c>
      <c r="D53" s="1">
        <f>_xlfn.FORECAST.ETS.CONFINT(A53,$B$2:$B$43,$A$2:$A$43,0.95,1,1)</f>
        <v>114358.19566260838</v>
      </c>
    </row>
    <row r="54" spans="1:4" x14ac:dyDescent="0.3">
      <c r="A54" s="2">
        <v>44328</v>
      </c>
      <c r="C54" s="1">
        <f>_xlfn.FORECAST.ETS(A54,$B$2:$B$43,$A$2:$A$43,1,1)</f>
        <v>3963659.1678424445</v>
      </c>
      <c r="D54" s="1">
        <f>_xlfn.FORECAST.ETS.CONFINT(A54,$B$2:$B$43,$A$2:$A$43,0.95,1,1)</f>
        <v>115270.6029162636</v>
      </c>
    </row>
    <row r="55" spans="1:4" x14ac:dyDescent="0.3">
      <c r="A55" s="2">
        <v>44359</v>
      </c>
      <c r="C55" s="1">
        <f>_xlfn.FORECAST.ETS(A55,$B$2:$B$43,$A$2:$A$43,1,1)</f>
        <v>4174475.9925219584</v>
      </c>
      <c r="D55" s="1">
        <f>_xlfn.FORECAST.ETS.CONFINT(A55,$B$2:$B$43,$A$2:$A$43,0.95,1,1)</f>
        <v>116189.15314435532</v>
      </c>
    </row>
    <row r="56" spans="1:4" x14ac:dyDescent="0.3">
      <c r="A56" s="2">
        <v>44389</v>
      </c>
      <c r="C56" s="1">
        <f>_xlfn.FORECAST.ETS(A56,$B$2:$B$43,$A$2:$A$43,1,1)</f>
        <v>4367313.3158701835</v>
      </c>
      <c r="D56" s="1">
        <f>_xlfn.FORECAST.ETS.CONFINT(A56,$B$2:$B$43,$A$2:$A$43,0.95,1,1)</f>
        <v>117127.19387968839</v>
      </c>
    </row>
    <row r="57" spans="1:4" x14ac:dyDescent="0.3">
      <c r="A57" s="2">
        <v>44420</v>
      </c>
      <c r="C57" s="1">
        <f>_xlfn.FORECAST.ETS(A57,$B$2:$B$43,$A$2:$A$43,1,1)</f>
        <v>4370841.7095678961</v>
      </c>
      <c r="D57" s="1">
        <f>_xlfn.FORECAST.ETS.CONFINT(A57,$B$2:$B$43,$A$2:$A$43,0.95,1,1)</f>
        <v>118057.7815472482</v>
      </c>
    </row>
    <row r="58" spans="1:4" x14ac:dyDescent="0.3">
      <c r="A58" s="2">
        <v>44451</v>
      </c>
      <c r="C58" s="1">
        <f>_xlfn.FORECAST.ETS(A58,$B$2:$B$43,$A$2:$A$43,1,1)</f>
        <v>3937080.1947883945</v>
      </c>
      <c r="D58" s="1">
        <f>_xlfn.FORECAST.ETS.CONFINT(A58,$B$2:$B$43,$A$2:$A$43,0.95,1,1)</f>
        <v>118994.37136830263</v>
      </c>
    </row>
    <row r="59" spans="1:4" x14ac:dyDescent="0.3">
      <c r="A59" s="2">
        <v>44481</v>
      </c>
      <c r="C59" s="1">
        <f>_xlfn.FORECAST.ETS(A59,$B$2:$B$43,$A$2:$A$43,1,1)</f>
        <v>4035676.5097035309</v>
      </c>
      <c r="D59" s="1">
        <f>_xlfn.FORECAST.ETS.CONFINT(A59,$B$2:$B$43,$A$2:$A$43,0.95,1,1)</f>
        <v>119936.9171762224</v>
      </c>
    </row>
    <row r="60" spans="1:4" x14ac:dyDescent="0.3">
      <c r="A60" s="2">
        <v>44512</v>
      </c>
      <c r="C60" s="1">
        <f>_xlfn.FORECAST.ETS(A60,$B$2:$B$43,$A$2:$A$43,1,1)</f>
        <v>3731964.5595319672</v>
      </c>
      <c r="D60" s="1">
        <f>_xlfn.FORECAST.ETS.CONFINT(A60,$B$2:$B$43,$A$2:$A$43,0.95,1,1)</f>
        <v>120885.37335931086</v>
      </c>
    </row>
    <row r="61" spans="1:4" x14ac:dyDescent="0.3">
      <c r="A61" s="2">
        <v>44542</v>
      </c>
      <c r="C61" s="1">
        <f>_xlfn.FORECAST.ETS(A61,$B$2:$B$43,$A$2:$A$43,1,1)</f>
        <v>3832926.6989284512</v>
      </c>
      <c r="D61" s="1">
        <f>_xlfn.FORECAST.ETS.CONFINT(A61,$B$2:$B$43,$A$2:$A$43,0.95,1,1)</f>
        <v>121839.69486155188</v>
      </c>
    </row>
    <row r="62" spans="1:4" x14ac:dyDescent="0.3">
      <c r="A62" s="2">
        <v>44573</v>
      </c>
      <c r="C62" s="1">
        <f>_xlfn.FORECAST.ETS(A62,$B$2:$B$43,$A$2:$A$43,1,1)</f>
        <v>3547675.1882668384</v>
      </c>
      <c r="D62" s="1">
        <f>_xlfn.FORECAST.ETS.CONFINT(A62,$B$2:$B$43,$A$2:$A$43,0.95,1,1)</f>
        <v>122799.83718275432</v>
      </c>
    </row>
    <row r="63" spans="1:4" x14ac:dyDescent="0.3">
      <c r="A63" s="2">
        <v>44604</v>
      </c>
      <c r="C63" s="1">
        <f>_xlfn.FORECAST.ETS(A63,$B$2:$B$43,$A$2:$A$43,1,1)</f>
        <v>3281800.0340063702</v>
      </c>
      <c r="D63" s="1">
        <f>_xlfn.FORECAST.ETS.CONFINT(A63,$B$2:$B$43,$A$2:$A$43,0.95,1,1)</f>
        <v>123765.75637813294</v>
      </c>
    </row>
    <row r="64" spans="1:4" x14ac:dyDescent="0.3">
      <c r="A64" s="2">
        <v>44632</v>
      </c>
      <c r="C64" s="1">
        <f>_xlfn.FORECAST.ETS(A64,$B$2:$B$43,$A$2:$A$43,1,1)</f>
        <v>3871963.7240041313</v>
      </c>
      <c r="D64" s="1">
        <f>_xlfn.FORECAST.ETS.CONFINT(A64,$B$2:$B$43,$A$2:$A$43,0.95,1,1)</f>
        <v>124737.40905736305</v>
      </c>
    </row>
    <row r="65" spans="1:4" x14ac:dyDescent="0.3">
      <c r="A65" s="2">
        <v>44663</v>
      </c>
      <c r="C65" s="1">
        <f>_xlfn.FORECAST.ETS(A65,$B$2:$B$43,$A$2:$A$43,1,1)</f>
        <v>3905879.8643238731</v>
      </c>
      <c r="D65" s="1">
        <f>_xlfn.FORECAST.ETS.CONFINT(A65,$B$2:$B$43,$A$2:$A$43,0.95,1,1)</f>
        <v>125714.7523831445</v>
      </c>
    </row>
    <row r="66" spans="1:4" x14ac:dyDescent="0.3">
      <c r="A66" s="2">
        <v>44693</v>
      </c>
      <c r="C66" s="1">
        <f>_xlfn.FORECAST.ETS(A66,$B$2:$B$43,$A$2:$A$43,1,1)</f>
        <v>4147742.2130013914</v>
      </c>
      <c r="D66" s="1">
        <f>_xlfn.FORECAST.ETS.CONFINT(A66,$B$2:$B$43,$A$2:$A$43,0.95,1,1)</f>
        <v>126697.74406930964</v>
      </c>
    </row>
    <row r="67" spans="1:4" x14ac:dyDescent="0.3">
      <c r="A67" s="2">
        <v>44724</v>
      </c>
      <c r="C67" s="1">
        <f>_xlfn.FORECAST.ETS(A67,$B$2:$B$43,$A$2:$A$43,1,1)</f>
        <v>4358559.0376809053</v>
      </c>
      <c r="D67" s="1">
        <f>_xlfn.FORECAST.ETS.CONFINT(A67,$B$2:$B$43,$A$2:$A$43,0.95,1,1)</f>
        <v>127686.3423785076</v>
      </c>
    </row>
    <row r="68" spans="1:4" x14ac:dyDescent="0.3">
      <c r="A68" s="2">
        <v>44754</v>
      </c>
      <c r="C68" s="1">
        <f>_xlfn.FORECAST.ETS(A68,$B$2:$B$43,$A$2:$A$43,1,1)</f>
        <v>4551396.3610291304</v>
      </c>
      <c r="D68" s="1">
        <f>_xlfn.FORECAST.ETS.CONFINT(A68,$B$2:$B$43,$A$2:$A$43,0.95,1,1)</f>
        <v>128693.75376355728</v>
      </c>
    </row>
    <row r="69" spans="1:4" x14ac:dyDescent="0.3">
      <c r="A69" s="2">
        <v>44785</v>
      </c>
      <c r="C69" s="1">
        <f>_xlfn.FORECAST.ETS(A69,$B$2:$B$43,$A$2:$A$43,1,1)</f>
        <v>4554924.754726843</v>
      </c>
      <c r="D69" s="1">
        <f>_xlfn.FORECAST.ETS.CONFINT(A69,$B$2:$B$43,$A$2:$A$43,0.95,1,1)</f>
        <v>129693.34017407669</v>
      </c>
    </row>
    <row r="70" spans="1:4" x14ac:dyDescent="0.3">
      <c r="A70" s="2">
        <v>44816</v>
      </c>
      <c r="C70" s="1">
        <f>_xlfn.FORECAST.ETS(A70,$B$2:$B$43,$A$2:$A$43,1,1)</f>
        <v>4121163.2399473414</v>
      </c>
      <c r="D70" s="1">
        <f>_xlfn.FORECAST.ETS.CONFINT(A70,$B$2:$B$43,$A$2:$A$43,0.95,1,1)</f>
        <v>130698.41227426862</v>
      </c>
    </row>
    <row r="71" spans="1:4" x14ac:dyDescent="0.3">
      <c r="A71" s="2">
        <v>44846</v>
      </c>
      <c r="C71" s="1">
        <f>_xlfn.FORECAST.ETS(A71,$B$2:$B$43,$A$2:$A$43,1,1)</f>
        <v>4219759.5548624778</v>
      </c>
      <c r="D71" s="1">
        <f>_xlfn.FORECAST.ETS.CONFINT(A71,$B$2:$B$43,$A$2:$A$43,0.95,1,1)</f>
        <v>131708.93048476081</v>
      </c>
    </row>
    <row r="72" spans="1:4" x14ac:dyDescent="0.3">
      <c r="A72" s="2">
        <v>44877</v>
      </c>
      <c r="C72" s="1">
        <f>_xlfn.FORECAST.ETS(A72,$B$2:$B$43,$A$2:$A$43,1,1)</f>
        <v>3916047.604690914</v>
      </c>
      <c r="D72" s="1">
        <f>_xlfn.FORECAST.ETS.CONFINT(A72,$B$2:$B$43,$A$2:$A$43,0.95,1,1)</f>
        <v>132724.85575787997</v>
      </c>
    </row>
    <row r="73" spans="1:4" x14ac:dyDescent="0.3">
      <c r="A73" s="2">
        <v>44907</v>
      </c>
      <c r="C73" s="1">
        <f>_xlfn.FORECAST.ETS(A73,$B$2:$B$43,$A$2:$A$43,1,1)</f>
        <v>4017009.7440873981</v>
      </c>
      <c r="D73" s="1">
        <f>_xlfn.FORECAST.ETS.CONFINT(A73,$B$2:$B$43,$A$2:$A$43,0.95,1,1)</f>
        <v>133746.14957340955</v>
      </c>
    </row>
    <row r="74" spans="1:4" x14ac:dyDescent="0.3">
      <c r="A74" s="2">
        <v>44938</v>
      </c>
      <c r="C74" s="1">
        <f>_xlfn.FORECAST.ETS(A74,$B$2:$B$43,$A$2:$A$43,1,1)</f>
        <v>3731758.2334257853</v>
      </c>
      <c r="D74" s="1">
        <f>_xlfn.FORECAST.ETS.CONFINT(A74,$B$2:$B$43,$A$2:$A$43,0.95,1,1)</f>
        <v>134772.77393410966</v>
      </c>
    </row>
    <row r="75" spans="1:4" x14ac:dyDescent="0.3">
      <c r="A75" s="2">
        <v>44969</v>
      </c>
      <c r="C75" s="1">
        <f>_xlfn.FORECAST.ETS(A75,$B$2:$B$43,$A$2:$A$43,1,1)</f>
        <v>3465883.0791653171</v>
      </c>
      <c r="D75" s="1">
        <f>_xlfn.FORECAST.ETS.CONFINT(A75,$B$2:$B$43,$A$2:$A$43,0.95,1,1)</f>
        <v>135804.6913610207</v>
      </c>
    </row>
    <row r="76" spans="1:4" x14ac:dyDescent="0.3">
      <c r="A76" s="2">
        <v>44997</v>
      </c>
      <c r="C76" s="1">
        <f>_xlfn.FORECAST.ETS(A76,$B$2:$B$43,$A$2:$A$43,1,1)</f>
        <v>4056046.7691630782</v>
      </c>
      <c r="D76" s="1">
        <f>_xlfn.FORECAST.ETS.CONFINT(A76,$B$2:$B$43,$A$2:$A$43,0.95,1,1)</f>
        <v>136841.86488857094</v>
      </c>
    </row>
    <row r="77" spans="1:4" x14ac:dyDescent="0.3">
      <c r="A77" s="2">
        <v>45028</v>
      </c>
      <c r="C77" s="1">
        <f>_xlfn.FORECAST.ETS(A77,$B$2:$B$43,$A$2:$A$43,1,1)</f>
        <v>4089962.90948282</v>
      </c>
      <c r="D77" s="1">
        <f>_xlfn.FORECAST.ETS.CONFINT(A77,$B$2:$B$43,$A$2:$A$43,0.95,1,1)</f>
        <v>137884.25805950706</v>
      </c>
    </row>
    <row r="78" spans="1:4" x14ac:dyDescent="0.3">
      <c r="A78" s="2">
        <v>45058</v>
      </c>
      <c r="C78" s="1">
        <f>_xlfn.FORECAST.ETS(A78,$B$2:$B$43,$A$2:$A$43,1,1)</f>
        <v>4331825.2581603378</v>
      </c>
      <c r="D78" s="1">
        <f>_xlfn.FORECAST.ETS.CONFINT(A78,$B$2:$B$43,$A$2:$A$43,0.95,1,1)</f>
        <v>138931.83491966594</v>
      </c>
    </row>
    <row r="79" spans="1:4" x14ac:dyDescent="0.3">
      <c r="A79" s="2">
        <v>45089</v>
      </c>
      <c r="C79" s="1">
        <f>_xlfn.FORECAST.ETS(A79,$B$2:$B$43,$A$2:$A$43,1,1)</f>
        <v>4542642.0828398531</v>
      </c>
      <c r="D79" s="1">
        <f>_xlfn.FORECAST.ETS.CONFINT(A79,$B$2:$B$43,$A$2:$A$43,0.95,1,1)</f>
        <v>139984.56001260379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48FBC-BD04-40F1-907B-81B05270C405}">
  <dimension ref="A1"/>
  <sheetViews>
    <sheetView tabSelected="1" workbookViewId="0">
      <selection activeCell="Q6" sqref="Q6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AC943-6D5C-4CB0-94B3-C93D37E768FB}">
  <dimension ref="A1:B43"/>
  <sheetViews>
    <sheetView workbookViewId="0">
      <selection activeCell="A2" sqref="A2:B43"/>
    </sheetView>
  </sheetViews>
  <sheetFormatPr defaultRowHeight="14.4" x14ac:dyDescent="0.3"/>
  <cols>
    <col min="1" max="1" width="10.88671875" style="2" bestFit="1" customWidth="1"/>
    <col min="2" max="2" width="12.6640625" style="1" bestFit="1" customWidth="1"/>
  </cols>
  <sheetData>
    <row r="1" spans="1:2" x14ac:dyDescent="0.3">
      <c r="A1" s="3" t="s">
        <v>0</v>
      </c>
      <c r="B1" s="3"/>
    </row>
    <row r="2" spans="1:2" x14ac:dyDescent="0.3">
      <c r="A2" s="2">
        <v>42744</v>
      </c>
      <c r="B2" s="1">
        <v>2644539</v>
      </c>
    </row>
    <row r="3" spans="1:2" x14ac:dyDescent="0.3">
      <c r="A3" s="2">
        <v>42775</v>
      </c>
      <c r="B3" s="1">
        <v>2359800</v>
      </c>
    </row>
    <row r="4" spans="1:2" x14ac:dyDescent="0.3">
      <c r="A4" s="2">
        <v>42803</v>
      </c>
      <c r="B4" s="1">
        <v>2925918</v>
      </c>
    </row>
    <row r="5" spans="1:2" x14ac:dyDescent="0.3">
      <c r="A5" s="2">
        <v>42834</v>
      </c>
      <c r="B5" s="1">
        <v>3024973</v>
      </c>
    </row>
    <row r="6" spans="1:2" x14ac:dyDescent="0.3">
      <c r="A6" s="2">
        <v>42864</v>
      </c>
      <c r="B6" s="1">
        <v>3177100</v>
      </c>
    </row>
    <row r="7" spans="1:2" x14ac:dyDescent="0.3">
      <c r="A7" s="2">
        <v>42895</v>
      </c>
      <c r="B7" s="1">
        <v>3419595</v>
      </c>
    </row>
    <row r="8" spans="1:2" x14ac:dyDescent="0.3">
      <c r="A8" s="2">
        <v>42925</v>
      </c>
      <c r="B8" s="1">
        <v>3649702</v>
      </c>
    </row>
    <row r="9" spans="1:2" x14ac:dyDescent="0.3">
      <c r="A9" s="2">
        <v>42956</v>
      </c>
      <c r="B9" s="1">
        <v>3650668</v>
      </c>
    </row>
    <row r="10" spans="1:2" x14ac:dyDescent="0.3">
      <c r="A10" s="2">
        <v>42987</v>
      </c>
      <c r="B10" s="1">
        <v>3191526</v>
      </c>
    </row>
    <row r="11" spans="1:2" x14ac:dyDescent="0.3">
      <c r="A11" s="2">
        <v>43017</v>
      </c>
      <c r="B11" s="1">
        <v>3249428</v>
      </c>
    </row>
    <row r="12" spans="1:2" x14ac:dyDescent="0.3">
      <c r="A12" s="2">
        <v>43048</v>
      </c>
      <c r="B12" s="1">
        <v>2971484</v>
      </c>
    </row>
    <row r="13" spans="1:2" x14ac:dyDescent="0.3">
      <c r="A13" s="2">
        <v>43078</v>
      </c>
      <c r="B13" s="1">
        <v>3074209</v>
      </c>
    </row>
    <row r="14" spans="1:2" x14ac:dyDescent="0.3">
      <c r="A14" s="2">
        <v>43110</v>
      </c>
      <c r="B14" s="1">
        <v>2785466</v>
      </c>
    </row>
    <row r="15" spans="1:2" x14ac:dyDescent="0.3">
      <c r="A15" s="2">
        <v>43141</v>
      </c>
      <c r="B15" s="1">
        <v>2515361</v>
      </c>
    </row>
    <row r="16" spans="1:2" x14ac:dyDescent="0.3">
      <c r="A16" s="2">
        <v>43169</v>
      </c>
      <c r="B16" s="1">
        <v>3105958</v>
      </c>
    </row>
    <row r="17" spans="1:2" x14ac:dyDescent="0.3">
      <c r="A17" s="2">
        <v>43200</v>
      </c>
      <c r="B17" s="1">
        <v>3139059</v>
      </c>
    </row>
    <row r="18" spans="1:2" x14ac:dyDescent="0.3">
      <c r="A18" s="2">
        <v>43230</v>
      </c>
      <c r="B18" s="1">
        <v>3380355</v>
      </c>
    </row>
    <row r="19" spans="1:2" x14ac:dyDescent="0.3">
      <c r="A19" s="2">
        <v>43261</v>
      </c>
      <c r="B19" s="1">
        <v>3612886</v>
      </c>
    </row>
    <row r="20" spans="1:2" x14ac:dyDescent="0.3">
      <c r="A20" s="2">
        <v>43291</v>
      </c>
      <c r="B20" s="1">
        <v>3765824</v>
      </c>
    </row>
    <row r="21" spans="1:2" x14ac:dyDescent="0.3">
      <c r="A21" s="2">
        <v>43322</v>
      </c>
      <c r="B21" s="1">
        <v>3771842</v>
      </c>
    </row>
    <row r="22" spans="1:2" x14ac:dyDescent="0.3">
      <c r="A22" s="2">
        <v>43353</v>
      </c>
      <c r="B22" s="1">
        <v>3356365</v>
      </c>
    </row>
    <row r="23" spans="1:2" x14ac:dyDescent="0.3">
      <c r="A23" s="2">
        <v>43383</v>
      </c>
      <c r="B23" s="1">
        <v>3490100</v>
      </c>
    </row>
    <row r="24" spans="1:2" x14ac:dyDescent="0.3">
      <c r="A24" s="2">
        <v>43414</v>
      </c>
      <c r="B24" s="1">
        <v>3163659</v>
      </c>
    </row>
    <row r="25" spans="1:2" x14ac:dyDescent="0.3">
      <c r="A25" s="2">
        <v>43444</v>
      </c>
      <c r="B25" s="1">
        <v>3167124</v>
      </c>
    </row>
    <row r="26" spans="1:2" x14ac:dyDescent="0.3">
      <c r="A26" s="2">
        <v>43476</v>
      </c>
      <c r="B26" s="1">
        <v>2883810</v>
      </c>
    </row>
    <row r="27" spans="1:2" x14ac:dyDescent="0.3">
      <c r="A27" s="2">
        <v>43507</v>
      </c>
      <c r="B27" s="1">
        <v>2610667</v>
      </c>
    </row>
    <row r="28" spans="1:2" x14ac:dyDescent="0.3">
      <c r="A28" s="2">
        <v>43535</v>
      </c>
      <c r="B28" s="1">
        <v>3129205</v>
      </c>
    </row>
    <row r="29" spans="1:2" x14ac:dyDescent="0.3">
      <c r="A29" s="2">
        <v>43566</v>
      </c>
      <c r="B29" s="1">
        <v>3200527</v>
      </c>
    </row>
    <row r="30" spans="1:2" x14ac:dyDescent="0.3">
      <c r="A30" s="2">
        <v>43596</v>
      </c>
      <c r="B30" s="1">
        <v>3547804</v>
      </c>
    </row>
    <row r="31" spans="1:2" x14ac:dyDescent="0.3">
      <c r="A31" s="2">
        <v>43627</v>
      </c>
      <c r="B31" s="1">
        <v>3766323</v>
      </c>
    </row>
    <row r="32" spans="1:2" x14ac:dyDescent="0.3">
      <c r="A32" s="2">
        <v>43657</v>
      </c>
      <c r="B32" s="1">
        <v>3935589</v>
      </c>
    </row>
    <row r="33" spans="1:2" x14ac:dyDescent="0.3">
      <c r="A33" s="2">
        <v>43688</v>
      </c>
      <c r="B33" s="1">
        <v>3917884</v>
      </c>
    </row>
    <row r="34" spans="1:2" x14ac:dyDescent="0.3">
      <c r="A34" s="2">
        <v>43719</v>
      </c>
      <c r="B34" s="1">
        <v>3564970</v>
      </c>
    </row>
    <row r="35" spans="1:2" x14ac:dyDescent="0.3">
      <c r="A35" s="2">
        <v>43749</v>
      </c>
      <c r="B35" s="1">
        <v>3602455</v>
      </c>
    </row>
    <row r="36" spans="1:2" x14ac:dyDescent="0.3">
      <c r="A36" s="2">
        <v>43780</v>
      </c>
      <c r="B36" s="1">
        <v>3326859</v>
      </c>
    </row>
    <row r="37" spans="1:2" x14ac:dyDescent="0.3">
      <c r="A37" s="2">
        <v>43810</v>
      </c>
      <c r="B37" s="1">
        <v>3441693</v>
      </c>
    </row>
    <row r="38" spans="1:2" x14ac:dyDescent="0.3">
      <c r="A38" s="2">
        <v>43842</v>
      </c>
      <c r="B38" s="1">
        <v>3211600</v>
      </c>
    </row>
    <row r="39" spans="1:2" x14ac:dyDescent="0.3">
      <c r="A39" s="2">
        <v>43873</v>
      </c>
      <c r="B39" s="1">
        <v>2998119</v>
      </c>
    </row>
    <row r="40" spans="1:2" x14ac:dyDescent="0.3">
      <c r="A40" s="2">
        <v>43902</v>
      </c>
      <c r="B40" s="1">
        <v>3472440</v>
      </c>
    </row>
    <row r="41" spans="1:2" x14ac:dyDescent="0.3">
      <c r="A41" s="2">
        <v>43933</v>
      </c>
      <c r="B41" s="1">
        <v>3563007</v>
      </c>
    </row>
    <row r="42" spans="1:2" x14ac:dyDescent="0.3">
      <c r="A42" s="2">
        <v>43963</v>
      </c>
      <c r="B42" s="1">
        <v>3820570</v>
      </c>
    </row>
    <row r="43" spans="1:2" x14ac:dyDescent="0.3">
      <c r="A43" s="2">
        <v>43994</v>
      </c>
      <c r="B43" s="1">
        <v>4107195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Chip Lambert</dc:creator>
  <cp:lastModifiedBy>Chip Lambert</cp:lastModifiedBy>
  <dcterms:created xsi:type="dcterms:W3CDTF">2020-08-28T00:55:05Z</dcterms:created>
  <dcterms:modified xsi:type="dcterms:W3CDTF">2020-08-28T03:03:46Z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21b9496b-b664-48d3-96ce-00d92480110f</vt:lpwstr>
  </property>
</Properties>
</file>