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080" yWindow="100" windowWidth="25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2" i="1"/>
  <c r="AA3" i="1"/>
  <c r="AA4" i="1"/>
  <c r="AA5" i="1"/>
  <c r="AA6" i="1"/>
  <c r="AA7" i="1"/>
  <c r="AA8" i="1"/>
  <c r="AA9" i="1"/>
  <c r="AA10" i="1"/>
  <c r="AA11" i="1"/>
  <c r="AA12" i="1"/>
  <c r="AA2" i="1"/>
  <c r="T3" i="1"/>
  <c r="T4" i="1"/>
  <c r="T5" i="1"/>
  <c r="T6" i="1"/>
  <c r="T7" i="1"/>
  <c r="T8" i="1"/>
  <c r="T9" i="1"/>
  <c r="T10" i="1"/>
  <c r="T11" i="1"/>
  <c r="T12" i="1"/>
  <c r="T2" i="1"/>
  <c r="S3" i="1"/>
  <c r="S4" i="1"/>
  <c r="S5" i="1"/>
  <c r="S6" i="1"/>
  <c r="S7" i="1"/>
  <c r="S8" i="1"/>
  <c r="S9" i="1"/>
  <c r="S10" i="1"/>
  <c r="S11" i="1"/>
  <c r="S12" i="1"/>
  <c r="S2" i="1"/>
  <c r="L2" i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K10" i="1"/>
  <c r="K11" i="1"/>
  <c r="K12" i="1"/>
  <c r="K2" i="1"/>
  <c r="H20" i="1"/>
  <c r="H16" i="1"/>
  <c r="R37" i="1"/>
  <c r="Q37" i="1"/>
  <c r="I37" i="1"/>
  <c r="J37" i="1"/>
  <c r="E37" i="1"/>
  <c r="D37" i="1"/>
  <c r="X17" i="1"/>
  <c r="X18" i="1"/>
  <c r="X19" i="1"/>
  <c r="X20" i="1"/>
  <c r="X21" i="1"/>
  <c r="X22" i="1"/>
  <c r="X23" i="1"/>
  <c r="X24" i="1"/>
  <c r="X25" i="1"/>
  <c r="X26" i="1"/>
  <c r="P17" i="1"/>
  <c r="X16" i="1"/>
  <c r="P18" i="1"/>
  <c r="P19" i="1"/>
  <c r="P20" i="1"/>
  <c r="P21" i="1"/>
  <c r="P22" i="1"/>
  <c r="P23" i="1"/>
  <c r="P24" i="1"/>
  <c r="P25" i="1"/>
  <c r="P26" i="1"/>
  <c r="P16" i="1"/>
  <c r="H17" i="1"/>
  <c r="H18" i="1"/>
  <c r="H19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<sst xmlns="http://schemas.openxmlformats.org/spreadsheetml/2006/main" count="61" uniqueCount="27">
  <si>
    <t>normal</t>
  </si>
  <si>
    <t>mirror</t>
  </si>
  <si>
    <t>sandpaper</t>
  </si>
  <si>
    <t>Mass(block) (kg)</t>
  </si>
  <si>
    <t>Force(pull) (Newtons)</t>
  </si>
  <si>
    <t>un(Force) (Newtons)</t>
  </si>
  <si>
    <t>Mass(added) (kg)</t>
  </si>
  <si>
    <t>Normal wood</t>
  </si>
  <si>
    <t>Mirror</t>
  </si>
  <si>
    <t>Sandpaper</t>
  </si>
  <si>
    <t>Mass(total) (kg)</t>
  </si>
  <si>
    <t>Trial number</t>
  </si>
  <si>
    <t>Angle (degrees)</t>
  </si>
  <si>
    <t xml:space="preserve">Trial number </t>
  </si>
  <si>
    <t>No mass</t>
  </si>
  <si>
    <t>500 kg mass</t>
  </si>
  <si>
    <t>Standard Wood Block</t>
  </si>
  <si>
    <t>Sandpaper block</t>
  </si>
  <si>
    <t>Mirror block</t>
  </si>
  <si>
    <t>Mirror Block</t>
  </si>
  <si>
    <t>Mass (total) (kg)</t>
  </si>
  <si>
    <t>Sandpaper Block</t>
  </si>
  <si>
    <t>Average</t>
  </si>
  <si>
    <r>
      <t>μ</t>
    </r>
    <r>
      <rPr>
        <sz val="8"/>
        <color theme="1"/>
        <rFont val="Calibri"/>
        <scheme val="minor"/>
      </rPr>
      <t>s</t>
    </r>
  </si>
  <si>
    <t>Mass(total)(kg)</t>
  </si>
  <si>
    <t>Normal Force (N)</t>
  </si>
  <si>
    <t>Force of Friction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</si>
</sst>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2" fontId="3" fillId="0" borderId="0" xfId="0" applyNumberFormat="1" applyFont="1"/>
    <xf numFmtId="166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166" fontId="3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</a:t>
            </a:r>
            <a:r>
              <a:rPr lang="en-US" baseline="0"/>
              <a:t> wood: Kinetic Friction Force vs. Normal Force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Force of Friction (N)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0890004374453193"/>
                  <c:y val="0.52222222222222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f</a:t>
                    </a:r>
                    <a:r>
                      <a:rPr lang="en-US" baseline="0"/>
                      <a:t> = (0.2508)n - 0.0188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Sheet1!$J$2:$J$12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0.03</c:v>
                  </c:pt>
                  <c:pt idx="6">
                    <c:v>0.03</c:v>
                  </c:pt>
                  <c:pt idx="7">
                    <c:v>0.04</c:v>
                  </c:pt>
                  <c:pt idx="8">
                    <c:v>0.03</c:v>
                  </c:pt>
                  <c:pt idx="9">
                    <c:v>0.03</c:v>
                  </c:pt>
                  <c:pt idx="10">
                    <c:v>0.03</c:v>
                  </c:pt>
                </c:numCache>
              </c:numRef>
            </c:plus>
            <c:minus>
              <c:numRef>
                <c:f>Sheet1!$J$2:$J$12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0.03</c:v>
                  </c:pt>
                  <c:pt idx="6">
                    <c:v>0.03</c:v>
                  </c:pt>
                  <c:pt idx="7">
                    <c:v>0.04</c:v>
                  </c:pt>
                  <c:pt idx="8">
                    <c:v>0.03</c:v>
                  </c:pt>
                  <c:pt idx="9">
                    <c:v>0.03</c:v>
                  </c:pt>
                  <c:pt idx="10">
                    <c:v>0.03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Sheet1!$L$2:$L$12</c:f>
              <c:numCache>
                <c:formatCode>0.00</c:formatCode>
                <c:ptCount val="11"/>
                <c:pt idx="0">
                  <c:v>0.6076</c:v>
                </c:pt>
                <c:pt idx="1">
                  <c:v>1.0976</c:v>
                </c:pt>
                <c:pt idx="2">
                  <c:v>1.5876</c:v>
                </c:pt>
                <c:pt idx="3">
                  <c:v>2.0776</c:v>
                </c:pt>
                <c:pt idx="4">
                  <c:v>2.5676</c:v>
                </c:pt>
                <c:pt idx="5">
                  <c:v>3.0576</c:v>
                </c:pt>
                <c:pt idx="6">
                  <c:v>3.5476</c:v>
                </c:pt>
                <c:pt idx="7">
                  <c:v>4.0376</c:v>
                </c:pt>
                <c:pt idx="8">
                  <c:v>4.527600000000001</c:v>
                </c:pt>
                <c:pt idx="9">
                  <c:v>5.017600000000001</c:v>
                </c:pt>
                <c:pt idx="10">
                  <c:v>5.507600000000001</c:v>
                </c:pt>
              </c:numCache>
            </c:numRef>
          </c:xVal>
          <c:yVal>
            <c:numRef>
              <c:f>Sheet1!$M$2:$M$12</c:f>
              <c:numCache>
                <c:formatCode>0.00</c:formatCode>
                <c:ptCount val="11"/>
                <c:pt idx="0" formatCode="General">
                  <c:v>0.15</c:v>
                </c:pt>
                <c:pt idx="1">
                  <c:v>0.25</c:v>
                </c:pt>
                <c:pt idx="2">
                  <c:v>0.4</c:v>
                </c:pt>
                <c:pt idx="3">
                  <c:v>0.48</c:v>
                </c:pt>
                <c:pt idx="4">
                  <c:v>0.67</c:v>
                </c:pt>
                <c:pt idx="5">
                  <c:v>0.73</c:v>
                </c:pt>
                <c:pt idx="6">
                  <c:v>0.8</c:v>
                </c:pt>
                <c:pt idx="7">
                  <c:v>1.0</c:v>
                </c:pt>
                <c:pt idx="8">
                  <c:v>1.1</c:v>
                </c:pt>
                <c:pt idx="9">
                  <c:v>1.25</c:v>
                </c:pt>
                <c:pt idx="10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81064"/>
        <c:axId val="2140517896"/>
      </c:scatterChart>
      <c:valAx>
        <c:axId val="2140581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0517896"/>
        <c:crosses val="autoZero"/>
        <c:crossBetween val="midCat"/>
      </c:valAx>
      <c:valAx>
        <c:axId val="214051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Kinetic</a:t>
                </a:r>
                <a:r>
                  <a:rPr lang="en-US" baseline="0"/>
                  <a:t> Friction Force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58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Mirror Block: Kinetic Friction Force vs. Normal Force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0970909886264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Force of Friction (N)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0.100903615801566"/>
                  <c:y val="0.4581481481481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f</a:t>
                    </a:r>
                    <a:r>
                      <a:rPr lang="en-US" baseline="0"/>
                      <a:t> = (0.3807)n - 0.1808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Sheet1!$R$2:$R$12</c:f>
                <c:numCache>
                  <c:formatCode>General</c:formatCode>
                  <c:ptCount val="11"/>
                  <c:pt idx="0">
                    <c:v>0.06</c:v>
                  </c:pt>
                  <c:pt idx="1">
                    <c:v>0.06</c:v>
                  </c:pt>
                  <c:pt idx="2">
                    <c:v>0.08</c:v>
                  </c:pt>
                  <c:pt idx="3">
                    <c:v>0.15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0.24</c:v>
                  </c:pt>
                  <c:pt idx="7">
                    <c:v>0.26</c:v>
                  </c:pt>
                  <c:pt idx="8">
                    <c:v>0.37</c:v>
                  </c:pt>
                  <c:pt idx="9">
                    <c:v>0.37</c:v>
                  </c:pt>
                  <c:pt idx="10">
                    <c:v>0.31</c:v>
                  </c:pt>
                </c:numCache>
              </c:numRef>
            </c:plus>
            <c:minus>
              <c:numRef>
                <c:f>Sheet1!$R$2:$R$12</c:f>
                <c:numCache>
                  <c:formatCode>General</c:formatCode>
                  <c:ptCount val="11"/>
                  <c:pt idx="0">
                    <c:v>0.06</c:v>
                  </c:pt>
                  <c:pt idx="1">
                    <c:v>0.06</c:v>
                  </c:pt>
                  <c:pt idx="2">
                    <c:v>0.08</c:v>
                  </c:pt>
                  <c:pt idx="3">
                    <c:v>0.15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0.24</c:v>
                  </c:pt>
                  <c:pt idx="7">
                    <c:v>0.26</c:v>
                  </c:pt>
                  <c:pt idx="8">
                    <c:v>0.37</c:v>
                  </c:pt>
                  <c:pt idx="9">
                    <c:v>0.37</c:v>
                  </c:pt>
                  <c:pt idx="10">
                    <c:v>0.31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Sheet1!$T$2:$T$12</c:f>
              <c:numCache>
                <c:formatCode>0.00</c:formatCode>
                <c:ptCount val="11"/>
                <c:pt idx="0">
                  <c:v>1.23186</c:v>
                </c:pt>
                <c:pt idx="1">
                  <c:v>1.72186</c:v>
                </c:pt>
                <c:pt idx="2">
                  <c:v>2.21186</c:v>
                </c:pt>
                <c:pt idx="3">
                  <c:v>2.70186</c:v>
                </c:pt>
                <c:pt idx="4">
                  <c:v>3.19186</c:v>
                </c:pt>
                <c:pt idx="5">
                  <c:v>3.681860000000001</c:v>
                </c:pt>
                <c:pt idx="6">
                  <c:v>4.17186</c:v>
                </c:pt>
                <c:pt idx="7">
                  <c:v>4.661860000000001</c:v>
                </c:pt>
                <c:pt idx="8">
                  <c:v>5.151860000000001</c:v>
                </c:pt>
                <c:pt idx="9">
                  <c:v>5.64186</c:v>
                </c:pt>
                <c:pt idx="10">
                  <c:v>6.13186</c:v>
                </c:pt>
              </c:numCache>
            </c:numRef>
          </c:xVal>
          <c:yVal>
            <c:numRef>
              <c:f>Sheet1!$U$2:$U$12</c:f>
              <c:numCache>
                <c:formatCode>0.00</c:formatCode>
                <c:ptCount val="11"/>
                <c:pt idx="0" formatCode="General">
                  <c:v>0.31</c:v>
                </c:pt>
                <c:pt idx="1">
                  <c:v>0.44</c:v>
                </c:pt>
                <c:pt idx="2">
                  <c:v>0.65</c:v>
                </c:pt>
                <c:pt idx="3">
                  <c:v>0.84</c:v>
                </c:pt>
                <c:pt idx="4">
                  <c:v>1.0</c:v>
                </c:pt>
                <c:pt idx="5">
                  <c:v>1.35</c:v>
                </c:pt>
                <c:pt idx="6">
                  <c:v>1.4</c:v>
                </c:pt>
                <c:pt idx="7">
                  <c:v>1.52</c:v>
                </c:pt>
                <c:pt idx="8">
                  <c:v>1.8</c:v>
                </c:pt>
                <c:pt idx="9">
                  <c:v>1.98</c:v>
                </c:pt>
                <c:pt idx="10">
                  <c:v>2.14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52984"/>
        <c:axId val="2147250840"/>
      </c:scatterChart>
      <c:valAx>
        <c:axId val="2143552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7250840"/>
        <c:crosses val="autoZero"/>
        <c:crossBetween val="midCat"/>
      </c:valAx>
      <c:valAx>
        <c:axId val="214725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Kinetic</a:t>
                </a:r>
                <a:r>
                  <a:rPr lang="en-US" baseline="0"/>
                  <a:t> Friction Force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5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Sandpaper Block: Kinetic Friction Force vs. Normal Force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242760279965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Force of Friction (N)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0.0636774732767342"/>
                  <c:y val="0.5224299065420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f</a:t>
                    </a:r>
                    <a:r>
                      <a:rPr lang="en-US" baseline="0"/>
                      <a:t> = (0.2202)n - 0.0031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Sheet1!$Z$2:$Z$12</c:f>
                <c:numCache>
                  <c:formatCode>General</c:formatCode>
                  <c:ptCount val="11"/>
                  <c:pt idx="0">
                    <c:v>0.02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0.07</c:v>
                  </c:pt>
                  <c:pt idx="6">
                    <c:v>0.07</c:v>
                  </c:pt>
                  <c:pt idx="7">
                    <c:v>0.1</c:v>
                  </c:pt>
                  <c:pt idx="8">
                    <c:v>0.11</c:v>
                  </c:pt>
                  <c:pt idx="9">
                    <c:v>0.08</c:v>
                  </c:pt>
                  <c:pt idx="10">
                    <c:v>0.1</c:v>
                  </c:pt>
                </c:numCache>
              </c:numRef>
            </c:plus>
            <c:minus>
              <c:numRef>
                <c:f>Sheet1!$Z$2:$Z$12</c:f>
                <c:numCache>
                  <c:formatCode>General</c:formatCode>
                  <c:ptCount val="11"/>
                  <c:pt idx="0">
                    <c:v>0.02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0.07</c:v>
                  </c:pt>
                  <c:pt idx="6">
                    <c:v>0.07</c:v>
                  </c:pt>
                  <c:pt idx="7">
                    <c:v>0.1</c:v>
                  </c:pt>
                  <c:pt idx="8">
                    <c:v>0.11</c:v>
                  </c:pt>
                  <c:pt idx="9">
                    <c:v>0.08</c:v>
                  </c:pt>
                  <c:pt idx="10">
                    <c:v>0.1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Sheet1!$AB$2:$AB$12</c:f>
              <c:numCache>
                <c:formatCode>0.00</c:formatCode>
                <c:ptCount val="11"/>
                <c:pt idx="0">
                  <c:v>0.5733</c:v>
                </c:pt>
                <c:pt idx="1">
                  <c:v>1.0633</c:v>
                </c:pt>
                <c:pt idx="2">
                  <c:v>1.5533</c:v>
                </c:pt>
                <c:pt idx="3">
                  <c:v>2.0433</c:v>
                </c:pt>
                <c:pt idx="4">
                  <c:v>2.5333</c:v>
                </c:pt>
                <c:pt idx="5">
                  <c:v>3.0233</c:v>
                </c:pt>
                <c:pt idx="6">
                  <c:v>3.5133</c:v>
                </c:pt>
                <c:pt idx="7">
                  <c:v>4.0033</c:v>
                </c:pt>
                <c:pt idx="8">
                  <c:v>4.4933</c:v>
                </c:pt>
                <c:pt idx="9">
                  <c:v>4.9833</c:v>
                </c:pt>
                <c:pt idx="10">
                  <c:v>5.4733</c:v>
                </c:pt>
              </c:numCache>
            </c:numRef>
          </c:xVal>
          <c:yVal>
            <c:numRef>
              <c:f>Sheet1!$AC$2:$AC$12</c:f>
              <c:numCache>
                <c:formatCode>0.00</c:formatCode>
                <c:ptCount val="11"/>
                <c:pt idx="0" formatCode="General">
                  <c:v>0.17</c:v>
                </c:pt>
                <c:pt idx="1">
                  <c:v>0.22</c:v>
                </c:pt>
                <c:pt idx="2">
                  <c:v>0.36</c:v>
                </c:pt>
                <c:pt idx="3">
                  <c:v>0.41</c:v>
                </c:pt>
                <c:pt idx="4">
                  <c:v>0.55</c:v>
                </c:pt>
                <c:pt idx="5">
                  <c:v>0.67</c:v>
                </c:pt>
                <c:pt idx="6">
                  <c:v>0.72</c:v>
                </c:pt>
                <c:pt idx="7">
                  <c:v>0.82</c:v>
                </c:pt>
                <c:pt idx="8">
                  <c:v>1.01</c:v>
                </c:pt>
                <c:pt idx="9">
                  <c:v>1.14</c:v>
                </c:pt>
                <c:pt idx="10">
                  <c:v>1.22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18744"/>
        <c:axId val="2144273656"/>
      </c:scatterChart>
      <c:valAx>
        <c:axId val="2143518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9549993401663"/>
              <c:y val="0.87383177570093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44273656"/>
        <c:crosses val="autoZero"/>
        <c:crossBetween val="midCat"/>
      </c:valAx>
      <c:valAx>
        <c:axId val="214427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Kinetic</a:t>
                </a:r>
                <a:r>
                  <a:rPr lang="en-US" baseline="0"/>
                  <a:t> Friction Force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1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40</xdr:row>
      <xdr:rowOff>127000</xdr:rowOff>
    </xdr:from>
    <xdr:to>
      <xdr:col>6</xdr:col>
      <xdr:colOff>787400</xdr:colOff>
      <xdr:row>55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40</xdr:row>
      <xdr:rowOff>139700</xdr:rowOff>
    </xdr:from>
    <xdr:to>
      <xdr:col>13</xdr:col>
      <xdr:colOff>457200</xdr:colOff>
      <xdr:row>55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546100</xdr:colOff>
      <xdr:row>40</xdr:row>
      <xdr:rowOff>139700</xdr:rowOff>
    </xdr:from>
    <xdr:to>
      <xdr:col>20</xdr:col>
      <xdr:colOff>139700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topLeftCell="C26" workbookViewId="0">
      <selection activeCell="L38" sqref="L38"/>
    </sheetView>
  </sheetViews>
  <sheetFormatPr baseColWidth="10" defaultRowHeight="15" x14ac:dyDescent="0"/>
  <sheetData>
    <row r="1" spans="1:29" ht="30" customHeight="1">
      <c r="A1" s="2" t="s">
        <v>3</v>
      </c>
      <c r="G1" s="11" t="s">
        <v>7</v>
      </c>
      <c r="H1" s="3" t="s">
        <v>6</v>
      </c>
      <c r="I1" s="3" t="s">
        <v>4</v>
      </c>
      <c r="J1" s="3" t="s">
        <v>5</v>
      </c>
      <c r="K1" s="2" t="s">
        <v>10</v>
      </c>
      <c r="L1" s="2" t="s">
        <v>25</v>
      </c>
      <c r="M1" s="3" t="s">
        <v>26</v>
      </c>
      <c r="O1" s="10" t="s">
        <v>8</v>
      </c>
      <c r="P1" s="3" t="s">
        <v>6</v>
      </c>
      <c r="Q1" s="3" t="s">
        <v>4</v>
      </c>
      <c r="R1" s="3" t="s">
        <v>5</v>
      </c>
      <c r="S1" s="3" t="s">
        <v>24</v>
      </c>
      <c r="T1" s="3" t="s">
        <v>25</v>
      </c>
      <c r="U1" s="3" t="s">
        <v>26</v>
      </c>
      <c r="W1" s="10" t="s">
        <v>9</v>
      </c>
      <c r="X1" s="3" t="s">
        <v>6</v>
      </c>
      <c r="Y1" s="3" t="s">
        <v>4</v>
      </c>
      <c r="Z1" s="3" t="s">
        <v>5</v>
      </c>
      <c r="AA1" s="3" t="s">
        <v>10</v>
      </c>
      <c r="AB1" s="3" t="s">
        <v>25</v>
      </c>
      <c r="AC1" s="3" t="s">
        <v>26</v>
      </c>
    </row>
    <row r="2" spans="1:29" ht="17" customHeight="1">
      <c r="A2" s="2"/>
      <c r="H2" s="3">
        <v>0</v>
      </c>
      <c r="I2" s="1">
        <v>0.15</v>
      </c>
      <c r="J2" s="1">
        <v>0.01</v>
      </c>
      <c r="K2">
        <f>0.062+H2:H12</f>
        <v>6.2E-2</v>
      </c>
      <c r="L2" s="4">
        <f>9.8*(K2:K12)</f>
        <v>0.60760000000000003</v>
      </c>
      <c r="M2" s="1">
        <v>0.15</v>
      </c>
      <c r="P2" s="3">
        <v>0</v>
      </c>
      <c r="Q2" s="1">
        <v>0.31</v>
      </c>
      <c r="R2" s="1">
        <v>0.06</v>
      </c>
      <c r="S2" s="12">
        <f>0.1257+P2:P12</f>
        <v>0.12570000000000001</v>
      </c>
      <c r="T2" s="8">
        <f>9.8*(S2:S12)</f>
        <v>1.2318600000000002</v>
      </c>
      <c r="U2" s="1">
        <v>0.31</v>
      </c>
      <c r="X2" s="3">
        <v>0</v>
      </c>
      <c r="Y2" s="1">
        <v>0.17</v>
      </c>
      <c r="Z2" s="1">
        <v>0.02</v>
      </c>
      <c r="AA2" s="9">
        <f>0.0585+X2:X12</f>
        <v>5.8500000000000003E-2</v>
      </c>
      <c r="AB2" s="4">
        <f>9.8*(AA2:AA12)</f>
        <v>0.57330000000000003</v>
      </c>
      <c r="AC2" s="1">
        <v>0.17</v>
      </c>
    </row>
    <row r="3" spans="1:29">
      <c r="A3">
        <v>5.8500000000000003E-2</v>
      </c>
      <c r="B3" t="s">
        <v>2</v>
      </c>
      <c r="H3">
        <v>0.05</v>
      </c>
      <c r="I3" s="4">
        <v>0.25</v>
      </c>
      <c r="J3">
        <v>0.02</v>
      </c>
      <c r="K3">
        <f t="shared" ref="K3:K12" si="0">0.062+H3:H13</f>
        <v>0.112</v>
      </c>
      <c r="L3" s="4">
        <f t="shared" ref="L3:L12" si="1">9.8*(K3:K13)</f>
        <v>1.0976000000000001</v>
      </c>
      <c r="M3" s="4">
        <v>0.25</v>
      </c>
      <c r="P3">
        <v>0.05</v>
      </c>
      <c r="Q3" s="4">
        <v>0.44</v>
      </c>
      <c r="R3">
        <v>0.06</v>
      </c>
      <c r="S3" s="12">
        <f t="shared" ref="S3:S12" si="2">0.1257+P3:P13</f>
        <v>0.17570000000000002</v>
      </c>
      <c r="T3" s="8">
        <f t="shared" ref="T3:T12" si="3">9.8*(S3:S13)</f>
        <v>1.7218600000000004</v>
      </c>
      <c r="U3" s="4">
        <v>0.44</v>
      </c>
      <c r="X3" s="1">
        <v>0.05</v>
      </c>
      <c r="Y3" s="4">
        <v>0.22</v>
      </c>
      <c r="Z3">
        <v>0.02</v>
      </c>
      <c r="AA3" s="9">
        <f t="shared" ref="AA3:AA12" si="4">0.0585+X3:X13</f>
        <v>0.10850000000000001</v>
      </c>
      <c r="AB3" s="4">
        <f t="shared" ref="AB3:AB12" si="5">9.8*(AA3:AA13)</f>
        <v>1.0633000000000001</v>
      </c>
      <c r="AC3" s="4">
        <v>0.22</v>
      </c>
    </row>
    <row r="4" spans="1:29">
      <c r="A4">
        <v>0.12570000000000001</v>
      </c>
      <c r="B4" t="s">
        <v>1</v>
      </c>
      <c r="H4">
        <v>0.1</v>
      </c>
      <c r="I4" s="4">
        <v>0.4</v>
      </c>
      <c r="J4">
        <v>0.02</v>
      </c>
      <c r="K4">
        <f t="shared" si="0"/>
        <v>0.16200000000000001</v>
      </c>
      <c r="L4" s="4">
        <f t="shared" si="1"/>
        <v>1.5876000000000001</v>
      </c>
      <c r="M4" s="4">
        <v>0.4</v>
      </c>
      <c r="P4">
        <v>0.1</v>
      </c>
      <c r="Q4" s="4">
        <v>0.65</v>
      </c>
      <c r="R4">
        <v>0.08</v>
      </c>
      <c r="S4" s="12">
        <f t="shared" si="2"/>
        <v>0.22570000000000001</v>
      </c>
      <c r="T4" s="8">
        <f t="shared" si="3"/>
        <v>2.2118600000000002</v>
      </c>
      <c r="U4" s="4">
        <v>0.65</v>
      </c>
      <c r="X4" s="1">
        <v>0.1</v>
      </c>
      <c r="Y4" s="4">
        <v>0.36</v>
      </c>
      <c r="Z4">
        <v>0.03</v>
      </c>
      <c r="AA4" s="9">
        <f t="shared" si="4"/>
        <v>0.1585</v>
      </c>
      <c r="AB4" s="4">
        <f t="shared" si="5"/>
        <v>1.5533000000000001</v>
      </c>
      <c r="AC4" s="4">
        <v>0.36</v>
      </c>
    </row>
    <row r="5" spans="1:29">
      <c r="A5" s="5">
        <v>6.2E-2</v>
      </c>
      <c r="B5" t="s">
        <v>0</v>
      </c>
      <c r="H5">
        <v>0.15</v>
      </c>
      <c r="I5" s="4">
        <v>0.48</v>
      </c>
      <c r="J5">
        <v>0.02</v>
      </c>
      <c r="K5">
        <f t="shared" si="0"/>
        <v>0.21199999999999999</v>
      </c>
      <c r="L5" s="4">
        <f t="shared" si="1"/>
        <v>2.0775999999999999</v>
      </c>
      <c r="M5" s="4">
        <v>0.48</v>
      </c>
      <c r="P5">
        <v>0.15</v>
      </c>
      <c r="Q5" s="4">
        <v>0.84</v>
      </c>
      <c r="R5">
        <v>0.15</v>
      </c>
      <c r="S5" s="12">
        <f t="shared" si="2"/>
        <v>0.2757</v>
      </c>
      <c r="T5" s="8">
        <f t="shared" si="3"/>
        <v>2.7018600000000004</v>
      </c>
      <c r="U5" s="4">
        <v>0.84</v>
      </c>
      <c r="X5" s="1">
        <v>0.15</v>
      </c>
      <c r="Y5" s="4">
        <v>0.41</v>
      </c>
      <c r="Z5">
        <v>0.05</v>
      </c>
      <c r="AA5" s="9">
        <f t="shared" si="4"/>
        <v>0.20849999999999999</v>
      </c>
      <c r="AB5" s="4">
        <f t="shared" si="5"/>
        <v>2.0432999999999999</v>
      </c>
      <c r="AC5" s="4">
        <v>0.41</v>
      </c>
    </row>
    <row r="6" spans="1:29">
      <c r="H6">
        <v>0.2</v>
      </c>
      <c r="I6" s="4">
        <v>0.67</v>
      </c>
      <c r="J6">
        <v>0.03</v>
      </c>
      <c r="K6">
        <f t="shared" si="0"/>
        <v>0.26200000000000001</v>
      </c>
      <c r="L6" s="4">
        <f t="shared" si="1"/>
        <v>2.5676000000000001</v>
      </c>
      <c r="M6" s="4">
        <v>0.67</v>
      </c>
      <c r="P6">
        <v>0.2</v>
      </c>
      <c r="Q6" s="4">
        <v>1</v>
      </c>
      <c r="R6" s="4">
        <v>0.1</v>
      </c>
      <c r="S6" s="12">
        <f t="shared" si="2"/>
        <v>0.32569999999999999</v>
      </c>
      <c r="T6" s="8">
        <f t="shared" si="3"/>
        <v>3.1918600000000001</v>
      </c>
      <c r="U6" s="4">
        <v>1</v>
      </c>
      <c r="X6" s="1">
        <v>0.2</v>
      </c>
      <c r="Y6" s="4">
        <v>0.55000000000000004</v>
      </c>
      <c r="Z6">
        <v>0.05</v>
      </c>
      <c r="AA6" s="9">
        <f t="shared" si="4"/>
        <v>0.25850000000000001</v>
      </c>
      <c r="AB6" s="4">
        <f t="shared" si="5"/>
        <v>2.5333000000000001</v>
      </c>
      <c r="AC6" s="4">
        <v>0.55000000000000004</v>
      </c>
    </row>
    <row r="7" spans="1:29">
      <c r="H7">
        <v>0.25</v>
      </c>
      <c r="I7" s="4">
        <v>0.73</v>
      </c>
      <c r="J7">
        <v>0.03</v>
      </c>
      <c r="K7">
        <f t="shared" si="0"/>
        <v>0.312</v>
      </c>
      <c r="L7" s="4">
        <f t="shared" si="1"/>
        <v>3.0576000000000003</v>
      </c>
      <c r="M7" s="4">
        <v>0.73</v>
      </c>
      <c r="P7">
        <v>0.25</v>
      </c>
      <c r="Q7" s="4">
        <v>1.35</v>
      </c>
      <c r="R7" s="4">
        <v>0.2</v>
      </c>
      <c r="S7" s="12">
        <f t="shared" si="2"/>
        <v>0.37570000000000003</v>
      </c>
      <c r="T7" s="8">
        <f t="shared" si="3"/>
        <v>3.6818600000000008</v>
      </c>
      <c r="U7" s="4">
        <v>1.35</v>
      </c>
      <c r="X7" s="1">
        <v>0.25</v>
      </c>
      <c r="Y7" s="4">
        <v>0.67</v>
      </c>
      <c r="Z7">
        <v>7.0000000000000007E-2</v>
      </c>
      <c r="AA7" s="9">
        <f t="shared" si="4"/>
        <v>0.3085</v>
      </c>
      <c r="AB7" s="4">
        <f t="shared" si="5"/>
        <v>3.0233000000000003</v>
      </c>
      <c r="AC7" s="4">
        <v>0.67</v>
      </c>
    </row>
    <row r="8" spans="1:29">
      <c r="H8">
        <v>0.3</v>
      </c>
      <c r="I8" s="4">
        <v>0.8</v>
      </c>
      <c r="J8">
        <v>0.03</v>
      </c>
      <c r="K8">
        <f t="shared" si="0"/>
        <v>0.36199999999999999</v>
      </c>
      <c r="L8" s="4">
        <f t="shared" si="1"/>
        <v>3.5476000000000001</v>
      </c>
      <c r="M8" s="4">
        <v>0.8</v>
      </c>
      <c r="P8">
        <v>0.3</v>
      </c>
      <c r="Q8" s="4">
        <v>1.4</v>
      </c>
      <c r="R8">
        <v>0.24</v>
      </c>
      <c r="S8" s="12">
        <f t="shared" si="2"/>
        <v>0.42569999999999997</v>
      </c>
      <c r="T8" s="8">
        <f t="shared" si="3"/>
        <v>4.1718599999999997</v>
      </c>
      <c r="U8" s="4">
        <v>1.4</v>
      </c>
      <c r="X8" s="1">
        <v>0.3</v>
      </c>
      <c r="Y8" s="4">
        <v>0.72</v>
      </c>
      <c r="Z8">
        <v>7.0000000000000007E-2</v>
      </c>
      <c r="AA8" s="9">
        <f t="shared" si="4"/>
        <v>0.35849999999999999</v>
      </c>
      <c r="AB8" s="4">
        <f t="shared" si="5"/>
        <v>3.5133000000000001</v>
      </c>
      <c r="AC8" s="4">
        <v>0.72</v>
      </c>
    </row>
    <row r="9" spans="1:29">
      <c r="H9">
        <v>0.35</v>
      </c>
      <c r="I9" s="4">
        <v>1</v>
      </c>
      <c r="J9">
        <v>0.04</v>
      </c>
      <c r="K9">
        <f t="shared" si="0"/>
        <v>0.41199999999999998</v>
      </c>
      <c r="L9" s="4">
        <f t="shared" si="1"/>
        <v>4.0376000000000003</v>
      </c>
      <c r="M9" s="4">
        <v>1</v>
      </c>
      <c r="P9">
        <v>0.35</v>
      </c>
      <c r="Q9" s="4">
        <v>1.52</v>
      </c>
      <c r="R9">
        <v>0.26</v>
      </c>
      <c r="S9" s="12">
        <f t="shared" si="2"/>
        <v>0.47570000000000001</v>
      </c>
      <c r="T9" s="8">
        <f t="shared" si="3"/>
        <v>4.6618600000000008</v>
      </c>
      <c r="U9" s="4">
        <v>1.52</v>
      </c>
      <c r="X9" s="1">
        <v>0.35</v>
      </c>
      <c r="Y9" s="4">
        <v>0.82</v>
      </c>
      <c r="Z9" s="4">
        <v>0.1</v>
      </c>
      <c r="AA9" s="9">
        <f t="shared" si="4"/>
        <v>0.40849999999999997</v>
      </c>
      <c r="AB9" s="4">
        <f t="shared" si="5"/>
        <v>4.0033000000000003</v>
      </c>
      <c r="AC9" s="4">
        <v>0.82</v>
      </c>
    </row>
    <row r="10" spans="1:29">
      <c r="H10">
        <v>0.4</v>
      </c>
      <c r="I10" s="4">
        <v>1.1000000000000001</v>
      </c>
      <c r="J10">
        <v>0.03</v>
      </c>
      <c r="K10">
        <f t="shared" si="0"/>
        <v>0.46200000000000002</v>
      </c>
      <c r="L10" s="4">
        <f t="shared" si="1"/>
        <v>4.5276000000000005</v>
      </c>
      <c r="M10" s="4">
        <v>1.1000000000000001</v>
      </c>
      <c r="P10">
        <v>0.4</v>
      </c>
      <c r="Q10" s="4">
        <v>1.8</v>
      </c>
      <c r="R10">
        <v>0.37</v>
      </c>
      <c r="S10" s="12">
        <f t="shared" si="2"/>
        <v>0.52570000000000006</v>
      </c>
      <c r="T10" s="8">
        <f t="shared" si="3"/>
        <v>5.151860000000001</v>
      </c>
      <c r="U10" s="4">
        <v>1.8</v>
      </c>
      <c r="X10" s="1">
        <v>0.4</v>
      </c>
      <c r="Y10" s="4">
        <v>1.01</v>
      </c>
      <c r="Z10">
        <v>0.11</v>
      </c>
      <c r="AA10" s="9">
        <f t="shared" si="4"/>
        <v>0.45850000000000002</v>
      </c>
      <c r="AB10" s="4">
        <f t="shared" si="5"/>
        <v>4.4933000000000005</v>
      </c>
      <c r="AC10" s="4">
        <v>1.01</v>
      </c>
    </row>
    <row r="11" spans="1:29">
      <c r="H11">
        <v>0.45</v>
      </c>
      <c r="I11" s="4">
        <v>1.25</v>
      </c>
      <c r="J11">
        <v>0.03</v>
      </c>
      <c r="K11">
        <f t="shared" si="0"/>
        <v>0.51200000000000001</v>
      </c>
      <c r="L11" s="4">
        <f t="shared" si="1"/>
        <v>5.0176000000000007</v>
      </c>
      <c r="M11" s="4">
        <v>1.25</v>
      </c>
      <c r="P11">
        <v>0.45</v>
      </c>
      <c r="Q11" s="4">
        <v>1.98</v>
      </c>
      <c r="R11">
        <v>0.37</v>
      </c>
      <c r="S11" s="12">
        <f t="shared" si="2"/>
        <v>0.57569999999999999</v>
      </c>
      <c r="T11" s="8">
        <f t="shared" si="3"/>
        <v>5.6418600000000003</v>
      </c>
      <c r="U11" s="4">
        <v>1.98</v>
      </c>
      <c r="X11" s="1">
        <v>0.45</v>
      </c>
      <c r="Y11" s="4">
        <v>1.1399999999999999</v>
      </c>
      <c r="Z11">
        <v>0.08</v>
      </c>
      <c r="AA11" s="9">
        <f t="shared" si="4"/>
        <v>0.50850000000000006</v>
      </c>
      <c r="AB11" s="4">
        <f t="shared" si="5"/>
        <v>4.9833000000000007</v>
      </c>
      <c r="AC11" s="4">
        <v>1.1399999999999999</v>
      </c>
    </row>
    <row r="12" spans="1:29">
      <c r="H12">
        <v>0.5</v>
      </c>
      <c r="I12" s="4">
        <v>1.4</v>
      </c>
      <c r="J12">
        <v>0.03</v>
      </c>
      <c r="K12">
        <f t="shared" si="0"/>
        <v>0.56200000000000006</v>
      </c>
      <c r="L12" s="4">
        <f t="shared" si="1"/>
        <v>5.5076000000000009</v>
      </c>
      <c r="M12" s="4">
        <v>1.4</v>
      </c>
      <c r="P12">
        <v>0.5</v>
      </c>
      <c r="Q12" s="4">
        <v>2.14</v>
      </c>
      <c r="R12">
        <v>0.31</v>
      </c>
      <c r="S12" s="12">
        <f t="shared" si="2"/>
        <v>0.62570000000000003</v>
      </c>
      <c r="T12" s="8">
        <f t="shared" si="3"/>
        <v>6.1318600000000005</v>
      </c>
      <c r="U12" s="4">
        <v>2.14</v>
      </c>
      <c r="X12" s="1">
        <v>0.5</v>
      </c>
      <c r="Y12" s="4">
        <v>1.22</v>
      </c>
      <c r="Z12" s="4">
        <v>0.1</v>
      </c>
      <c r="AA12" s="9">
        <f t="shared" si="4"/>
        <v>0.5585</v>
      </c>
      <c r="AB12" s="4">
        <f t="shared" si="5"/>
        <v>5.4733000000000001</v>
      </c>
      <c r="AC12" s="4">
        <v>1.22</v>
      </c>
    </row>
    <row r="13" spans="1:29">
      <c r="I13" s="4"/>
      <c r="Q13" s="4"/>
      <c r="X13" s="1"/>
      <c r="Y13" s="4"/>
      <c r="Z13" s="4"/>
    </row>
    <row r="15" spans="1:29" ht="29" customHeight="1">
      <c r="G15" s="2" t="s">
        <v>7</v>
      </c>
      <c r="H15" s="2" t="s">
        <v>10</v>
      </c>
      <c r="I15" s="2" t="s">
        <v>4</v>
      </c>
      <c r="J15" s="3" t="s">
        <v>5</v>
      </c>
      <c r="K15" s="3"/>
      <c r="L15" s="3"/>
      <c r="M15" s="3"/>
      <c r="O15" s="2" t="s">
        <v>19</v>
      </c>
      <c r="P15" s="2" t="s">
        <v>20</v>
      </c>
      <c r="Q15" s="2" t="s">
        <v>4</v>
      </c>
      <c r="R15" s="3" t="s">
        <v>5</v>
      </c>
      <c r="S15" s="3"/>
      <c r="T15" s="3"/>
      <c r="U15" s="3"/>
      <c r="W15" s="2" t="s">
        <v>21</v>
      </c>
      <c r="X15" s="2" t="s">
        <v>20</v>
      </c>
      <c r="Y15" s="2" t="s">
        <v>4</v>
      </c>
      <c r="Z15" s="3" t="s">
        <v>5</v>
      </c>
    </row>
    <row r="16" spans="1:29">
      <c r="H16">
        <f>0.062+H2</f>
        <v>6.2E-2</v>
      </c>
      <c r="I16" s="1">
        <v>0.15</v>
      </c>
      <c r="J16" s="1">
        <v>0.01</v>
      </c>
      <c r="K16" s="1"/>
      <c r="L16" s="1"/>
      <c r="M16" s="1"/>
      <c r="P16">
        <f>0.1257+P2</f>
        <v>0.12570000000000001</v>
      </c>
      <c r="Q16" s="1">
        <v>0.31</v>
      </c>
      <c r="R16" s="1">
        <v>0.06</v>
      </c>
      <c r="S16" s="1"/>
      <c r="T16" s="1"/>
      <c r="U16" s="1"/>
      <c r="X16">
        <f>0.062+X2</f>
        <v>6.2E-2</v>
      </c>
      <c r="Y16" s="1">
        <v>0.17</v>
      </c>
      <c r="Z16" s="1">
        <v>0.02</v>
      </c>
    </row>
    <row r="17" spans="2:26">
      <c r="H17">
        <f t="shared" ref="H17:H26" si="6">0.062+H3</f>
        <v>0.112</v>
      </c>
      <c r="I17" s="4">
        <v>0.25</v>
      </c>
      <c r="J17" s="1">
        <v>0.02</v>
      </c>
      <c r="K17" s="1"/>
      <c r="L17" s="1"/>
      <c r="M17" s="1"/>
      <c r="P17">
        <f>0.1257+P3</f>
        <v>0.17570000000000002</v>
      </c>
      <c r="Q17" s="4">
        <v>0.44</v>
      </c>
      <c r="R17">
        <v>0.06</v>
      </c>
      <c r="X17">
        <f t="shared" ref="X17:X26" si="7">0.062+X3</f>
        <v>0.112</v>
      </c>
      <c r="Y17" s="4">
        <v>0.22</v>
      </c>
      <c r="Z17">
        <v>0.02</v>
      </c>
    </row>
    <row r="18" spans="2:26">
      <c r="H18">
        <f t="shared" si="6"/>
        <v>0.16200000000000001</v>
      </c>
      <c r="I18" s="4">
        <v>0.4</v>
      </c>
      <c r="J18" s="1">
        <v>0.02</v>
      </c>
      <c r="K18" s="1"/>
      <c r="L18" s="1"/>
      <c r="M18" s="1"/>
      <c r="P18">
        <f t="shared" ref="P18:P26" si="8">0.1257+P4</f>
        <v>0.22570000000000001</v>
      </c>
      <c r="Q18" s="4">
        <v>0.65</v>
      </c>
      <c r="R18">
        <v>0.08</v>
      </c>
      <c r="X18">
        <f t="shared" si="7"/>
        <v>0.16200000000000001</v>
      </c>
      <c r="Y18" s="4">
        <v>0.36</v>
      </c>
      <c r="Z18">
        <v>0.03</v>
      </c>
    </row>
    <row r="19" spans="2:26">
      <c r="H19">
        <f t="shared" si="6"/>
        <v>0.21199999999999999</v>
      </c>
      <c r="I19" s="4">
        <v>0.48</v>
      </c>
      <c r="J19" s="1">
        <v>0.02</v>
      </c>
      <c r="K19" s="1"/>
      <c r="L19" s="1"/>
      <c r="M19" s="1"/>
      <c r="P19">
        <f t="shared" si="8"/>
        <v>0.2757</v>
      </c>
      <c r="Q19" s="4">
        <v>0.84</v>
      </c>
      <c r="R19">
        <v>0.15</v>
      </c>
      <c r="X19">
        <f t="shared" si="7"/>
        <v>0.21199999999999999</v>
      </c>
      <c r="Y19" s="4">
        <v>0.41</v>
      </c>
      <c r="Z19">
        <v>0.05</v>
      </c>
    </row>
    <row r="20" spans="2:26">
      <c r="H20">
        <f>0.062+H6</f>
        <v>0.26200000000000001</v>
      </c>
      <c r="I20" s="4">
        <v>0.67</v>
      </c>
      <c r="J20" s="1">
        <v>0.03</v>
      </c>
      <c r="K20" s="1"/>
      <c r="L20" s="1"/>
      <c r="M20" s="1"/>
      <c r="P20">
        <f t="shared" si="8"/>
        <v>0.32569999999999999</v>
      </c>
      <c r="Q20" s="4">
        <v>1</v>
      </c>
      <c r="R20" s="4">
        <v>0.1</v>
      </c>
      <c r="S20" s="4"/>
      <c r="T20" s="4"/>
      <c r="U20" s="4"/>
      <c r="X20">
        <f t="shared" si="7"/>
        <v>0.26200000000000001</v>
      </c>
      <c r="Y20" s="4">
        <v>0.55000000000000004</v>
      </c>
      <c r="Z20">
        <v>0.05</v>
      </c>
    </row>
    <row r="21" spans="2:26">
      <c r="H21">
        <f t="shared" si="6"/>
        <v>0.312</v>
      </c>
      <c r="I21" s="4">
        <v>0.73</v>
      </c>
      <c r="J21" s="1">
        <v>0.03</v>
      </c>
      <c r="K21" s="1"/>
      <c r="L21" s="1"/>
      <c r="M21" s="1"/>
      <c r="P21">
        <f t="shared" si="8"/>
        <v>0.37570000000000003</v>
      </c>
      <c r="Q21" s="4">
        <v>1.35</v>
      </c>
      <c r="R21" s="4">
        <v>0.2</v>
      </c>
      <c r="S21" s="4"/>
      <c r="T21" s="4"/>
      <c r="U21" s="4"/>
      <c r="X21">
        <f t="shared" si="7"/>
        <v>0.312</v>
      </c>
      <c r="Y21" s="4">
        <v>0.67</v>
      </c>
      <c r="Z21">
        <v>7.0000000000000007E-2</v>
      </c>
    </row>
    <row r="22" spans="2:26">
      <c r="H22">
        <f t="shared" si="6"/>
        <v>0.36199999999999999</v>
      </c>
      <c r="I22" s="4">
        <v>0.8</v>
      </c>
      <c r="J22" s="1">
        <v>0.03</v>
      </c>
      <c r="K22" s="1"/>
      <c r="L22" s="1"/>
      <c r="M22" s="1"/>
      <c r="P22">
        <f t="shared" si="8"/>
        <v>0.42569999999999997</v>
      </c>
      <c r="Q22" s="4">
        <v>1.4</v>
      </c>
      <c r="R22">
        <v>0.24</v>
      </c>
      <c r="X22">
        <f t="shared" si="7"/>
        <v>0.36199999999999999</v>
      </c>
      <c r="Y22" s="4">
        <v>0.72</v>
      </c>
      <c r="Z22">
        <v>7.0000000000000007E-2</v>
      </c>
    </row>
    <row r="23" spans="2:26">
      <c r="H23">
        <f t="shared" si="6"/>
        <v>0.41199999999999998</v>
      </c>
      <c r="I23" s="4">
        <v>1</v>
      </c>
      <c r="J23" s="1">
        <v>0.04</v>
      </c>
      <c r="K23" s="1"/>
      <c r="L23" s="1"/>
      <c r="M23" s="1"/>
      <c r="P23">
        <f t="shared" si="8"/>
        <v>0.47570000000000001</v>
      </c>
      <c r="Q23" s="4">
        <v>1.52</v>
      </c>
      <c r="R23">
        <v>0.26</v>
      </c>
      <c r="X23">
        <f t="shared" si="7"/>
        <v>0.41199999999999998</v>
      </c>
      <c r="Y23" s="4">
        <v>0.82</v>
      </c>
      <c r="Z23" s="4">
        <v>0.1</v>
      </c>
    </row>
    <row r="24" spans="2:26">
      <c r="H24">
        <f t="shared" si="6"/>
        <v>0.46200000000000002</v>
      </c>
      <c r="I24" s="4">
        <v>1.1000000000000001</v>
      </c>
      <c r="J24" s="1">
        <v>0.03</v>
      </c>
      <c r="K24" s="1"/>
      <c r="L24" s="1"/>
      <c r="M24" s="1"/>
      <c r="P24">
        <f t="shared" si="8"/>
        <v>0.52570000000000006</v>
      </c>
      <c r="Q24" s="4">
        <v>1.8</v>
      </c>
      <c r="R24">
        <v>0.37</v>
      </c>
      <c r="X24">
        <f t="shared" si="7"/>
        <v>0.46200000000000002</v>
      </c>
      <c r="Y24" s="4">
        <v>1.01</v>
      </c>
      <c r="Z24">
        <v>0.11</v>
      </c>
    </row>
    <row r="25" spans="2:26">
      <c r="H25">
        <f t="shared" si="6"/>
        <v>0.51200000000000001</v>
      </c>
      <c r="I25" s="4">
        <v>1.25</v>
      </c>
      <c r="J25" s="1">
        <v>0.03</v>
      </c>
      <c r="K25" s="1"/>
      <c r="L25" s="1"/>
      <c r="M25" s="1"/>
      <c r="P25">
        <f t="shared" si="8"/>
        <v>0.57569999999999999</v>
      </c>
      <c r="Q25" s="4">
        <v>1.98</v>
      </c>
      <c r="R25">
        <v>0.37</v>
      </c>
      <c r="X25">
        <f t="shared" si="7"/>
        <v>0.51200000000000001</v>
      </c>
      <c r="Y25" s="4">
        <v>1.1399999999999999</v>
      </c>
      <c r="Z25">
        <v>0.08</v>
      </c>
    </row>
    <row r="26" spans="2:26">
      <c r="H26">
        <f t="shared" si="6"/>
        <v>0.56200000000000006</v>
      </c>
      <c r="I26" s="4">
        <v>1.4</v>
      </c>
      <c r="J26" s="1">
        <v>0.03</v>
      </c>
      <c r="K26" s="1"/>
      <c r="L26" s="1"/>
      <c r="M26" s="1"/>
      <c r="P26">
        <f t="shared" si="8"/>
        <v>0.62570000000000003</v>
      </c>
      <c r="Q26" s="4">
        <v>2.14</v>
      </c>
      <c r="R26">
        <v>0.31</v>
      </c>
      <c r="X26">
        <f t="shared" si="7"/>
        <v>0.56200000000000006</v>
      </c>
      <c r="Y26" s="4">
        <v>1.22</v>
      </c>
      <c r="Z26" s="4">
        <v>0.1</v>
      </c>
    </row>
    <row r="27" spans="2:26">
      <c r="I27" s="4"/>
      <c r="J27" s="1"/>
      <c r="K27" s="1"/>
      <c r="L27" s="1"/>
      <c r="M27" s="1"/>
      <c r="Q27" s="4"/>
      <c r="Y27" s="4"/>
      <c r="Z27" s="4"/>
    </row>
    <row r="30" spans="2:26">
      <c r="D30" t="s">
        <v>14</v>
      </c>
      <c r="E30" t="s">
        <v>15</v>
      </c>
      <c r="I30" t="s">
        <v>14</v>
      </c>
      <c r="J30" t="s">
        <v>15</v>
      </c>
      <c r="Q30" s="1" t="s">
        <v>14</v>
      </c>
      <c r="R30" s="1" t="s">
        <v>15</v>
      </c>
      <c r="S30" s="1"/>
      <c r="T30" s="1"/>
      <c r="U30" s="1"/>
    </row>
    <row r="31" spans="2:26" ht="29" customHeight="1">
      <c r="B31" s="2" t="s">
        <v>16</v>
      </c>
      <c r="C31" s="2" t="s">
        <v>11</v>
      </c>
      <c r="D31" s="2" t="s">
        <v>12</v>
      </c>
      <c r="E31" s="2" t="s">
        <v>12</v>
      </c>
      <c r="G31" s="2" t="s">
        <v>17</v>
      </c>
      <c r="H31" s="2" t="s">
        <v>13</v>
      </c>
      <c r="I31" s="2" t="s">
        <v>12</v>
      </c>
      <c r="J31" s="2" t="s">
        <v>12</v>
      </c>
      <c r="K31" s="2"/>
      <c r="L31" s="2"/>
      <c r="M31" s="2"/>
      <c r="O31" s="2" t="s">
        <v>18</v>
      </c>
      <c r="P31" s="2" t="s">
        <v>13</v>
      </c>
      <c r="Q31" s="3" t="s">
        <v>12</v>
      </c>
      <c r="R31" s="3" t="s">
        <v>12</v>
      </c>
      <c r="S31" s="3"/>
      <c r="T31" s="3"/>
      <c r="U31" s="3"/>
    </row>
    <row r="32" spans="2:26">
      <c r="C32">
        <v>1</v>
      </c>
      <c r="D32">
        <v>18.100000000000001</v>
      </c>
      <c r="E32">
        <v>14.3</v>
      </c>
      <c r="H32">
        <v>1</v>
      </c>
      <c r="I32">
        <v>11.9</v>
      </c>
      <c r="J32">
        <v>14.7</v>
      </c>
      <c r="P32">
        <v>1</v>
      </c>
      <c r="Q32" s="7">
        <v>17</v>
      </c>
      <c r="R32" s="1">
        <v>12.5</v>
      </c>
      <c r="S32" s="1"/>
      <c r="T32" s="1"/>
      <c r="U32" s="1"/>
    </row>
    <row r="33" spans="3:21">
      <c r="C33">
        <v>2</v>
      </c>
      <c r="D33" s="6">
        <v>17</v>
      </c>
      <c r="E33" s="6">
        <v>13.9</v>
      </c>
      <c r="H33">
        <v>2</v>
      </c>
      <c r="I33" s="6">
        <v>10.9</v>
      </c>
      <c r="J33" s="6">
        <v>12.5</v>
      </c>
      <c r="K33" s="6"/>
      <c r="L33" s="6"/>
      <c r="M33" s="6"/>
      <c r="P33">
        <v>2</v>
      </c>
      <c r="Q33" s="7">
        <v>15.9</v>
      </c>
      <c r="R33" s="7">
        <v>13.5</v>
      </c>
      <c r="S33" s="7"/>
      <c r="T33" s="7"/>
      <c r="U33" s="7"/>
    </row>
    <row r="34" spans="3:21">
      <c r="C34">
        <v>3</v>
      </c>
      <c r="D34">
        <v>18.399999999999999</v>
      </c>
      <c r="E34">
        <v>13.5</v>
      </c>
      <c r="H34">
        <v>3</v>
      </c>
      <c r="I34">
        <v>11.1</v>
      </c>
      <c r="J34">
        <v>13.7</v>
      </c>
      <c r="P34">
        <v>3</v>
      </c>
      <c r="Q34" s="1">
        <v>16.100000000000001</v>
      </c>
      <c r="R34" s="1">
        <v>13.2</v>
      </c>
      <c r="S34" s="1"/>
      <c r="T34" s="1"/>
      <c r="U34" s="1"/>
    </row>
    <row r="35" spans="3:21">
      <c r="C35">
        <v>4</v>
      </c>
      <c r="D35">
        <v>18.3</v>
      </c>
      <c r="E35" s="6">
        <v>14</v>
      </c>
      <c r="H35">
        <v>4</v>
      </c>
      <c r="I35">
        <v>11.9</v>
      </c>
      <c r="J35" s="6">
        <v>14.7</v>
      </c>
      <c r="K35" s="6"/>
      <c r="L35" s="6"/>
      <c r="M35" s="6"/>
      <c r="P35">
        <v>4</v>
      </c>
      <c r="Q35" s="1">
        <v>15.2</v>
      </c>
      <c r="R35" s="7">
        <v>13.6</v>
      </c>
      <c r="S35" s="7"/>
      <c r="T35" s="7"/>
      <c r="U35" s="7"/>
    </row>
    <row r="36" spans="3:21">
      <c r="C36">
        <v>5</v>
      </c>
      <c r="D36">
        <v>18.5</v>
      </c>
      <c r="E36">
        <v>13.3</v>
      </c>
      <c r="H36">
        <v>5</v>
      </c>
      <c r="I36">
        <v>12.1</v>
      </c>
      <c r="J36">
        <v>13.2</v>
      </c>
      <c r="P36">
        <v>5</v>
      </c>
      <c r="Q36" s="1">
        <v>15.8</v>
      </c>
      <c r="R36" s="1">
        <v>13.1</v>
      </c>
      <c r="S36" s="1"/>
      <c r="T36" s="1"/>
      <c r="U36" s="1"/>
    </row>
    <row r="37" spans="3:21">
      <c r="C37" t="s">
        <v>22</v>
      </c>
      <c r="D37" s="6">
        <f>AVERAGE(D32:D36)</f>
        <v>18.059999999999999</v>
      </c>
      <c r="E37">
        <f>AVERAGE(E32:E36)</f>
        <v>13.8</v>
      </c>
      <c r="H37" t="s">
        <v>22</v>
      </c>
      <c r="I37" s="6">
        <f>AVERAGE(I32:I36)</f>
        <v>11.58</v>
      </c>
      <c r="J37" s="6">
        <f>AVERAGE(J32:J36)</f>
        <v>13.76</v>
      </c>
      <c r="K37" s="6"/>
      <c r="L37" s="6"/>
      <c r="M37" s="6"/>
      <c r="P37" t="s">
        <v>22</v>
      </c>
      <c r="Q37" s="6">
        <f>AVERAGE(Q32:Q36)</f>
        <v>16</v>
      </c>
      <c r="R37" s="6">
        <f>AVERAGE(R32:R36)</f>
        <v>13.180000000000001</v>
      </c>
      <c r="S37" s="6"/>
      <c r="T37" s="6"/>
      <c r="U37" s="6"/>
    </row>
    <row r="38" spans="3:21">
      <c r="C38" t="s">
        <v>23</v>
      </c>
      <c r="D38">
        <v>0.32700000000000001</v>
      </c>
      <c r="E38">
        <v>0.246</v>
      </c>
      <c r="H38" t="s">
        <v>23</v>
      </c>
      <c r="I38">
        <v>0.20499999999999999</v>
      </c>
      <c r="J38">
        <v>0.246</v>
      </c>
      <c r="P38" t="s">
        <v>23</v>
      </c>
      <c r="Q38" s="1">
        <v>0.28699999999999998</v>
      </c>
      <c r="R38">
        <v>0.23499999999999999</v>
      </c>
    </row>
  </sheetData>
  <pageMargins left="0.75" right="0.75" top="1" bottom="1" header="0.5" footer="0.5"/>
  <pageSetup orientation="portrait" horizontalDpi="4294967292" verticalDpi="4294967292"/>
  <ignoredErrors>
    <ignoredError sqref="K3:K4 S3:S4 AA3:AA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2015-10-02T18:22:17Z</dcterms:created>
  <dcterms:modified xsi:type="dcterms:W3CDTF">2015-10-14T04:39:25Z</dcterms:modified>
</cp:coreProperties>
</file>