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360" yWindow="0" windowWidth="2536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J4" i="1"/>
  <c r="J5" i="1"/>
  <c r="J6" i="1"/>
  <c r="J7" i="1"/>
  <c r="J8" i="1"/>
  <c r="J9" i="1"/>
  <c r="J3" i="1"/>
  <c r="K5" i="1"/>
  <c r="K6" i="1"/>
  <c r="K7" i="1"/>
  <c r="K8" i="1"/>
  <c r="K9" i="1"/>
  <c r="K4" i="1"/>
  <c r="K3" i="1"/>
</calcChain>
</file>

<file path=xl/sharedStrings.xml><?xml version="1.0" encoding="utf-8"?>
<sst xmlns="http://schemas.openxmlformats.org/spreadsheetml/2006/main" count="15" uniqueCount="11">
  <si>
    <t>M (kg)</t>
  </si>
  <si>
    <t>m (kg)</t>
  </si>
  <si>
    <r>
      <t>un(a</t>
    </r>
    <r>
      <rPr>
        <sz val="8"/>
        <color theme="1"/>
        <rFont val="Calibri"/>
        <scheme val="minor"/>
      </rPr>
      <t>exp</t>
    </r>
    <r>
      <rPr>
        <sz val="12"/>
        <color theme="1"/>
        <rFont val="Calibri"/>
        <family val="2"/>
        <scheme val="minor"/>
      </rPr>
      <t>) (±m/s^2)</t>
    </r>
  </si>
  <si>
    <r>
      <t>a</t>
    </r>
    <r>
      <rPr>
        <sz val="8"/>
        <color theme="1"/>
        <rFont val="Calibri"/>
        <scheme val="minor"/>
      </rPr>
      <t>exp</t>
    </r>
    <r>
      <rPr>
        <sz val="12"/>
        <color theme="1"/>
        <rFont val="Calibri"/>
        <family val="2"/>
        <scheme val="minor"/>
      </rPr>
      <t xml:space="preserve"> (m/s^2)</t>
    </r>
  </si>
  <si>
    <r>
      <t>F</t>
    </r>
    <r>
      <rPr>
        <sz val="8"/>
        <color theme="1"/>
        <rFont val="Calibri"/>
        <scheme val="minor"/>
      </rPr>
      <t>net</t>
    </r>
    <r>
      <rPr>
        <sz val="12"/>
        <color theme="1"/>
        <rFont val="Calibri"/>
        <family val="2"/>
        <scheme val="minor"/>
      </rPr>
      <t xml:space="preserve"> (N)</t>
    </r>
  </si>
  <si>
    <t>M+m (kg)</t>
  </si>
  <si>
    <r>
      <t>a</t>
    </r>
    <r>
      <rPr>
        <sz val="8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(m/s^2)</t>
    </r>
  </si>
  <si>
    <r>
      <t>Δa</t>
    </r>
    <r>
      <rPr>
        <sz val="8"/>
        <color theme="1"/>
        <rFont val="Calibri"/>
        <scheme val="minor"/>
      </rPr>
      <t xml:space="preserve">th </t>
    </r>
    <r>
      <rPr>
        <sz val="12"/>
        <color theme="1"/>
        <rFont val="Calibri"/>
        <family val="2"/>
        <scheme val="minor"/>
      </rPr>
      <t>(m/s^2)</t>
    </r>
  </si>
  <si>
    <t>% discrepancy</t>
  </si>
  <si>
    <r>
      <t>un(F</t>
    </r>
    <r>
      <rPr>
        <sz val="8"/>
        <color theme="1"/>
        <rFont val="Calibri"/>
        <scheme val="minor"/>
      </rPr>
      <t>net</t>
    </r>
    <r>
      <rPr>
        <sz val="12"/>
        <color theme="1"/>
        <rFont val="Calibri"/>
        <family val="2"/>
        <scheme val="minor"/>
      </rPr>
      <t>) (±N)</t>
    </r>
  </si>
  <si>
    <r>
      <t>un(F</t>
    </r>
    <r>
      <rPr>
        <sz val="8"/>
        <color rgb="FF000000"/>
        <rFont val="Calibri"/>
        <scheme val="minor"/>
      </rPr>
      <t>net</t>
    </r>
    <r>
      <rPr>
        <sz val="12"/>
        <color rgb="FF000000"/>
        <rFont val="Calibri"/>
        <family val="2"/>
        <scheme val="minor"/>
      </rPr>
      <t>) (±N)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</si>
</sst>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2" fontId="5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Experimental</a:t>
            </a:r>
            <a:r>
              <a:rPr lang="en-US" sz="1600" baseline="0"/>
              <a:t> Acceleration vs. Net Force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Fnet (N)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50071311840737"/>
                  <c:y val="0.6741898210999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F</a:t>
                    </a:r>
                    <a:r>
                      <a:rPr lang="en-US" sz="800" baseline="0"/>
                      <a:t>net</a:t>
                    </a:r>
                    <a:r>
                      <a:rPr lang="en-US" sz="1200" baseline="0"/>
                      <a:t> = (0.873 kg)a + 0.0482N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0.01</c:v>
                </c:pt>
              </c:numLit>
            </c:plus>
            <c:minus>
              <c:numLit>
                <c:formatCode>General</c:formatCode>
                <c:ptCount val="1"/>
                <c:pt idx="0">
                  <c:v>0.01</c:v>
                </c:pt>
              </c:numLit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Sheet1!$F$22:$F$28</c:f>
                <c:numCache>
                  <c:formatCode>General</c:formatCode>
                  <c:ptCount val="7"/>
                  <c:pt idx="0">
                    <c:v>0.0027</c:v>
                  </c:pt>
                  <c:pt idx="1">
                    <c:v>0.0038</c:v>
                  </c:pt>
                  <c:pt idx="2">
                    <c:v>0.0045</c:v>
                  </c:pt>
                  <c:pt idx="3">
                    <c:v>0.0044</c:v>
                  </c:pt>
                  <c:pt idx="4">
                    <c:v>0.0033</c:v>
                  </c:pt>
                  <c:pt idx="5">
                    <c:v>0.0075</c:v>
                  </c:pt>
                  <c:pt idx="6">
                    <c:v>0.0074</c:v>
                  </c:pt>
                </c:numCache>
              </c:numRef>
            </c:plus>
            <c:minus>
              <c:numRef>
                <c:f>Sheet1!$F$22:$F$28</c:f>
                <c:numCache>
                  <c:formatCode>General</c:formatCode>
                  <c:ptCount val="7"/>
                  <c:pt idx="0">
                    <c:v>0.0027</c:v>
                  </c:pt>
                  <c:pt idx="1">
                    <c:v>0.0038</c:v>
                  </c:pt>
                  <c:pt idx="2">
                    <c:v>0.0045</c:v>
                  </c:pt>
                  <c:pt idx="3">
                    <c:v>0.0044</c:v>
                  </c:pt>
                  <c:pt idx="4">
                    <c:v>0.0033</c:v>
                  </c:pt>
                  <c:pt idx="5">
                    <c:v>0.0075</c:v>
                  </c:pt>
                  <c:pt idx="6">
                    <c:v>0.0074</c:v>
                  </c:pt>
                </c:numCache>
              </c:numRef>
            </c:minus>
          </c:errBars>
          <c:xVal>
            <c:numRef>
              <c:f>Sheet1!$D$22:$D$28</c:f>
              <c:numCache>
                <c:formatCode>0.00</c:formatCode>
                <c:ptCount val="7"/>
                <c:pt idx="0" formatCode="0.000">
                  <c:v>0.515</c:v>
                </c:pt>
                <c:pt idx="1">
                  <c:v>1.05</c:v>
                </c:pt>
                <c:pt idx="2">
                  <c:v>1.64</c:v>
                </c:pt>
                <c:pt idx="3">
                  <c:v>2.17</c:v>
                </c:pt>
                <c:pt idx="4">
                  <c:v>2.79</c:v>
                </c:pt>
                <c:pt idx="5">
                  <c:v>3.28</c:v>
                </c:pt>
                <c:pt idx="6">
                  <c:v>3.88</c:v>
                </c:pt>
              </c:numCache>
            </c:numRef>
          </c:xVal>
          <c:yVal>
            <c:numRef>
              <c:f>Sheet1!$E$22:$E$28</c:f>
              <c:numCache>
                <c:formatCode>0.00</c:formatCode>
                <c:ptCount val="7"/>
                <c:pt idx="0">
                  <c:v>0.49</c:v>
                </c:pt>
                <c:pt idx="1">
                  <c:v>0.98</c:v>
                </c:pt>
                <c:pt idx="2">
                  <c:v>1.47</c:v>
                </c:pt>
                <c:pt idx="3">
                  <c:v>1.96</c:v>
                </c:pt>
                <c:pt idx="4">
                  <c:v>2.45</c:v>
                </c:pt>
                <c:pt idx="5">
                  <c:v>2.94</c:v>
                </c:pt>
                <c:pt idx="6">
                  <c:v>3.43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44056"/>
        <c:axId val="2116821560"/>
      </c:scatterChart>
      <c:valAx>
        <c:axId val="2116744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Experimental</a:t>
                </a:r>
                <a:r>
                  <a:rPr lang="en-US" sz="1200" baseline="0"/>
                  <a:t> Acceleration (m/s^2)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18831804338137"/>
              <c:y val="0.883524904214559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2116821560"/>
        <c:crosses val="autoZero"/>
        <c:crossBetween val="midCat"/>
      </c:valAx>
      <c:valAx>
        <c:axId val="211682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Net</a:t>
                </a:r>
                <a:r>
                  <a:rPr lang="en-US" sz="1200" baseline="0"/>
                  <a:t> Force (N)</a:t>
                </a:r>
                <a:endParaRPr lang="en-US" sz="12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674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10</xdr:row>
      <xdr:rowOff>63500</xdr:rowOff>
    </xdr:from>
    <xdr:to>
      <xdr:col>13</xdr:col>
      <xdr:colOff>736600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topLeftCell="A2" workbookViewId="0">
      <selection activeCell="B18" sqref="B2:J18"/>
    </sheetView>
  </sheetViews>
  <sheetFormatPr baseColWidth="10" defaultRowHeight="15" x14ac:dyDescent="0"/>
  <cols>
    <col min="4" max="4" width="10.83203125" customWidth="1"/>
    <col min="9" max="9" width="10.83203125" customWidth="1"/>
    <col min="10" max="10" width="12.1640625" customWidth="1"/>
  </cols>
  <sheetData>
    <row r="2" spans="2:12" ht="44" customHeight="1">
      <c r="B2" t="s">
        <v>0</v>
      </c>
      <c r="C2" t="s">
        <v>1</v>
      </c>
      <c r="D2" s="1" t="s">
        <v>3</v>
      </c>
      <c r="E2" s="2" t="s">
        <v>2</v>
      </c>
      <c r="F2" t="s">
        <v>4</v>
      </c>
      <c r="G2" t="s">
        <v>5</v>
      </c>
      <c r="H2" t="s">
        <v>6</v>
      </c>
      <c r="I2" s="2" t="s">
        <v>7</v>
      </c>
      <c r="J2" t="s">
        <v>8</v>
      </c>
      <c r="K2" t="s">
        <v>9</v>
      </c>
      <c r="L2" s="2"/>
    </row>
    <row r="3" spans="2:12">
      <c r="B3" s="5">
        <v>0.81</v>
      </c>
      <c r="C3" s="5">
        <v>0.05</v>
      </c>
      <c r="D3" s="5">
        <v>0.51500000000000001</v>
      </c>
      <c r="E3" s="6">
        <v>2.7000000000000001E-3</v>
      </c>
      <c r="F3" s="3">
        <f>C3*9.8</f>
        <v>0.49000000000000005</v>
      </c>
      <c r="G3" s="5">
        <v>0.86</v>
      </c>
      <c r="H3" s="3">
        <f>F3/G3</f>
        <v>0.56976744186046513</v>
      </c>
      <c r="I3" s="5">
        <f>SQRT(((0.001)/(C3:C9))^2+((0.001)/(0.86))^2)*H3:H9</f>
        <v>1.1414591900051995E-2</v>
      </c>
      <c r="J3" s="4">
        <f>100*(H3:H9-D3:D9)/H3:H9</f>
        <v>9.612244897959183</v>
      </c>
      <c r="K3" s="3">
        <f>(0.001)*F3/C3</f>
        <v>9.8000000000000014E-3</v>
      </c>
      <c r="L3" s="3"/>
    </row>
    <row r="4" spans="2:12">
      <c r="B4" s="5">
        <v>0.76</v>
      </c>
      <c r="C4" s="5">
        <v>0.1</v>
      </c>
      <c r="D4" s="3">
        <v>1.05</v>
      </c>
      <c r="E4" s="6">
        <v>3.8E-3</v>
      </c>
      <c r="F4" s="3">
        <f>C3:C9*9.8</f>
        <v>0.98000000000000009</v>
      </c>
      <c r="G4" s="5">
        <f>G3</f>
        <v>0.86</v>
      </c>
      <c r="H4" s="3">
        <f>(F4:F9)/(G4:G9)</f>
        <v>1.1395348837209303</v>
      </c>
      <c r="I4" s="5">
        <f>SQRT(((0.001)/(C4:C10))^2+((0.001)/(0.86))^2)*H4:H10</f>
        <v>1.1472127423188263E-2</v>
      </c>
      <c r="J4" s="4">
        <f>100*(H4:H10-D4:D10)/H4:H10</f>
        <v>7.857142857142855</v>
      </c>
      <c r="K4" s="3">
        <f>(0.001)*F4:F9/C4:C9</f>
        <v>9.8000000000000014E-3</v>
      </c>
      <c r="L4" s="3"/>
    </row>
    <row r="5" spans="2:12">
      <c r="B5" s="5">
        <v>0.71</v>
      </c>
      <c r="C5" s="5">
        <v>0.15</v>
      </c>
      <c r="D5" s="3">
        <v>1.64</v>
      </c>
      <c r="E5" s="6">
        <v>4.4999999999999997E-3</v>
      </c>
      <c r="F5" s="3">
        <f>C4:C10*9.8</f>
        <v>1.47</v>
      </c>
      <c r="G5" s="5">
        <f t="shared" ref="G5:G8" si="0">G4</f>
        <v>0.86</v>
      </c>
      <c r="H5" s="3">
        <f>(F5:F10)/(G5:G10)</f>
        <v>1.7093023255813953</v>
      </c>
      <c r="I5" s="5">
        <f>SQRT(((0.001)/(C5:C11))^2+((0.001)/(0.86))^2)*H5:H11</f>
        <v>1.1567384027043196E-2</v>
      </c>
      <c r="J5" s="4">
        <f>100*(H5:H11-D5:D11)/H5:H11</f>
        <v>4.0544217687074848</v>
      </c>
      <c r="K5" s="3">
        <f>(0.001)*F5:F10/C5:C10</f>
        <v>9.7999999999999997E-3</v>
      </c>
      <c r="L5" s="3"/>
    </row>
    <row r="6" spans="2:12">
      <c r="B6" s="5">
        <v>0.66</v>
      </c>
      <c r="C6" s="5">
        <v>0.2</v>
      </c>
      <c r="D6" s="3">
        <v>2.17</v>
      </c>
      <c r="E6" s="6">
        <v>4.4000000000000003E-3</v>
      </c>
      <c r="F6" s="3">
        <f>C5:C11*9.8</f>
        <v>1.9600000000000002</v>
      </c>
      <c r="G6" s="5">
        <f t="shared" si="0"/>
        <v>0.86</v>
      </c>
      <c r="H6" s="3">
        <f>(F6:F11)/(G6:G11)</f>
        <v>2.2790697674418605</v>
      </c>
      <c r="I6" s="5">
        <f>SQRT(((0.001)/(C6:C12))^2+((0.001)/(0.86))^2)*H6:H12</f>
        <v>1.1699440375095313E-2</v>
      </c>
      <c r="J6" s="4">
        <f>100*(H6:H12-D6:D12)/H6:H12</f>
        <v>4.7857142857142909</v>
      </c>
      <c r="K6" s="3">
        <f>(0.001)*F6:F11/C6:C11</f>
        <v>9.8000000000000014E-3</v>
      </c>
      <c r="L6" s="3"/>
    </row>
    <row r="7" spans="2:12">
      <c r="B7" s="5">
        <v>0.61</v>
      </c>
      <c r="C7" s="5">
        <v>0.25</v>
      </c>
      <c r="D7" s="3">
        <v>2.79</v>
      </c>
      <c r="E7" s="6">
        <v>3.3E-3</v>
      </c>
      <c r="F7" s="3">
        <f>C6:C12*9.8</f>
        <v>2.4500000000000002</v>
      </c>
      <c r="G7" s="5">
        <f t="shared" si="0"/>
        <v>0.86</v>
      </c>
      <c r="H7" s="3">
        <f>(F7:F12)/(G7:G12)</f>
        <v>2.8488372093023258</v>
      </c>
      <c r="I7" s="5">
        <f>SQRT(((0.001)/(C7:C13))^2+((0.001)/(0.86))^2)*H7:H13</f>
        <v>1.1867068011847622E-2</v>
      </c>
      <c r="J7" s="4">
        <f>100*(H7:H13-D7:D13)/H7:H13</f>
        <v>2.0653061224489844</v>
      </c>
      <c r="K7" s="3">
        <f>(0.001)*F7:F12/C7:C12</f>
        <v>9.8000000000000014E-3</v>
      </c>
      <c r="L7" s="3"/>
    </row>
    <row r="8" spans="2:12">
      <c r="B8" s="5">
        <v>0.56000000000000005</v>
      </c>
      <c r="C8" s="5">
        <v>0.3</v>
      </c>
      <c r="D8" s="3">
        <v>3.28</v>
      </c>
      <c r="E8" s="6">
        <v>7.4999999999999997E-3</v>
      </c>
      <c r="F8" s="3">
        <f>C7:C13*9.8</f>
        <v>2.94</v>
      </c>
      <c r="G8" s="5">
        <f t="shared" si="0"/>
        <v>0.86</v>
      </c>
      <c r="H8" s="3">
        <f>(F8:F13)/(G8:G13)</f>
        <v>3.4186046511627906</v>
      </c>
      <c r="I8" s="5">
        <f>SQRT(((0.001)/(C8:C14))^2+((0.001)/(0.86))^2)*H8:H14</f>
        <v>1.2068784841537034E-2</v>
      </c>
      <c r="J8" s="4">
        <f>100*(H8:H14-D8:D14)/H8:H14</f>
        <v>4.0544217687074848</v>
      </c>
      <c r="K8" s="3">
        <f>(0.001)*F8:F13/C8:C13</f>
        <v>9.7999999999999997E-3</v>
      </c>
      <c r="L8" s="3"/>
    </row>
    <row r="9" spans="2:12">
      <c r="B9" s="5">
        <v>0.51</v>
      </c>
      <c r="C9" s="5">
        <v>0.35</v>
      </c>
      <c r="D9" s="3">
        <v>3.88</v>
      </c>
      <c r="E9" s="6">
        <v>7.4000000000000003E-3</v>
      </c>
      <c r="F9" s="3">
        <f>C8:C14*9.8</f>
        <v>3.43</v>
      </c>
      <c r="G9" s="5">
        <f>G8</f>
        <v>0.86</v>
      </c>
      <c r="H9" s="3">
        <f t="shared" ref="H9" si="1">(F9:F14)/(G9:G14)</f>
        <v>3.9883720930232562</v>
      </c>
      <c r="I9" s="5">
        <f t="shared" ref="I9" si="2">SQRT(((0.001)/(C9:C20))^2+((0.001)/(0.86))^2)*H9:H20</f>
        <v>1.2302914213750396E-2</v>
      </c>
      <c r="J9" s="4">
        <f t="shared" ref="J9" si="3">100*(H9:H20-D9:D20)/H9:H20</f>
        <v>2.7172011661807711</v>
      </c>
      <c r="K9" s="3">
        <f t="shared" ref="K9" si="4">(0.001)*F9:F14/C9:C14</f>
        <v>9.8000000000000014E-3</v>
      </c>
      <c r="L9" s="3"/>
    </row>
    <row r="10" spans="2:12">
      <c r="C10" s="5"/>
      <c r="D10" s="5"/>
      <c r="E10" s="5"/>
      <c r="F10" s="5"/>
      <c r="G10" s="5"/>
      <c r="H10" s="5"/>
      <c r="I10" s="5"/>
    </row>
    <row r="11" spans="2:12" ht="31" customHeight="1">
      <c r="B11" s="7" t="s">
        <v>10</v>
      </c>
      <c r="C11" s="5"/>
      <c r="D11" s="5"/>
      <c r="E11" s="5"/>
      <c r="F11" s="5"/>
      <c r="G11" s="5"/>
      <c r="H11" s="5"/>
      <c r="I11" s="5"/>
    </row>
    <row r="12" spans="2:12">
      <c r="B12" s="8">
        <v>0.01</v>
      </c>
      <c r="C12" s="5"/>
      <c r="D12" s="5"/>
      <c r="E12" s="5"/>
      <c r="F12" s="5"/>
      <c r="G12" s="5"/>
      <c r="H12" s="5"/>
      <c r="I12" s="5"/>
    </row>
    <row r="13" spans="2:12">
      <c r="B13" s="8">
        <v>0.01</v>
      </c>
      <c r="C13" s="5"/>
      <c r="D13" s="5"/>
      <c r="E13" s="5"/>
      <c r="F13" s="5"/>
      <c r="G13" s="5"/>
      <c r="H13" s="5"/>
      <c r="I13" s="5"/>
    </row>
    <row r="14" spans="2:12">
      <c r="B14" s="8">
        <v>0.01</v>
      </c>
      <c r="C14" s="5"/>
      <c r="D14" s="5"/>
      <c r="E14" s="5"/>
      <c r="F14" s="5"/>
      <c r="G14" s="5"/>
      <c r="H14" s="5"/>
      <c r="I14" s="5"/>
    </row>
    <row r="15" spans="2:12">
      <c r="B15" s="8">
        <v>0.01</v>
      </c>
      <c r="C15" s="5"/>
      <c r="D15" s="5"/>
      <c r="E15" s="5"/>
      <c r="F15" s="5"/>
      <c r="G15" s="5"/>
      <c r="H15" s="5"/>
      <c r="I15" s="5"/>
    </row>
    <row r="16" spans="2:12">
      <c r="B16" s="8">
        <v>0.01</v>
      </c>
      <c r="C16" s="5"/>
      <c r="D16" s="5"/>
      <c r="E16" s="5"/>
      <c r="F16" s="5"/>
      <c r="G16" s="5"/>
      <c r="H16" s="5"/>
      <c r="I16" s="5"/>
    </row>
    <row r="17" spans="2:9">
      <c r="B17" s="8">
        <v>0.01</v>
      </c>
      <c r="C17" s="5"/>
      <c r="D17" s="5"/>
      <c r="E17" s="5"/>
      <c r="F17" s="5"/>
      <c r="G17" s="5"/>
      <c r="H17" s="5"/>
      <c r="I17" s="5"/>
    </row>
    <row r="18" spans="2:9">
      <c r="B18" s="8">
        <v>0.01</v>
      </c>
      <c r="C18" s="5"/>
      <c r="D18" s="5"/>
      <c r="E18" s="5"/>
      <c r="F18" s="5"/>
      <c r="G18" s="5"/>
      <c r="H18" s="5"/>
      <c r="I18" s="5"/>
    </row>
    <row r="19" spans="2:9">
      <c r="B19" s="3"/>
      <c r="C19" s="5"/>
      <c r="D19" s="5"/>
      <c r="E19" s="5"/>
      <c r="F19" s="5"/>
      <c r="G19" s="5"/>
      <c r="H19" s="5"/>
      <c r="I19" s="5"/>
    </row>
    <row r="20" spans="2:9">
      <c r="B20" s="3"/>
    </row>
    <row r="21" spans="2:9" ht="30">
      <c r="B21" s="3"/>
      <c r="D21" s="1" t="s">
        <v>3</v>
      </c>
      <c r="E21" t="s">
        <v>4</v>
      </c>
      <c r="F21" s="2" t="s">
        <v>2</v>
      </c>
      <c r="G21" t="s">
        <v>9</v>
      </c>
    </row>
    <row r="22" spans="2:9">
      <c r="B22" s="3"/>
      <c r="D22" s="5">
        <v>0.51500000000000001</v>
      </c>
      <c r="E22" s="3">
        <v>0.49</v>
      </c>
      <c r="F22" s="6">
        <v>2.7000000000000001E-3</v>
      </c>
      <c r="G22" s="3">
        <v>0.01</v>
      </c>
    </row>
    <row r="23" spans="2:9">
      <c r="D23" s="3">
        <v>1.05</v>
      </c>
      <c r="E23" s="3">
        <v>0.98</v>
      </c>
      <c r="F23" s="6">
        <v>3.8E-3</v>
      </c>
      <c r="G23" s="3">
        <v>0.01</v>
      </c>
    </row>
    <row r="24" spans="2:9">
      <c r="D24" s="3">
        <v>1.64</v>
      </c>
      <c r="E24" s="3">
        <v>1.47</v>
      </c>
      <c r="F24" s="6">
        <v>4.4999999999999997E-3</v>
      </c>
      <c r="G24" s="3">
        <v>0.01</v>
      </c>
    </row>
    <row r="25" spans="2:9">
      <c r="D25" s="3">
        <v>2.17</v>
      </c>
      <c r="E25" s="3">
        <v>1.96</v>
      </c>
      <c r="F25" s="6">
        <v>4.4000000000000003E-3</v>
      </c>
      <c r="G25" s="3">
        <v>0.01</v>
      </c>
    </row>
    <row r="26" spans="2:9">
      <c r="D26" s="3">
        <v>2.79</v>
      </c>
      <c r="E26" s="3">
        <v>2.4500000000000002</v>
      </c>
      <c r="F26" s="6">
        <v>3.3E-3</v>
      </c>
      <c r="G26" s="3">
        <v>0.01</v>
      </c>
    </row>
    <row r="27" spans="2:9">
      <c r="D27" s="3">
        <v>3.28</v>
      </c>
      <c r="E27" s="3">
        <v>2.94</v>
      </c>
      <c r="F27" s="6">
        <v>7.4999999999999997E-3</v>
      </c>
      <c r="G27" s="3">
        <v>0.01</v>
      </c>
    </row>
    <row r="28" spans="2:9">
      <c r="D28" s="3">
        <v>3.88</v>
      </c>
      <c r="E28" s="3">
        <v>3.43</v>
      </c>
      <c r="F28" s="6">
        <v>7.4000000000000003E-3</v>
      </c>
      <c r="G28" s="3">
        <v>0.01</v>
      </c>
    </row>
  </sheetData>
  <phoneticPr fontId="7" type="noConversion"/>
  <pageMargins left="0.75" right="0.75" top="1" bottom="1" header="0.5" footer="0.5"/>
  <pageSetup orientation="portrait" horizontalDpi="4294967292" verticalDpi="4294967292"/>
  <ignoredErrors>
    <ignoredError sqref="F5:F9 K4:K9 J4:J9 I3:I9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cp:lastPrinted>2015-10-07T12:24:11Z</cp:lastPrinted>
  <dcterms:created xsi:type="dcterms:W3CDTF">2015-10-03T21:14:04Z</dcterms:created>
  <dcterms:modified xsi:type="dcterms:W3CDTF">2015-10-07T12:24:18Z</dcterms:modified>
</cp:coreProperties>
</file>