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ar\OneDrive\Escritorio\Examen\"/>
    </mc:Choice>
  </mc:AlternateContent>
  <xr:revisionPtr revIDLastSave="0" documentId="13_ncr:1_{DA1F3F87-FEDE-4851-AE60-F20B999A3D7D}" xr6:coauthVersionLast="47" xr6:coauthVersionMax="47" xr10:uidLastSave="{00000000-0000-0000-0000-000000000000}"/>
  <bookViews>
    <workbookView xWindow="-120" yWindow="480" windowWidth="29040" windowHeight="15840" firstSheet="4" activeTab="13" xr2:uid="{19A1CD3F-865E-4578-B225-CD56EE558091}"/>
  </bookViews>
  <sheets>
    <sheet name="Hoja1" sheetId="1" r:id="rId1"/>
    <sheet name="Genero" sheetId="2" r:id="rId2"/>
    <sheet name="marital" sheetId="3" r:id="rId3"/>
    <sheet name="edad" sheetId="4" r:id="rId4"/>
    <sheet name="Ocupación" sheetId="5" r:id="rId5"/>
    <sheet name="City" sheetId="7" r:id="rId6"/>
    <sheet name="Stay_years" sheetId="8" r:id="rId7"/>
    <sheet name="Categoría" sheetId="9" r:id="rId8"/>
    <sheet name="Modelo" sheetId="10" r:id="rId9"/>
    <sheet name="Controles" sheetId="11" r:id="rId10"/>
    <sheet name="Variables" sheetId="12" r:id="rId11"/>
    <sheet name="hiperparam" sheetId="13" r:id="rId12"/>
    <sheet name="VI final" sheetId="14" r:id="rId13"/>
    <sheet name="Score final" sheetId="15" r:id="rId14"/>
  </sheets>
  <definedNames>
    <definedName name="_xlnm._FilterDatabase" localSheetId="11" hidden="1">hiperparam!$A$1:$J$36</definedName>
    <definedName name="_xlnm._FilterDatabase" localSheetId="10" hidden="1">Variables!$A$1:$D$19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5" l="1"/>
  <c r="U3" i="15"/>
  <c r="U4" i="15"/>
  <c r="U5" i="15"/>
  <c r="U6" i="15"/>
  <c r="U7" i="15"/>
  <c r="U8" i="15"/>
  <c r="U9" i="15"/>
  <c r="U10" i="15"/>
  <c r="U11" i="15"/>
  <c r="T2" i="15"/>
  <c r="T3" i="15"/>
  <c r="T4" i="15"/>
  <c r="T5" i="15"/>
  <c r="T6" i="15"/>
  <c r="T7" i="15"/>
  <c r="T8" i="15"/>
  <c r="T9" i="15"/>
  <c r="T10" i="15"/>
  <c r="T11" i="15"/>
  <c r="S3" i="15"/>
  <c r="S4" i="15"/>
  <c r="S5" i="15"/>
  <c r="S6" i="15"/>
  <c r="S7" i="15"/>
  <c r="S8" i="15"/>
  <c r="S9" i="15"/>
  <c r="S10" i="15"/>
  <c r="S11" i="15"/>
  <c r="S2" i="15"/>
  <c r="M3" i="15"/>
  <c r="M4" i="15"/>
  <c r="M5" i="15"/>
  <c r="M6" i="15"/>
  <c r="M7" i="15"/>
  <c r="M8" i="15"/>
  <c r="M9" i="15"/>
  <c r="M10" i="15"/>
  <c r="M11" i="15"/>
  <c r="M2" i="15"/>
  <c r="G3" i="15"/>
  <c r="G4" i="15"/>
  <c r="G5" i="15"/>
  <c r="G6" i="15"/>
  <c r="G7" i="15"/>
  <c r="G8" i="15"/>
  <c r="G9" i="15"/>
  <c r="G10" i="15"/>
  <c r="G11" i="15"/>
  <c r="G2" i="15"/>
  <c r="G4" i="12"/>
  <c r="G3" i="12"/>
  <c r="G2" i="12"/>
  <c r="C4" i="10"/>
  <c r="C5" i="10"/>
  <c r="C6" i="10"/>
  <c r="C7" i="10"/>
  <c r="C8" i="10"/>
  <c r="C3" i="10"/>
  <c r="Q6" i="9"/>
  <c r="P6" i="9"/>
  <c r="Q6" i="5"/>
  <c r="P6" i="5"/>
  <c r="I6" i="1"/>
  <c r="I4" i="1"/>
</calcChain>
</file>

<file path=xl/sharedStrings.xml><?xml version="1.0" encoding="utf-8"?>
<sst xmlns="http://schemas.openxmlformats.org/spreadsheetml/2006/main" count="562" uniqueCount="279">
  <si>
    <t>#</t>
  </si>
  <si>
    <t>Column</t>
  </si>
  <si>
    <t>Non-Null</t>
  </si>
  <si>
    <t>Count</t>
  </si>
  <si>
    <t>Dtype</t>
  </si>
  <si>
    <t>User_ID</t>
  </si>
  <si>
    <t>int64</t>
  </si>
  <si>
    <t>Product_ID</t>
  </si>
  <si>
    <t>object</t>
  </si>
  <si>
    <t>Gender</t>
  </si>
  <si>
    <t>Age</t>
  </si>
  <si>
    <t>Occupation</t>
  </si>
  <si>
    <t>City_Category</t>
  </si>
  <si>
    <t>Stay_In_Current_City_Years</t>
  </si>
  <si>
    <t>Marital_Status</t>
  </si>
  <si>
    <t>Product_Category_1</t>
  </si>
  <si>
    <t>Product_Category_2</t>
  </si>
  <si>
    <t>float64</t>
  </si>
  <si>
    <t>Product_Category_3</t>
  </si>
  <si>
    <t>Purchase</t>
  </si>
  <si>
    <t>Dependiente</t>
  </si>
  <si>
    <t>Independientes</t>
  </si>
  <si>
    <t>Indentificadoras</t>
  </si>
  <si>
    <t>unq_clients</t>
  </si>
  <si>
    <t>unq_products</t>
  </si>
  <si>
    <t>cnt_transactions</t>
  </si>
  <si>
    <t>total_amount</t>
  </si>
  <si>
    <t>avg_purchase_cnt_x_client</t>
  </si>
  <si>
    <t>avg_purchase_amt_x_client</t>
  </si>
  <si>
    <t>avg_price_x_product</t>
  </si>
  <si>
    <t>Género</t>
  </si>
  <si>
    <t>Mujer</t>
  </si>
  <si>
    <t>Hombre</t>
  </si>
  <si>
    <t>Clientes Unq</t>
  </si>
  <si>
    <t>Productos Unq</t>
  </si>
  <si>
    <t># Transacciones</t>
  </si>
  <si>
    <t>Monto</t>
  </si>
  <si>
    <t># Compras promedio</t>
  </si>
  <si>
    <t>Monto Total de compras</t>
  </si>
  <si>
    <t>Precio promedio x producto</t>
  </si>
  <si>
    <t>Estado Civil</t>
  </si>
  <si>
    <t>Código</t>
  </si>
  <si>
    <t>No casado</t>
  </si>
  <si>
    <t>Casado</t>
  </si>
  <si>
    <t>Casados</t>
  </si>
  <si>
    <t>No casados</t>
  </si>
  <si>
    <t>Edad</t>
  </si>
  <si>
    <t>0-17</t>
  </si>
  <si>
    <t>18-25</t>
  </si>
  <si>
    <t>26-35</t>
  </si>
  <si>
    <t>36-45</t>
  </si>
  <si>
    <t>46-50</t>
  </si>
  <si>
    <t>51-55</t>
  </si>
  <si>
    <t>55+</t>
  </si>
  <si>
    <t>Ocupación</t>
  </si>
  <si>
    <t>A</t>
  </si>
  <si>
    <t>B</t>
  </si>
  <si>
    <t>C</t>
  </si>
  <si>
    <t>Ciudad</t>
  </si>
  <si>
    <t>4+</t>
  </si>
  <si>
    <t>Stay years</t>
  </si>
  <si>
    <t>Categoría</t>
  </si>
  <si>
    <t xml:space="preserve">SVR </t>
  </si>
  <si>
    <t xml:space="preserve">Linear Regression </t>
  </si>
  <si>
    <t xml:space="preserve">MLP Regressor </t>
  </si>
  <si>
    <t xml:space="preserve">Decision Tree Regressor </t>
  </si>
  <si>
    <t xml:space="preserve">Random Forest Regressor </t>
  </si>
  <si>
    <t>feature</t>
  </si>
  <si>
    <t>count</t>
  </si>
  <si>
    <t>mean</t>
  </si>
  <si>
    <t>std</t>
  </si>
  <si>
    <t>min</t>
  </si>
  <si>
    <t>max</t>
  </si>
  <si>
    <t>Raw</t>
  </si>
  <si>
    <t>Missing Treatment</t>
  </si>
  <si>
    <t>Cap&amp;Floor</t>
  </si>
  <si>
    <t>No aplica</t>
  </si>
  <si>
    <t>Gender_X_stay_city_ord</t>
  </si>
  <si>
    <t>occupation_d14</t>
  </si>
  <si>
    <t>occupation_d20</t>
  </si>
  <si>
    <t>occupation_d13</t>
  </si>
  <si>
    <t>occupation_d17</t>
  </si>
  <si>
    <t>Product_Category_3_X_prod_cat_3_ord</t>
  </si>
  <si>
    <t>City_Category_X_Product_Category_2</t>
  </si>
  <si>
    <t>Stay_In_Current_City_Years_X_city_cat_ord</t>
  </si>
  <si>
    <t>Occupation_X_prod_cat_1_ord</t>
  </si>
  <si>
    <t>city_cat_ord_X_prod_cat_2_ord</t>
  </si>
  <si>
    <t>occupation_d15</t>
  </si>
  <si>
    <t>Age_X_stay_city_ord</t>
  </si>
  <si>
    <t>Age_X_City_Category</t>
  </si>
  <si>
    <t>Occupation_X_Marital_Status</t>
  </si>
  <si>
    <t>City_Category_X_prod_cat_2_ord</t>
  </si>
  <si>
    <t>Age_X_Marital_Status</t>
  </si>
  <si>
    <t>Marital_Status_X_city_cat_ord</t>
  </si>
  <si>
    <t>Marital_Status_X_occupation_ord</t>
  </si>
  <si>
    <t>Product_Category_2_X_Product_Category_3</t>
  </si>
  <si>
    <t>Product_Category_1_X_Product_Category_3</t>
  </si>
  <si>
    <t>Occupation_X_Product_Category_1</t>
  </si>
  <si>
    <t>Product_Category_3_X_prod_cat_2_ord</t>
  </si>
  <si>
    <t>age_ord_X_prod_cat_1_ord</t>
  </si>
  <si>
    <t>Stay_In_Current_City_Years_X_prod_cat_1_ord</t>
  </si>
  <si>
    <t>Marital_Status_X_Product_Category_1</t>
  </si>
  <si>
    <t>Occupation_X_City_Category</t>
  </si>
  <si>
    <t>Marital_Status_X_prod_cat_1_ord</t>
  </si>
  <si>
    <t>occupation_d6</t>
  </si>
  <si>
    <t>Age_X_occupation_ord</t>
  </si>
  <si>
    <t>occupation_d2</t>
  </si>
  <si>
    <t>Occupation_X_prod_cat_2_ord</t>
  </si>
  <si>
    <t>Product_Category_1_X_stay_city_ord</t>
  </si>
  <si>
    <t>Gender_X_City_Category</t>
  </si>
  <si>
    <t>Marital_Status_X_age_ord</t>
  </si>
  <si>
    <t>occupation_ord_X_prod_cat_2_ord</t>
  </si>
  <si>
    <t>city_cat_ord_X_prod_cat_1_ord</t>
  </si>
  <si>
    <t>Stay_In_Current_City_Years_X_Product_Category_3</t>
  </si>
  <si>
    <t>Gender_X_Product_Category_2</t>
  </si>
  <si>
    <t>prod_cat_2_ord</t>
  </si>
  <si>
    <t>Occupation_X_prod_cat_3_ord</t>
  </si>
  <si>
    <t>age_ord_X_occupation_ord</t>
  </si>
  <si>
    <t>Product_Category_2_X_stay_city_ord</t>
  </si>
  <si>
    <t>occupation_d16</t>
  </si>
  <si>
    <t>stay_city_ord_X_prod_cat_2_ord</t>
  </si>
  <si>
    <t>Product_Category_3_X_age_ord</t>
  </si>
  <si>
    <t>city_category_d2</t>
  </si>
  <si>
    <t>Gender_X_prod_cat_3_ord</t>
  </si>
  <si>
    <t>occupation_d12</t>
  </si>
  <si>
    <t>Product_Category_1_X_city_cat_ord</t>
  </si>
  <si>
    <t>occupation_d11</t>
  </si>
  <si>
    <t>stay_city_ord_X_prod_cat_1_ord</t>
  </si>
  <si>
    <t>City_Category_X_Product_Category_3</t>
  </si>
  <si>
    <t>Occupation_X_city_cat_ord</t>
  </si>
  <si>
    <t>City_Category_X_city_cat_ord</t>
  </si>
  <si>
    <t>Stay_In_Current_City_Years_X_Marital_Status</t>
  </si>
  <si>
    <t>Age_X_prod_cat_3_ord</t>
  </si>
  <si>
    <t>Gender_X_Stay_In_Current_City_Years</t>
  </si>
  <si>
    <t>age_ord_X_prod_cat_2_ord</t>
  </si>
  <si>
    <t>Product_Category_2_X_prod_cat_2_ord</t>
  </si>
  <si>
    <t>occupation_d4</t>
  </si>
  <si>
    <t>occupation_d1</t>
  </si>
  <si>
    <t>Product_Category_3_X_occupation_ord</t>
  </si>
  <si>
    <t>Product_Category_3_X_stay_city_ord</t>
  </si>
  <si>
    <t>Gender_X_Product_Category_3</t>
  </si>
  <si>
    <t>Product_Category_3_X_city_cat_ord</t>
  </si>
  <si>
    <t>stay_city_ord_X_prod_cat_3_ord</t>
  </si>
  <si>
    <t>Product_Category_2_X_prod_cat_1_ord</t>
  </si>
  <si>
    <t>occupation_d8</t>
  </si>
  <si>
    <t>Product_Category_2_X_prod_cat_3_ord</t>
  </si>
  <si>
    <t>Age_X_Product_Category_2</t>
  </si>
  <si>
    <t>City_Category_X_occupation_ord</t>
  </si>
  <si>
    <t>occupation_ord_X_city_cat_ord</t>
  </si>
  <si>
    <t>Occupation_X_age_ord</t>
  </si>
  <si>
    <t>age_ord_X_prod_cat_3_ord</t>
  </si>
  <si>
    <t>Marital_Status_X_Product_Category_2</t>
  </si>
  <si>
    <t>Gender_X_prod_cat_2_ord</t>
  </si>
  <si>
    <t>occupation_d9</t>
  </si>
  <si>
    <t>Gender_X_prod_cat_1_ord</t>
  </si>
  <si>
    <t>Gender_X_age_ord</t>
  </si>
  <si>
    <t>city_cat_ord_X_prod_cat_3_ord</t>
  </si>
  <si>
    <t>prod_cat_1_ord</t>
  </si>
  <si>
    <t>Product_Category_1_X_Product_Category_2</t>
  </si>
  <si>
    <t>occupation_d7</t>
  </si>
  <si>
    <t>Occupation_X_Product_Category_3</t>
  </si>
  <si>
    <t>age_ord_X_city_cat_ord</t>
  </si>
  <si>
    <t>Product_Category_1_X_occupation_ord</t>
  </si>
  <si>
    <t>Stay_In_Current_City_Years_X_Product_Category_2</t>
  </si>
  <si>
    <t>city_cat_ord</t>
  </si>
  <si>
    <t>Age_X_prod_cat_2_ord</t>
  </si>
  <si>
    <t>Marital_Status_X_stay_city_ord</t>
  </si>
  <si>
    <t>Product_Category_3_X_prod_cat_1_ord</t>
  </si>
  <si>
    <t>occupation_ord_X_stay_city_ord</t>
  </si>
  <si>
    <t>Occupation_X_stay_city_ord</t>
  </si>
  <si>
    <t>occupation_d0</t>
  </si>
  <si>
    <t>Gender_X_city_cat_ord</t>
  </si>
  <si>
    <t>occupation_ord_X_prod_cat_1_ord</t>
  </si>
  <si>
    <t>City_Category_X_Marital_Status</t>
  </si>
  <si>
    <t>Product_Category_1_X_prod_cat_3_ord</t>
  </si>
  <si>
    <t>Stay_In_Current_City_Years_X_stay_city_ord</t>
  </si>
  <si>
    <t>Gender_X_occupation_ord</t>
  </si>
  <si>
    <t>Marital_Status_X_prod_cat_3_ord</t>
  </si>
  <si>
    <t>age_ord_X_stay_city_ord</t>
  </si>
  <si>
    <t>prod_cat_1_ord_X_prod_cat_2_ord</t>
  </si>
  <si>
    <t>occupation_d5</t>
  </si>
  <si>
    <t>Age_X_Product_Category_3</t>
  </si>
  <si>
    <t>Stay_In_Current_City_Years_X_prod_cat_3_ord</t>
  </si>
  <si>
    <t>Marital_Status_X_prod_cat_2_ord</t>
  </si>
  <si>
    <t>Age_X_Occupation</t>
  </si>
  <si>
    <t>Gender_X_Product_Category_1</t>
  </si>
  <si>
    <t>Stay_In_Current_City_Years_X_Product_Category_1</t>
  </si>
  <si>
    <t>age_ord</t>
  </si>
  <si>
    <t>Occupation_X_Stay_In_Current_City_Years</t>
  </si>
  <si>
    <t>Gender_X_Age</t>
  </si>
  <si>
    <t>stay_city_ord</t>
  </si>
  <si>
    <t>Age_X_city_cat_ord</t>
  </si>
  <si>
    <t>Occupation_X_Product_Category_2</t>
  </si>
  <si>
    <t>City_Category_X_age_ord</t>
  </si>
  <si>
    <t>Product_Category_2_X_age_ord</t>
  </si>
  <si>
    <t>Product_Category_2_X_city_cat_ord</t>
  </si>
  <si>
    <t>occupation_d10</t>
  </si>
  <si>
    <t>city_category_d0</t>
  </si>
  <si>
    <t>prod_cat_3_ord</t>
  </si>
  <si>
    <t>Product_Category_1_X_prod_cat_1_ord</t>
  </si>
  <si>
    <t>Gender_X_Occupation</t>
  </si>
  <si>
    <t>Stay_In_Current_City_Years_X_age_ord</t>
  </si>
  <si>
    <t>occupation_d18</t>
  </si>
  <si>
    <t>city_category_d1</t>
  </si>
  <si>
    <t>occupation_ord_X_prod_cat_3_ord</t>
  </si>
  <si>
    <t>prod_cat_1_ord_X_prod_cat_3_ord</t>
  </si>
  <si>
    <t>Product_Category_1_X_prod_cat_2_ord</t>
  </si>
  <si>
    <t>Occupation_X_occupation_ord</t>
  </si>
  <si>
    <t>City_Category_X_stay_city_ord</t>
  </si>
  <si>
    <t>Product_Category_2_X_occupation_ord</t>
  </si>
  <si>
    <t>occupation_ord</t>
  </si>
  <si>
    <t>City_Category_X_Stay_In_Current_City_Years</t>
  </si>
  <si>
    <t>City_Category_X_prod_cat_3_ord</t>
  </si>
  <si>
    <t>city_cat_ord_X_stay_city_ord</t>
  </si>
  <si>
    <t>prod_cat_2_ord_X_prod_cat_3_ord</t>
  </si>
  <si>
    <t>City_Category_X_prod_cat_1_ord</t>
  </si>
  <si>
    <t>occupation_d3</t>
  </si>
  <si>
    <t>Marital_Status_X_Product_Category_3</t>
  </si>
  <si>
    <t>Age_X_prod_cat_1_ord</t>
  </si>
  <si>
    <t>City_Category_X_Product_Category_1</t>
  </si>
  <si>
    <t>Age_X_Product_Category_1</t>
  </si>
  <si>
    <t>occupation_d19</t>
  </si>
  <si>
    <t>Gender_X_Marital_Status</t>
  </si>
  <si>
    <t>Age_X_Stay_In_Current_City_Years</t>
  </si>
  <si>
    <t>Age_X_age_ord</t>
  </si>
  <si>
    <t>Product_Category_1_X_age_ord</t>
  </si>
  <si>
    <t>Stay_In_Current_City_Years_X_prod_cat_2_ord</t>
  </si>
  <si>
    <t>Stay_In_Current_City_Years_X_occupation_ord</t>
  </si>
  <si>
    <t>FE</t>
  </si>
  <si>
    <t xml:space="preserve">FEATURE ENGINEERING </t>
  </si>
  <si>
    <t>Original</t>
  </si>
  <si>
    <t>PRODUCTO</t>
  </si>
  <si>
    <t>CONSUMIDOR</t>
  </si>
  <si>
    <t>Naturaleza</t>
  </si>
  <si>
    <t>Nombre</t>
  </si>
  <si>
    <t>Origen</t>
  </si>
  <si>
    <t>COMBINACIÓN</t>
  </si>
  <si>
    <t>VI</t>
  </si>
  <si>
    <t>Gradient Boosting Regressor *</t>
  </si>
  <si>
    <t>id</t>
  </si>
  <si>
    <t>time</t>
  </si>
  <si>
    <t>estimators</t>
  </si>
  <si>
    <t>learning_rate</t>
  </si>
  <si>
    <t>depth</t>
  </si>
  <si>
    <t>sample</t>
  </si>
  <si>
    <t>rmse_train</t>
  </si>
  <si>
    <t>rmse_test</t>
  </si>
  <si>
    <t>change</t>
  </si>
  <si>
    <t>Estimadores</t>
  </si>
  <si>
    <t>Learning rate</t>
  </si>
  <si>
    <t>Depth</t>
  </si>
  <si>
    <t>Sample</t>
  </si>
  <si>
    <t>RMSE train</t>
  </si>
  <si>
    <t>RMSE test</t>
  </si>
  <si>
    <t>Change</t>
  </si>
  <si>
    <t>ID</t>
  </si>
  <si>
    <t>Time</t>
  </si>
  <si>
    <t>a</t>
  </si>
  <si>
    <t>b</t>
  </si>
  <si>
    <t>Importancia acumulada</t>
  </si>
  <si>
    <t>Variable importance</t>
  </si>
  <si>
    <t>Feature</t>
  </si>
  <si>
    <t>Rank</t>
  </si>
  <si>
    <t>Hombre %</t>
  </si>
  <si>
    <t>Mujer %</t>
  </si>
  <si>
    <t>Edad prom</t>
  </si>
  <si>
    <t>Antigüedad Ciudad</t>
  </si>
  <si>
    <t>Casado %</t>
  </si>
  <si>
    <t>Ciudad A</t>
  </si>
  <si>
    <t>Ciudad B</t>
  </si>
  <si>
    <t>Ciudad C</t>
  </si>
  <si>
    <t>Ciudad A %</t>
  </si>
  <si>
    <t>Ciudad B %</t>
  </si>
  <si>
    <t>Ciudad C %</t>
  </si>
  <si>
    <t>RNK Purchase</t>
  </si>
  <si>
    <t>MIN Purchase</t>
  </si>
  <si>
    <t>AVG  Purchase</t>
  </si>
  <si>
    <t>MAX Purchase</t>
  </si>
  <si>
    <t>No Casado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</si>
</sst>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_-&quot;$&quot;* #,##0_-;\-&quot;$&quot;* #,##0_-;_-&quot;$&quot;* &quot;-&quot;??_-;_-@_-"/>
    <numFmt numFmtId="168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20"/>
      <color rgb="FF595959"/>
      <name val="Calibri Light"/>
      <family val="2"/>
    </font>
    <font>
      <b/>
      <sz val="9"/>
      <color theme="0" tint="-4.9989318521683403E-2"/>
      <name val="Arial"/>
      <family val="2"/>
    </font>
    <font>
      <sz val="12"/>
      <color theme="3"/>
      <name val="Calibri Light"/>
      <family val="2"/>
      <scheme val="maj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3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0" fillId="0" borderId="2" xfId="0" applyBorder="1"/>
    <xf numFmtId="165" fontId="0" fillId="0" borderId="0" xfId="1" applyNumberFormat="1" applyFont="1" applyBorder="1"/>
    <xf numFmtId="0" fontId="5" fillId="5" borderId="0" xfId="0" applyFont="1" applyFill="1"/>
    <xf numFmtId="0" fontId="3" fillId="0" borderId="7" xfId="0" applyFont="1" applyBorder="1"/>
    <xf numFmtId="165" fontId="3" fillId="0" borderId="7" xfId="1" applyNumberFormat="1" applyFont="1" applyBorder="1"/>
    <xf numFmtId="0" fontId="3" fillId="0" borderId="8" xfId="0" applyFont="1" applyBorder="1"/>
    <xf numFmtId="3" fontId="6" fillId="0" borderId="0" xfId="0" applyNumberFormat="1" applyFont="1"/>
    <xf numFmtId="166" fontId="0" fillId="0" borderId="0" xfId="0" applyNumberFormat="1"/>
    <xf numFmtId="1" fontId="0" fillId="0" borderId="0" xfId="0" applyNumberFormat="1"/>
    <xf numFmtId="0" fontId="4" fillId="4" borderId="1" xfId="7" applyBorder="1"/>
    <xf numFmtId="0" fontId="4" fillId="2" borderId="6" xfId="5" applyBorder="1"/>
    <xf numFmtId="0" fontId="0" fillId="0" borderId="0" xfId="0" applyAlignment="1">
      <alignment horizontal="center"/>
    </xf>
    <xf numFmtId="0" fontId="4" fillId="3" borderId="10" xfId="6" applyBorder="1"/>
    <xf numFmtId="0" fontId="0" fillId="0" borderId="11" xfId="0" applyBorder="1"/>
    <xf numFmtId="165" fontId="0" fillId="0" borderId="11" xfId="1" applyNumberFormat="1" applyFont="1" applyBorder="1"/>
    <xf numFmtId="0" fontId="0" fillId="0" borderId="9" xfId="0" applyBorder="1"/>
    <xf numFmtId="0" fontId="4" fillId="3" borderId="13" xfId="6" applyBorder="1"/>
    <xf numFmtId="0" fontId="0" fillId="0" borderId="14" xfId="0" applyBorder="1"/>
    <xf numFmtId="165" fontId="0" fillId="0" borderId="14" xfId="1" applyNumberFormat="1" applyFont="1" applyBorder="1"/>
    <xf numFmtId="0" fontId="0" fillId="0" borderId="12" xfId="0" applyBorder="1"/>
    <xf numFmtId="0" fontId="4" fillId="4" borderId="10" xfId="7" applyBorder="1"/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65" fontId="0" fillId="0" borderId="0" xfId="1" applyNumberFormat="1" applyFont="1"/>
    <xf numFmtId="0" fontId="5" fillId="5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7" fontId="0" fillId="0" borderId="7" xfId="2" applyNumberFormat="1" applyFont="1" applyBorder="1" applyAlignment="1">
      <alignment horizontal="center"/>
    </xf>
    <xf numFmtId="167" fontId="0" fillId="0" borderId="8" xfId="2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/>
    </xf>
    <xf numFmtId="167" fontId="0" fillId="0" borderId="5" xfId="2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7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7" fontId="0" fillId="0" borderId="0" xfId="2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8" fillId="6" borderId="0" xfId="0" applyFont="1" applyFill="1" applyAlignment="1">
      <alignment horizontal="left" vertical="center" wrapText="1"/>
    </xf>
    <xf numFmtId="0" fontId="8" fillId="7" borderId="0" xfId="0" applyFont="1" applyFill="1" applyAlignment="1">
      <alignment horizontal="right" vertical="center" wrapText="1"/>
    </xf>
    <xf numFmtId="0" fontId="9" fillId="7" borderId="0" xfId="0" applyFont="1" applyFill="1" applyAlignment="1">
      <alignment horizontal="right" vertical="center" wrapText="1"/>
    </xf>
    <xf numFmtId="0" fontId="8" fillId="6" borderId="0" xfId="0" applyFont="1" applyFill="1" applyAlignment="1">
      <alignment horizontal="right" vertical="center" wrapText="1"/>
    </xf>
    <xf numFmtId="0" fontId="9" fillId="6" borderId="0" xfId="0" applyFont="1" applyFill="1" applyAlignment="1">
      <alignment horizontal="right" vertical="center" wrapText="1"/>
    </xf>
    <xf numFmtId="4" fontId="9" fillId="6" borderId="0" xfId="0" applyNumberFormat="1" applyFont="1" applyFill="1" applyAlignment="1">
      <alignment horizontal="right" vertical="center" wrapText="1"/>
    </xf>
    <xf numFmtId="0" fontId="10" fillId="0" borderId="0" xfId="0" applyFont="1" applyAlignment="1">
      <alignment horizontal="center" vertical="center" readingOrder="1"/>
    </xf>
    <xf numFmtId="9" fontId="0" fillId="0" borderId="0" xfId="3" applyFont="1"/>
    <xf numFmtId="168" fontId="0" fillId="0" borderId="0" xfId="3" applyNumberFormat="1" applyFont="1"/>
    <xf numFmtId="0" fontId="11" fillId="5" borderId="0" xfId="0" applyFont="1" applyFill="1" applyAlignment="1">
      <alignment horizontal="left" vertical="center" wrapText="1"/>
    </xf>
    <xf numFmtId="0" fontId="9" fillId="7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5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/>
    </xf>
    <xf numFmtId="9" fontId="5" fillId="5" borderId="0" xfId="0" applyNumberFormat="1" applyFont="1" applyFill="1" applyAlignment="1">
      <alignment horizontal="center"/>
    </xf>
    <xf numFmtId="0" fontId="0" fillId="0" borderId="0" xfId="0" quotePrefix="1"/>
    <xf numFmtId="0" fontId="4" fillId="3" borderId="0" xfId="6"/>
    <xf numFmtId="0" fontId="4" fillId="4" borderId="0" xfId="7"/>
    <xf numFmtId="0" fontId="2" fillId="0" borderId="0" xfId="4"/>
    <xf numFmtId="0" fontId="2" fillId="0" borderId="0" xfId="4" applyAlignment="1">
      <alignment horizontal="center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2" fillId="0" borderId="0" xfId="4" applyFont="1"/>
    <xf numFmtId="43" fontId="0" fillId="0" borderId="0" xfId="1" applyNumberFormat="1" applyFont="1"/>
    <xf numFmtId="0" fontId="15" fillId="6" borderId="0" xfId="4" applyFont="1" applyFill="1" applyAlignment="1">
      <alignment horizontal="left" vertical="center" wrapText="1"/>
    </xf>
    <xf numFmtId="10" fontId="9" fillId="7" borderId="0" xfId="3" applyNumberFormat="1" applyFont="1" applyFill="1" applyAlignment="1">
      <alignment horizontal="right" vertical="center" wrapText="1"/>
    </xf>
    <xf numFmtId="10" fontId="9" fillId="6" borderId="0" xfId="3" applyNumberFormat="1" applyFont="1" applyFill="1" applyAlignment="1">
      <alignment horizontal="right" vertical="center" wrapText="1"/>
    </xf>
    <xf numFmtId="167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8" fontId="0" fillId="0" borderId="0" xfId="3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3" applyFont="1" applyAlignment="1">
      <alignment horizontal="center"/>
    </xf>
    <xf numFmtId="0" fontId="13" fillId="0" borderId="15" xfId="0" applyFont="1" applyBorder="1" applyAlignment="1">
      <alignment horizontal="center" vertical="center" wrapText="1"/>
    </xf>
    <xf numFmtId="0" fontId="14" fillId="10" borderId="0" xfId="0" applyFont="1" applyFill="1" applyAlignment="1">
      <alignment horizontal="center"/>
    </xf>
    <xf numFmtId="167" fontId="14" fillId="10" borderId="0" xfId="2" applyNumberFormat="1" applyFont="1" applyFill="1" applyAlignment="1">
      <alignment horizontal="center"/>
    </xf>
    <xf numFmtId="165" fontId="14" fillId="10" borderId="0" xfId="1" applyNumberFormat="1" applyFont="1" applyFill="1" applyAlignment="1">
      <alignment horizontal="center"/>
    </xf>
    <xf numFmtId="168" fontId="14" fillId="10" borderId="0" xfId="3" applyNumberFormat="1" applyFont="1" applyFill="1" applyAlignment="1">
      <alignment horizontal="center"/>
    </xf>
    <xf numFmtId="166" fontId="14" fillId="10" borderId="0" xfId="0" applyNumberFormat="1" applyFont="1" applyFill="1" applyAlignment="1">
      <alignment horizontal="center"/>
    </xf>
    <xf numFmtId="2" fontId="14" fillId="10" borderId="0" xfId="0" applyNumberFormat="1" applyFont="1" applyFill="1" applyAlignment="1">
      <alignment horizontal="center"/>
    </xf>
    <xf numFmtId="9" fontId="14" fillId="10" borderId="0" xfId="3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167" fontId="14" fillId="0" borderId="0" xfId="2" applyNumberFormat="1" applyFont="1" applyAlignment="1">
      <alignment horizontal="center"/>
    </xf>
    <xf numFmtId="165" fontId="14" fillId="0" borderId="0" xfId="1" applyNumberFormat="1" applyFont="1" applyAlignment="1">
      <alignment horizontal="center"/>
    </xf>
    <xf numFmtId="168" fontId="14" fillId="0" borderId="0" xfId="3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9" fontId="14" fillId="0" borderId="0" xfId="3" applyNumberFormat="1" applyFont="1" applyAlignment="1">
      <alignment horizontal="center"/>
    </xf>
    <xf numFmtId="0" fontId="14" fillId="0" borderId="16" xfId="0" applyFont="1" applyBorder="1" applyAlignment="1">
      <alignment horizontal="center"/>
    </xf>
    <xf numFmtId="167" fontId="14" fillId="0" borderId="16" xfId="2" applyNumberFormat="1" applyFont="1" applyBorder="1" applyAlignment="1">
      <alignment horizontal="center"/>
    </xf>
    <xf numFmtId="165" fontId="14" fillId="0" borderId="16" xfId="1" applyNumberFormat="1" applyFont="1" applyBorder="1" applyAlignment="1">
      <alignment horizontal="center"/>
    </xf>
    <xf numFmtId="168" fontId="14" fillId="0" borderId="16" xfId="3" applyNumberFormat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/>
    </xf>
    <xf numFmtId="2" fontId="14" fillId="0" borderId="16" xfId="0" applyNumberFormat="1" applyFont="1" applyBorder="1" applyAlignment="1">
      <alignment horizontal="center"/>
    </xf>
    <xf numFmtId="9" fontId="14" fillId="0" borderId="16" xfId="3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6" borderId="0" xfId="0" applyFont="1" applyFill="1" applyAlignment="1">
      <alignment horizontal="center" vertical="top" wrapText="1"/>
    </xf>
    <xf numFmtId="0" fontId="8" fillId="7" borderId="0" xfId="0" applyFont="1" applyFill="1" applyAlignment="1">
      <alignment horizontal="center" vertical="top" wrapText="1"/>
    </xf>
    <xf numFmtId="0" fontId="8" fillId="7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right" vertical="top" wrapText="1"/>
    </xf>
    <xf numFmtId="0" fontId="8" fillId="7" borderId="0" xfId="0" applyFont="1" applyFill="1" applyAlignment="1">
      <alignment horizontal="right" vertical="top" wrapText="1"/>
    </xf>
    <xf numFmtId="0" fontId="5" fillId="5" borderId="0" xfId="0" applyFont="1" applyFill="1" applyAlignment="1">
      <alignment horizontal="center" vertical="top" wrapText="1"/>
    </xf>
  </cellXfs>
  <cellStyles count="8">
    <cellStyle name="Énfasis4" xfId="5" builtinId="41"/>
    <cellStyle name="Énfasis5" xfId="6" builtinId="45"/>
    <cellStyle name="Énfasis6" xfId="7" builtinId="49"/>
    <cellStyle name="Millares" xfId="1" builtinId="3"/>
    <cellStyle name="Moneda" xfId="2" builtinId="4"/>
    <cellStyle name="Normal" xfId="0" builtinId="0"/>
    <cellStyle name="Porcentaje" xfId="3" builtinId="5"/>
    <cellStyle name="Título" xfId="4" builtinId="1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%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%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textRotation="0" indent="0" justifyLastLine="0" shrinkToFit="0" readingOrder="0"/>
    </dxf>
    <dxf>
      <numFmt numFmtId="2" formatCode="0.00"/>
      <alignment horizontal="center" textRotation="0" indent="0" justifyLastLine="0" shrinkToFit="0" readingOrder="0"/>
    </dxf>
    <dxf>
      <numFmt numFmtId="166" formatCode="0.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%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%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* #,##0_-;\-&quot;$&quot;* #,##0_-;_-&quot;$&quot;* &quot;-&quot;??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* #,##0_-;\-&quot;$&quot;* #,##0_-;_-&quot;$&quot;* &quot;-&quot;??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&quot;$&quot;* #,##0_-;\-&quot;$&quot;* #,##0_-;_-&quot;$&quot;* &quot;-&quot;??_-;_-@_-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#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Genero!$B$2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Genero!$N$3</c:f>
              <c:numCache>
                <c:formatCode>General</c:formatCode>
                <c:ptCount val="1"/>
              </c:numCache>
            </c:numRef>
          </c:cat>
          <c:val>
            <c:numRef>
              <c:f>Genero!$E$2</c:f>
              <c:numCache>
                <c:formatCode>_-* #,##0_-;\-* #,##0_-;_-* "-"??_-;_-@_-</c:formatCode>
                <c:ptCount val="1"/>
                <c:pt idx="0">
                  <c:v>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8-42C1-8D0A-F643D5B3C425}"/>
            </c:ext>
          </c:extLst>
        </c:ser>
        <c:ser>
          <c:idx val="1"/>
          <c:order val="1"/>
          <c:tx>
            <c:strRef>
              <c:f>Genero!$B$3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Genero!$N$3</c:f>
              <c:numCache>
                <c:formatCode>General</c:formatCode>
                <c:ptCount val="1"/>
              </c:numCache>
            </c:numRef>
          </c:cat>
          <c:val>
            <c:numRef>
              <c:f>Genero!$E$3</c:f>
              <c:numCache>
                <c:formatCode>_-* #,##0_-;\-* #,##0_-;_-* "-"??_-;_-@_-</c:formatCode>
                <c:ptCount val="1"/>
                <c:pt idx="0">
                  <c:v>30223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8-42C1-8D0A-F643D5B3C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#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Ocupación!$B$2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Ocupación!$N$3</c:f>
              <c:numCache>
                <c:formatCode>General</c:formatCode>
                <c:ptCount val="1"/>
              </c:numCache>
            </c:numRef>
          </c:cat>
          <c:val>
            <c:numRef>
              <c:f>Ocupación!$E$2</c:f>
              <c:numCache>
                <c:formatCode>_-* #,##0_-;\-* #,##0_-;_-* "-"??_-;_-@_-</c:formatCode>
                <c:ptCount val="1"/>
                <c:pt idx="0">
                  <c:v>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5-4424-A0F7-97AF5F0BA7A6}"/>
            </c:ext>
          </c:extLst>
        </c:ser>
        <c:ser>
          <c:idx val="1"/>
          <c:order val="1"/>
          <c:tx>
            <c:strRef>
              <c:f>Ocupación!$B$3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Ocupación!$N$3</c:f>
              <c:numCache>
                <c:formatCode>General</c:formatCode>
                <c:ptCount val="1"/>
              </c:numCache>
            </c:numRef>
          </c:cat>
          <c:val>
            <c:numRef>
              <c:f>Ocupación!$E$3</c:f>
              <c:numCache>
                <c:formatCode>_-* #,##0_-;\-* #,##0_-;_-* "-"??_-;_-@_-</c:formatCode>
                <c:ptCount val="1"/>
                <c:pt idx="0">
                  <c:v>3358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5-4424-A0F7-97AF5F0BA7A6}"/>
            </c:ext>
          </c:extLst>
        </c:ser>
        <c:ser>
          <c:idx val="2"/>
          <c:order val="2"/>
          <c:tx>
            <c:strRef>
              <c:f>Ocupación!$B$4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shade val="4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Ocupación!$E$4</c:f>
              <c:numCache>
                <c:formatCode>_-* #,##0_-;\-* #,##0_-;_-* "-"??_-;_-@_-</c:formatCode>
                <c:ptCount val="1"/>
                <c:pt idx="0">
                  <c:v>1938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B5-4424-A0F7-97AF5F0BA7A6}"/>
            </c:ext>
          </c:extLst>
        </c:ser>
        <c:ser>
          <c:idx val="3"/>
          <c:order val="3"/>
          <c:tx>
            <c:strRef>
              <c:f>Ocupación!$B$5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Ocupación!$E$5</c:f>
              <c:numCache>
                <c:formatCode>_-* #,##0_-;\-* #,##0_-;_-* "-"??_-;_-@_-</c:formatCode>
                <c:ptCount val="1"/>
                <c:pt idx="0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B5-4424-A0F7-97AF5F0BA7A6}"/>
            </c:ext>
          </c:extLst>
        </c:ser>
        <c:ser>
          <c:idx val="4"/>
          <c:order val="4"/>
          <c:tx>
            <c:strRef>
              <c:f>Ocupación!$B$6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Ocupación!$E$6</c:f>
              <c:numCache>
                <c:formatCode>_-* #,##0_-;\-* #,##0_-;_-* "-"??_-;_-@_-</c:formatCode>
                <c:ptCount val="1"/>
                <c:pt idx="0">
                  <c:v>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B5-4424-A0F7-97AF5F0BA7A6}"/>
            </c:ext>
          </c:extLst>
        </c:ser>
        <c:ser>
          <c:idx val="5"/>
          <c:order val="5"/>
          <c:tx>
            <c:strRef>
              <c:f>Ocupación!$B$7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Ocupación!$E$7</c:f>
              <c:numCache>
                <c:formatCode>_-* #,##0_-;\-* #,##0_-;_-* "-"??_-;_-@_-</c:formatCode>
                <c:ptCount val="1"/>
                <c:pt idx="0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B5-4424-A0F7-97AF5F0BA7A6}"/>
            </c:ext>
          </c:extLst>
        </c:ser>
        <c:ser>
          <c:idx val="6"/>
          <c:order val="6"/>
          <c:tx>
            <c:strRef>
              <c:f>Ocupación!$B$8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shade val="7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Ocupación!$E$8</c:f>
              <c:numCache>
                <c:formatCode>_-* #,##0_-;\-* #,##0_-;_-* "-"??_-;_-@_-</c:formatCode>
                <c:ptCount val="1"/>
                <c:pt idx="0">
                  <c:v>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B5-4424-A0F7-97AF5F0BA7A6}"/>
            </c:ext>
          </c:extLst>
        </c:ser>
        <c:ser>
          <c:idx val="7"/>
          <c:order val="7"/>
          <c:tx>
            <c:strRef>
              <c:f>Ocupación!$B$9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Ocupación!$E$9</c:f>
              <c:numCache>
                <c:formatCode>_-* #,##0_-;\-* #,##0_-;_-* "-"??_-;_-@_-</c:formatCode>
                <c:ptCount val="1"/>
                <c:pt idx="0">
                  <c:v>4259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B5-4424-A0F7-97AF5F0BA7A6}"/>
            </c:ext>
          </c:extLst>
        </c:ser>
        <c:ser>
          <c:idx val="8"/>
          <c:order val="8"/>
          <c:tx>
            <c:strRef>
              <c:f>Ocupación!$B$10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8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Ocupación!$E$10</c:f>
              <c:numCache>
                <c:formatCode>_-* #,##0_-;\-* #,##0_-;_-* "-"??_-;_-@_-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B5-4424-A0F7-97AF5F0BA7A6}"/>
            </c:ext>
          </c:extLst>
        </c:ser>
        <c:ser>
          <c:idx val="9"/>
          <c:order val="9"/>
          <c:tx>
            <c:strRef>
              <c:f>Ocupación!$B$11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Ocupación!$E$11</c:f>
              <c:numCache>
                <c:formatCode>_-* #,##0_-;\-* #,##0_-;_-* "-"??_-;_-@_-</c:formatCode>
                <c:ptCount val="1"/>
                <c:pt idx="0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B5-4424-A0F7-97AF5F0BA7A6}"/>
            </c:ext>
          </c:extLst>
        </c:ser>
        <c:ser>
          <c:idx val="10"/>
          <c:order val="10"/>
          <c:tx>
            <c:strRef>
              <c:f>Ocupación!$B$12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Ocupación!$E$12</c:f>
              <c:numCache>
                <c:formatCode>_-* #,##0_-;\-* #,##0_-;_-* "-"??_-;_-@_-</c:formatCode>
                <c:ptCount val="1"/>
                <c:pt idx="0">
                  <c:v>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B5-4424-A0F7-97AF5F0BA7A6}"/>
            </c:ext>
          </c:extLst>
        </c:ser>
        <c:ser>
          <c:idx val="11"/>
          <c:order val="11"/>
          <c:tx>
            <c:strRef>
              <c:f>Ocupación!$B$13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Ocupación!$E$13</c:f>
              <c:numCache>
                <c:formatCode>_-* #,##0_-;\-* #,##0_-;_-* "-"??_-;_-@_-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B5-4424-A0F7-97AF5F0BA7A6}"/>
            </c:ext>
          </c:extLst>
        </c:ser>
        <c:ser>
          <c:idx val="12"/>
          <c:order val="12"/>
          <c:tx>
            <c:strRef>
              <c:f>Ocupación!$B$14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tint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Ocupación!$E$14</c:f>
              <c:numCache>
                <c:formatCode>_-* #,##0_-;\-* #,##0_-;_-* "-"??_-;_-@_-</c:formatCode>
                <c:ptCount val="1"/>
                <c:pt idx="0">
                  <c:v>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B5-4424-A0F7-97AF5F0BA7A6}"/>
            </c:ext>
          </c:extLst>
        </c:ser>
        <c:ser>
          <c:idx val="13"/>
          <c:order val="13"/>
          <c:tx>
            <c:strRef>
              <c:f>Ocupación!$B$15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Ocupación!$E$15</c:f>
              <c:numCache>
                <c:formatCode>_-* #,##0_-;\-* #,##0_-;_-* "-"??_-;_-@_-</c:formatCode>
                <c:ptCount val="1"/>
                <c:pt idx="0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3B5-4424-A0F7-97AF5F0BA7A6}"/>
            </c:ext>
          </c:extLst>
        </c:ser>
        <c:ser>
          <c:idx val="14"/>
          <c:order val="14"/>
          <c:tx>
            <c:strRef>
              <c:f>Ocupación!$B$16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Ocupación!$E$16</c:f>
              <c:numCache>
                <c:formatCode>_-* #,##0_-;\-* #,##0_-;_-* "-"??_-;_-@_-</c:formatCode>
                <c:ptCount val="1"/>
                <c:pt idx="0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B5-4424-A0F7-97AF5F0BA7A6}"/>
            </c:ext>
          </c:extLst>
        </c:ser>
        <c:ser>
          <c:idx val="15"/>
          <c:order val="15"/>
          <c:tx>
            <c:strRef>
              <c:f>Ocupación!$B$17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Ocupación!$E$17</c:f>
              <c:numCache>
                <c:formatCode>_-* #,##0_-;\-* #,##0_-;_-* "-"??_-;_-@_-</c:formatCode>
                <c:ptCount val="1"/>
                <c:pt idx="0">
                  <c:v>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3B5-4424-A0F7-97AF5F0BA7A6}"/>
            </c:ext>
          </c:extLst>
        </c:ser>
        <c:ser>
          <c:idx val="16"/>
          <c:order val="16"/>
          <c:tx>
            <c:strRef>
              <c:f>Ocupación!$B$18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Ocupación!$E$18</c:f>
              <c:numCache>
                <c:formatCode>_-* #,##0_-;\-* #,##0_-;_-* "-"??_-;_-@_-</c:formatCode>
                <c:ptCount val="1"/>
                <c:pt idx="0">
                  <c:v>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3B5-4424-A0F7-97AF5F0BA7A6}"/>
            </c:ext>
          </c:extLst>
        </c:ser>
        <c:ser>
          <c:idx val="17"/>
          <c:order val="17"/>
          <c:tx>
            <c:strRef>
              <c:f>Ocupación!$B$19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Ocupación!$E$19</c:f>
              <c:numCache>
                <c:formatCode>_-* #,##0_-;\-* #,##0_-;_-* "-"??_-;_-@_-</c:formatCode>
                <c:ptCount val="1"/>
                <c:pt idx="0">
                  <c:v>2942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3B5-4424-A0F7-97AF5F0BA7A6}"/>
            </c:ext>
          </c:extLst>
        </c:ser>
        <c:ser>
          <c:idx val="18"/>
          <c:order val="18"/>
          <c:tx>
            <c:strRef>
              <c:f>Ocupación!$B$20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Ocupación!$E$20</c:f>
              <c:numCache>
                <c:formatCode>_-* #,##0_-;\-* #,##0_-;_-* "-"??_-;_-@_-</c:formatCode>
                <c:ptCount val="1"/>
                <c:pt idx="0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3B5-4424-A0F7-97AF5F0BA7A6}"/>
            </c:ext>
          </c:extLst>
        </c:ser>
        <c:ser>
          <c:idx val="19"/>
          <c:order val="19"/>
          <c:tx>
            <c:strRef>
              <c:f>Ocupación!$B$21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Ocupación!$E$21</c:f>
              <c:numCache>
                <c:formatCode>_-* #,##0_-;\-* #,##0_-;_-* "-"??_-;_-@_-</c:formatCode>
                <c:ptCount val="1"/>
                <c:pt idx="0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3B5-4424-A0F7-97AF5F0BA7A6}"/>
            </c:ext>
          </c:extLst>
        </c:ser>
        <c:ser>
          <c:idx val="20"/>
          <c:order val="20"/>
          <c:tx>
            <c:strRef>
              <c:f>Ocupación!$B$22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Ocupación!$E$22</c:f>
              <c:numCache>
                <c:formatCode>_-* #,##0_-;\-* #,##0_-;_-* "-"??_-;_-@_-</c:formatCode>
                <c:ptCount val="1"/>
                <c:pt idx="0">
                  <c:v>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3B5-4424-A0F7-97AF5F0BA7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out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1800" b="0" i="0" baseline="0">
                <a:effectLst/>
              </a:rPr>
              <a:t>Precio x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Ocupación!$B$2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Ocupación!$N$3</c:f>
              <c:numCache>
                <c:formatCode>General</c:formatCode>
                <c:ptCount val="1"/>
              </c:numCache>
            </c:numRef>
          </c:cat>
          <c:val>
            <c:numRef>
              <c:f>Ocupación!$I$2</c:f>
              <c:numCache>
                <c:formatCode>_-"$"* #,##0_-;\-"$"* #,##0_-;_-"$"* "-"??_-;_-@_-</c:formatCode>
                <c:ptCount val="1"/>
                <c:pt idx="0">
                  <c:v>9092.77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4-4312-82DB-87CA9B090AE3}"/>
            </c:ext>
          </c:extLst>
        </c:ser>
        <c:ser>
          <c:idx val="1"/>
          <c:order val="1"/>
          <c:tx>
            <c:strRef>
              <c:f>Ocupación!$B$3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Ocupación!$N$3</c:f>
              <c:numCache>
                <c:formatCode>General</c:formatCode>
                <c:ptCount val="1"/>
              </c:numCache>
            </c:numRef>
          </c:cat>
          <c:val>
            <c:numRef>
              <c:f>Ocupación!$I$3</c:f>
              <c:numCache>
                <c:formatCode>_-"$"* #,##0_-;\-"$"* #,##0_-;_-"$"* "-"??_-;_-@_-</c:formatCode>
                <c:ptCount val="1"/>
                <c:pt idx="0">
                  <c:v>9078.26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4-4312-82DB-87CA9B090AE3}"/>
            </c:ext>
          </c:extLst>
        </c:ser>
        <c:ser>
          <c:idx val="2"/>
          <c:order val="2"/>
          <c:tx>
            <c:strRef>
              <c:f>Ocupación!$B$4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shade val="4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Ocupación!$I$4</c:f>
              <c:numCache>
                <c:formatCode>_-"$"* #,##0_-;\-"$"* #,##0_-;_-"$"* "-"??_-;_-@_-</c:formatCode>
                <c:ptCount val="1"/>
                <c:pt idx="0">
                  <c:v>9042.91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4-4312-82DB-87CA9B090AE3}"/>
            </c:ext>
          </c:extLst>
        </c:ser>
        <c:ser>
          <c:idx val="3"/>
          <c:order val="3"/>
          <c:tx>
            <c:strRef>
              <c:f>Ocupación!$B$5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Ocupación!$I$5</c:f>
              <c:numCache>
                <c:formatCode>_-"$"* #,##0_-;\-"$"* #,##0_-;_-"$"* "-"??_-;_-@_-</c:formatCode>
                <c:ptCount val="1"/>
                <c:pt idx="0">
                  <c:v>9189.52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4-4312-82DB-87CA9B090AE3}"/>
            </c:ext>
          </c:extLst>
        </c:ser>
        <c:ser>
          <c:idx val="4"/>
          <c:order val="4"/>
          <c:tx>
            <c:strRef>
              <c:f>Ocupación!$B$6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Ocupación!$I$6</c:f>
              <c:numCache>
                <c:formatCode>_-"$"* #,##0_-;\-"$"* #,##0_-;_-"$"* "-"??_-;_-@_-</c:formatCode>
                <c:ptCount val="1"/>
                <c:pt idx="0">
                  <c:v>9238.59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F4-4312-82DB-87CA9B090AE3}"/>
            </c:ext>
          </c:extLst>
        </c:ser>
        <c:ser>
          <c:idx val="5"/>
          <c:order val="5"/>
          <c:tx>
            <c:strRef>
              <c:f>Ocupación!$B$7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Ocupación!$I$7</c:f>
              <c:numCache>
                <c:formatCode>_-"$"* #,##0_-;\-"$"* #,##0_-;_-"$"* "-"??_-;_-@_-</c:formatCode>
                <c:ptCount val="1"/>
                <c:pt idx="0">
                  <c:v>9549.94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F4-4312-82DB-87CA9B090AE3}"/>
            </c:ext>
          </c:extLst>
        </c:ser>
        <c:ser>
          <c:idx val="6"/>
          <c:order val="6"/>
          <c:tx>
            <c:strRef>
              <c:f>Ocupación!$B$8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shade val="7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Ocupación!$I$8</c:f>
              <c:numCache>
                <c:formatCode>_-"$"* #,##0_-;\-"$"* #,##0_-;_-"$"* "-"??_-;_-@_-</c:formatCode>
                <c:ptCount val="1"/>
                <c:pt idx="0">
                  <c:v>9434.6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F4-4312-82DB-87CA9B090AE3}"/>
            </c:ext>
          </c:extLst>
        </c:ser>
        <c:ser>
          <c:idx val="7"/>
          <c:order val="7"/>
          <c:tx>
            <c:strRef>
              <c:f>Ocupación!$B$9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Ocupación!$I$9</c:f>
              <c:numCache>
                <c:formatCode>_-"$"* #,##0_-;\-"$"* #,##0_-;_-"$"* "-"??_-;_-@_-</c:formatCode>
                <c:ptCount val="1"/>
                <c:pt idx="0">
                  <c:v>9468.9699999999993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F4-4312-82DB-87CA9B090AE3}"/>
            </c:ext>
          </c:extLst>
        </c:ser>
        <c:ser>
          <c:idx val="8"/>
          <c:order val="8"/>
          <c:tx>
            <c:strRef>
              <c:f>Ocupación!$B$10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8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Ocupación!$I$10</c:f>
              <c:numCache>
                <c:formatCode>_-"$"* #,##0_-;\-"$"* #,##0_-;_-"$"* "-"??_-;_-@_-</c:formatCode>
                <c:ptCount val="1"/>
                <c:pt idx="0">
                  <c:v>9782.9599999999991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F4-4312-82DB-87CA9B090AE3}"/>
            </c:ext>
          </c:extLst>
        </c:ser>
        <c:ser>
          <c:idx val="9"/>
          <c:order val="9"/>
          <c:tx>
            <c:strRef>
              <c:f>Ocupación!$B$11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Ocupación!$I$11</c:f>
              <c:numCache>
                <c:formatCode>_-"$"* #,##0_-;\-"$"* #,##0_-;_-"$"* "-"??_-;_-@_-</c:formatCode>
                <c:ptCount val="1"/>
                <c:pt idx="0">
                  <c:v>8678.0499999999993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F4-4312-82DB-87CA9B090AE3}"/>
            </c:ext>
          </c:extLst>
        </c:ser>
        <c:ser>
          <c:idx val="10"/>
          <c:order val="10"/>
          <c:tx>
            <c:strRef>
              <c:f>Ocupación!$B$12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Ocupación!$I$12</c:f>
              <c:numCache>
                <c:formatCode>_-"$"* #,##0_-;\-"$"* #,##0_-;_-"$"* "-"??_-;_-@_-</c:formatCode>
                <c:ptCount val="1"/>
                <c:pt idx="0">
                  <c:v>9052.19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F4-4312-82DB-87CA9B090AE3}"/>
            </c:ext>
          </c:extLst>
        </c:ser>
        <c:ser>
          <c:idx val="11"/>
          <c:order val="11"/>
          <c:tx>
            <c:strRef>
              <c:f>Ocupación!$B$13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Ocupación!$I$13</c:f>
              <c:numCache>
                <c:formatCode>_-"$"* #,##0_-;\-"$"* #,##0_-;_-"$"* "-"??_-;_-@_-</c:formatCode>
                <c:ptCount val="1"/>
                <c:pt idx="0">
                  <c:v>9146.51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F4-4312-82DB-87CA9B090AE3}"/>
            </c:ext>
          </c:extLst>
        </c:ser>
        <c:ser>
          <c:idx val="12"/>
          <c:order val="12"/>
          <c:tx>
            <c:strRef>
              <c:f>Ocupación!$B$14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tint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Ocupación!$I$14</c:f>
              <c:numCache>
                <c:formatCode>_-"$"* #,##0_-;\-"$"* #,##0_-;_-"$"* "-"??_-;_-@_-</c:formatCode>
                <c:ptCount val="1"/>
                <c:pt idx="0">
                  <c:v>9825.36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F4-4312-82DB-87CA9B090AE3}"/>
            </c:ext>
          </c:extLst>
        </c:ser>
        <c:ser>
          <c:idx val="13"/>
          <c:order val="13"/>
          <c:tx>
            <c:strRef>
              <c:f>Ocupación!$B$15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Ocupación!$I$15</c:f>
              <c:numCache>
                <c:formatCode>_-"$"* #,##0_-;\-"$"* #,##0_-;_-"$"* "-"??_-;_-@_-</c:formatCode>
                <c:ptCount val="1"/>
                <c:pt idx="0">
                  <c:v>9450.41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F4-4312-82DB-87CA9B090AE3}"/>
            </c:ext>
          </c:extLst>
        </c:ser>
        <c:ser>
          <c:idx val="14"/>
          <c:order val="14"/>
          <c:tx>
            <c:strRef>
              <c:f>Ocupación!$B$16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Ocupación!$I$16</c:f>
              <c:numCache>
                <c:formatCode>_-"$"* #,##0_-;\-"$"* #,##0_-;_-"$"* "-"??_-;_-@_-</c:formatCode>
                <c:ptCount val="1"/>
                <c:pt idx="0">
                  <c:v>9487.26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F4-4312-82DB-87CA9B090AE3}"/>
            </c:ext>
          </c:extLst>
        </c:ser>
        <c:ser>
          <c:idx val="15"/>
          <c:order val="15"/>
          <c:tx>
            <c:strRef>
              <c:f>Ocupación!$B$17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Ocupación!$I$17</c:f>
              <c:numCache>
                <c:formatCode>_-"$"* #,##0_-;\-"$"* #,##0_-;_-"$"* "-"??_-;_-@_-</c:formatCode>
                <c:ptCount val="1"/>
                <c:pt idx="0">
                  <c:v>9686.07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F4-4312-82DB-87CA9B090AE3}"/>
            </c:ext>
          </c:extLst>
        </c:ser>
        <c:ser>
          <c:idx val="16"/>
          <c:order val="16"/>
          <c:tx>
            <c:strRef>
              <c:f>Ocupación!$B$18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Ocupación!$I$18</c:f>
              <c:numCache>
                <c:formatCode>_-"$"* #,##0_-;\-"$"* #,##0_-;_-"$"* "-"??_-;_-@_-</c:formatCode>
                <c:ptCount val="1"/>
                <c:pt idx="0">
                  <c:v>9430.5400000000009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F4-4312-82DB-87CA9B090AE3}"/>
            </c:ext>
          </c:extLst>
        </c:ser>
        <c:ser>
          <c:idx val="17"/>
          <c:order val="17"/>
          <c:tx>
            <c:strRef>
              <c:f>Ocupación!$B$19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Ocupación!$I$19</c:f>
              <c:numCache>
                <c:formatCode>_-"$"* #,##0_-;\-"$"* #,##0_-;_-"$"* "-"??_-;_-@_-</c:formatCode>
                <c:ptCount val="1"/>
                <c:pt idx="0">
                  <c:v>9919.66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F4-4312-82DB-87CA9B090AE3}"/>
            </c:ext>
          </c:extLst>
        </c:ser>
        <c:ser>
          <c:idx val="18"/>
          <c:order val="18"/>
          <c:tx>
            <c:strRef>
              <c:f>Ocupación!$B$20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Ocupación!$I$20</c:f>
              <c:numCache>
                <c:formatCode>_-"$"* #,##0_-;\-"$"* #,##0_-;_-"$"* "-"??_-;_-@_-</c:formatCode>
                <c:ptCount val="1"/>
                <c:pt idx="0">
                  <c:v>9404.89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F4-4312-82DB-87CA9B090AE3}"/>
            </c:ext>
          </c:extLst>
        </c:ser>
        <c:ser>
          <c:idx val="19"/>
          <c:order val="19"/>
          <c:tx>
            <c:strRef>
              <c:f>Ocupación!$B$21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Ocupación!$I$21</c:f>
              <c:numCache>
                <c:formatCode>_-"$"* #,##0_-;\-"$"* #,##0_-;_-"$"* "-"??_-;_-@_-</c:formatCode>
                <c:ptCount val="1"/>
                <c:pt idx="0">
                  <c:v>8790.68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F4-4312-82DB-87CA9B090AE3}"/>
            </c:ext>
          </c:extLst>
        </c:ser>
        <c:ser>
          <c:idx val="20"/>
          <c:order val="20"/>
          <c:tx>
            <c:strRef>
              <c:f>Ocupación!$B$22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Ocupación!$I$22</c:f>
              <c:numCache>
                <c:formatCode>_-"$"* #,##0_-;\-"$"* #,##0_-;_-"$"* "-"??_-;_-@_-</c:formatCode>
                <c:ptCount val="1"/>
                <c:pt idx="0">
                  <c:v>9064.86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F4-4312-82DB-87CA9B090A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Monto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Ocupación!$B$2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Ocupación!$N$3</c:f>
              <c:numCache>
                <c:formatCode>General</c:formatCode>
                <c:ptCount val="1"/>
              </c:numCache>
            </c:numRef>
          </c:cat>
          <c:val>
            <c:numRef>
              <c:f>Ocupación!$F$2</c:f>
              <c:numCache>
                <c:formatCode>_-"$"* #,##0_-;\-"$"* #,##0_-;_-"$"* "-"??_-;_-@_-</c:formatCode>
                <c:ptCount val="1"/>
                <c:pt idx="0">
                  <c:v>46318594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B-4C20-A7A4-BD7ADC6C9827}"/>
            </c:ext>
          </c:extLst>
        </c:ser>
        <c:ser>
          <c:idx val="1"/>
          <c:order val="1"/>
          <c:tx>
            <c:strRef>
              <c:f>Ocupación!$B$3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Ocupación!$N$3</c:f>
              <c:numCache>
                <c:formatCode>General</c:formatCode>
                <c:ptCount val="1"/>
              </c:numCache>
            </c:numRef>
          </c:cat>
          <c:val>
            <c:numRef>
              <c:f>Ocupación!$F$3</c:f>
              <c:numCache>
                <c:formatCode>_-"$"* #,##0_-;\-"$"* #,##0_-;_-"$"* "-"??_-;_-@_-</c:formatCode>
                <c:ptCount val="1"/>
                <c:pt idx="0">
                  <c:v>30484797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B-4C20-A7A4-BD7ADC6C9827}"/>
            </c:ext>
          </c:extLst>
        </c:ser>
        <c:ser>
          <c:idx val="2"/>
          <c:order val="2"/>
          <c:tx>
            <c:strRef>
              <c:f>Ocupación!$B$4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shade val="4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Ocupación!$F$4</c:f>
              <c:numCache>
                <c:formatCode>_-"$"* #,##0_-;\-"$"* #,##0_-;_-"$"* "-"??_-;_-@_-</c:formatCode>
                <c:ptCount val="1"/>
                <c:pt idx="0">
                  <c:v>17525155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B-4C20-A7A4-BD7ADC6C9827}"/>
            </c:ext>
          </c:extLst>
        </c:ser>
        <c:ser>
          <c:idx val="3"/>
          <c:order val="3"/>
          <c:tx>
            <c:strRef>
              <c:f>Ocupación!$B$5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Ocupación!$F$5</c:f>
              <c:numCache>
                <c:formatCode>_-"$"* #,##0_-;\-"$"* #,##0_-;_-"$"* "-"??_-;_-@_-</c:formatCode>
                <c:ptCount val="1"/>
                <c:pt idx="0">
                  <c:v>11229596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B-4C20-A7A4-BD7ADC6C9827}"/>
            </c:ext>
          </c:extLst>
        </c:ser>
        <c:ser>
          <c:idx val="4"/>
          <c:order val="4"/>
          <c:tx>
            <c:strRef>
              <c:f>Ocupación!$B$6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Ocupación!$F$6</c:f>
              <c:numCache>
                <c:formatCode>_-"$"* #,##0_-;\-"$"* #,##0_-;_-"$"* "-"??_-;_-@_-</c:formatCode>
                <c:ptCount val="1"/>
                <c:pt idx="0">
                  <c:v>48752051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B-4C20-A7A4-BD7ADC6C9827}"/>
            </c:ext>
          </c:extLst>
        </c:ser>
        <c:ser>
          <c:idx val="5"/>
          <c:order val="5"/>
          <c:tx>
            <c:strRef>
              <c:f>Ocupación!$B$7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shade val="6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Ocupación!$F$7</c:f>
              <c:numCache>
                <c:formatCode>_-"$"* #,##0_-;\-"$"* #,##0_-;_-"$"* "-"??_-;_-@_-</c:formatCode>
                <c:ptCount val="1"/>
                <c:pt idx="0">
                  <c:v>8308446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B-4C20-A7A4-BD7ADC6C9827}"/>
            </c:ext>
          </c:extLst>
        </c:ser>
        <c:ser>
          <c:idx val="6"/>
          <c:order val="6"/>
          <c:tx>
            <c:strRef>
              <c:f>Ocupación!$B$8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shade val="7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Ocupación!$F$8</c:f>
              <c:numCache>
                <c:formatCode>_-"$"* #,##0_-;\-"$"* #,##0_-;_-"$"* "-"??_-;_-@_-</c:formatCode>
                <c:ptCount val="1"/>
                <c:pt idx="0">
                  <c:v>14472674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BB-4C20-A7A4-BD7ADC6C9827}"/>
            </c:ext>
          </c:extLst>
        </c:ser>
        <c:ser>
          <c:idx val="7"/>
          <c:order val="7"/>
          <c:tx>
            <c:strRef>
              <c:f>Ocupación!$B$9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shade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Ocupación!$F$9</c:f>
              <c:numCache>
                <c:formatCode>_-"$"* #,##0_-;\-"$"* #,##0_-;_-"$"* "-"??_-;_-@_-</c:formatCode>
                <c:ptCount val="1"/>
                <c:pt idx="0">
                  <c:v>40328360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B-4C20-A7A4-BD7ADC6C9827}"/>
            </c:ext>
          </c:extLst>
        </c:ser>
        <c:ser>
          <c:idx val="8"/>
          <c:order val="8"/>
          <c:tx>
            <c:strRef>
              <c:f>Ocupación!$B$10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8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Ocupación!$F$10</c:f>
              <c:numCache>
                <c:formatCode>_-"$"* #,##0_-;\-"$"* #,##0_-;_-"$"* "-"??_-;_-@_-</c:formatCode>
                <c:ptCount val="1"/>
                <c:pt idx="0">
                  <c:v>1144606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BB-4C20-A7A4-BD7ADC6C9827}"/>
            </c:ext>
          </c:extLst>
        </c:ser>
        <c:ser>
          <c:idx val="9"/>
          <c:order val="9"/>
          <c:tx>
            <c:strRef>
              <c:f>Ocupación!$B$11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Ocupación!$F$11</c:f>
              <c:numCache>
                <c:formatCode>_-"$"* #,##0_-;\-"$"* #,##0_-;_-"$"* "-"??_-;_-@_-</c:formatCode>
                <c:ptCount val="1"/>
                <c:pt idx="0">
                  <c:v>4434485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BB-4C20-A7A4-BD7ADC6C9827}"/>
            </c:ext>
          </c:extLst>
        </c:ser>
        <c:ser>
          <c:idx val="10"/>
          <c:order val="10"/>
          <c:tx>
            <c:strRef>
              <c:f>Ocupación!$B$12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Ocupación!$F$12</c:f>
              <c:numCache>
                <c:formatCode>_-"$"* #,##0_-;\-"$"* #,##0_-;_-"$"* "-"??_-;_-@_-</c:formatCode>
                <c:ptCount val="1"/>
                <c:pt idx="0">
                  <c:v>8373274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BB-4C20-A7A4-BD7ADC6C9827}"/>
            </c:ext>
          </c:extLst>
        </c:ser>
        <c:ser>
          <c:idx val="11"/>
          <c:order val="11"/>
          <c:tx>
            <c:strRef>
              <c:f>Ocupación!$B$13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Ocupación!$F$13</c:f>
              <c:numCache>
                <c:formatCode>_-"$"* #,##0_-;\-"$"* #,##0_-;_-"$"* "-"??_-;_-@_-</c:formatCode>
                <c:ptCount val="1"/>
                <c:pt idx="0">
                  <c:v>7774530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BB-4C20-A7A4-BD7ADC6C9827}"/>
            </c:ext>
          </c:extLst>
        </c:ser>
        <c:ser>
          <c:idx val="12"/>
          <c:order val="12"/>
          <c:tx>
            <c:strRef>
              <c:f>Ocupación!$B$14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tint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Ocupación!$F$14</c:f>
              <c:numCache>
                <c:formatCode>_-"$"* #,##0_-;\-"$"* #,##0_-;_-"$"* "-"??_-;_-@_-</c:formatCode>
                <c:ptCount val="1"/>
                <c:pt idx="0">
                  <c:v>22028459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BB-4C20-A7A4-BD7ADC6C9827}"/>
            </c:ext>
          </c:extLst>
        </c:ser>
        <c:ser>
          <c:idx val="13"/>
          <c:order val="13"/>
          <c:tx>
            <c:strRef>
              <c:f>Ocupación!$B$15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tint val="8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Ocupación!$F$15</c:f>
              <c:numCache>
                <c:formatCode>_-"$"* #,##0_-;\-"$"* #,##0_-;_-"$"* "-"??_-;_-@_-</c:formatCode>
                <c:ptCount val="1"/>
                <c:pt idx="0">
                  <c:v>5178822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BB-4C20-A7A4-BD7ADC6C9827}"/>
            </c:ext>
          </c:extLst>
        </c:ser>
        <c:ser>
          <c:idx val="14"/>
          <c:order val="14"/>
          <c:tx>
            <c:strRef>
              <c:f>Ocupación!$B$16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tint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Ocupación!$F$16</c:f>
              <c:numCache>
                <c:formatCode>_-"$"* #,##0_-;\-"$"* #,##0_-;_-"$"* "-"??_-;_-@_-</c:formatCode>
                <c:ptCount val="1"/>
                <c:pt idx="0">
                  <c:v>19192723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BB-4C20-A7A4-BD7ADC6C9827}"/>
            </c:ext>
          </c:extLst>
        </c:ser>
        <c:ser>
          <c:idx val="15"/>
          <c:order val="15"/>
          <c:tx>
            <c:strRef>
              <c:f>Ocupación!$B$17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tint val="6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Ocupación!$F$17</c:f>
              <c:numCache>
                <c:formatCode>_-"$"* #,##0_-;\-"$"* #,##0_-;_-"$"* "-"??_-;_-@_-</c:formatCode>
                <c:ptCount val="1"/>
                <c:pt idx="0">
                  <c:v>8872440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BB-4C20-A7A4-BD7ADC6C9827}"/>
            </c:ext>
          </c:extLst>
        </c:ser>
        <c:ser>
          <c:idx val="16"/>
          <c:order val="16"/>
          <c:tx>
            <c:strRef>
              <c:f>Ocupación!$B$18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Ocupación!$F$18</c:f>
              <c:numCache>
                <c:formatCode>_-"$"* #,##0_-;\-"$"* #,##0_-;_-"$"* "-"??_-;_-@_-</c:formatCode>
                <c:ptCount val="1"/>
                <c:pt idx="0">
                  <c:v>17785993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BB-4C20-A7A4-BD7ADC6C9827}"/>
            </c:ext>
          </c:extLst>
        </c:ser>
        <c:ser>
          <c:idx val="17"/>
          <c:order val="17"/>
          <c:tx>
            <c:strRef>
              <c:f>Ocupación!$B$19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Ocupación!$F$19</c:f>
              <c:numCache>
                <c:formatCode>_-"$"* #,##0_-;\-"$"* #,##0_-;_-"$"* "-"??_-;_-@_-</c:formatCode>
                <c:ptCount val="1"/>
                <c:pt idx="0">
                  <c:v>29183631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BB-4C20-A7A4-BD7ADC6C9827}"/>
            </c:ext>
          </c:extLst>
        </c:ser>
        <c:ser>
          <c:idx val="18"/>
          <c:order val="18"/>
          <c:tx>
            <c:strRef>
              <c:f>Ocupación!$B$20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Ocupación!$F$20</c:f>
              <c:numCache>
                <c:formatCode>_-"$"* #,##0_-;\-"$"* #,##0_-;_-"$"* "-"??_-;_-@_-</c:formatCode>
                <c:ptCount val="1"/>
                <c:pt idx="0">
                  <c:v>4420300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2BB-4C20-A7A4-BD7ADC6C9827}"/>
            </c:ext>
          </c:extLst>
        </c:ser>
        <c:ser>
          <c:idx val="19"/>
          <c:order val="19"/>
          <c:tx>
            <c:strRef>
              <c:f>Ocupación!$B$21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tint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Ocupación!$F$21</c:f>
              <c:numCache>
                <c:formatCode>_-"$"* #,##0_-;\-"$"* #,##0_-;_-"$"* "-"??_-;_-@_-</c:formatCode>
                <c:ptCount val="1"/>
                <c:pt idx="0">
                  <c:v>5450222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2BB-4C20-A7A4-BD7ADC6C9827}"/>
            </c:ext>
          </c:extLst>
        </c:ser>
        <c:ser>
          <c:idx val="20"/>
          <c:order val="20"/>
          <c:tx>
            <c:strRef>
              <c:f>Ocupación!$B$22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Ocupación!$F$22</c:f>
              <c:numCache>
                <c:formatCode>_-"$"* #,##0_-;\-"$"* #,##0_-;_-"$"* "-"??_-;_-@_-</c:formatCode>
                <c:ptCount val="1"/>
                <c:pt idx="0">
                  <c:v>22199854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2BB-4C20-A7A4-BD7ADC6C98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#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City!$B$2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City!$N$3</c:f>
              <c:numCache>
                <c:formatCode>General</c:formatCode>
                <c:ptCount val="1"/>
              </c:numCache>
            </c:numRef>
          </c:cat>
          <c:val>
            <c:numRef>
              <c:f>City!$E$2</c:f>
              <c:numCache>
                <c:formatCode>_-* #,##0_-;\-* #,##0_-;_-* "-"??_-;_-@_-</c:formatCode>
                <c:ptCount val="1"/>
                <c:pt idx="0">
                  <c:v>10722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9-43E9-9E4D-5806078C19B9}"/>
            </c:ext>
          </c:extLst>
        </c:ser>
        <c:ser>
          <c:idx val="1"/>
          <c:order val="1"/>
          <c:tx>
            <c:strRef>
              <c:f>City!$B$3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City!$N$3</c:f>
              <c:numCache>
                <c:formatCode>General</c:formatCode>
                <c:ptCount val="1"/>
              </c:numCache>
            </c:numRef>
          </c:cat>
          <c:val>
            <c:numRef>
              <c:f>City!$E$3</c:f>
              <c:numCache>
                <c:formatCode>_-* #,##0_-;\-* #,##0_-;_-* "-"??_-;_-@_-</c:formatCode>
                <c:ptCount val="1"/>
                <c:pt idx="0">
                  <c:v>16862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9-43E9-9E4D-5806078C19B9}"/>
            </c:ext>
          </c:extLst>
        </c:ser>
        <c:ser>
          <c:idx val="2"/>
          <c:order val="2"/>
          <c:tx>
            <c:strRef>
              <c:f>City!$B$4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City!$E$4</c:f>
              <c:numCache>
                <c:formatCode>_-* #,##0_-;\-* #,##0_-;_-* "-"??_-;_-@_-</c:formatCode>
                <c:ptCount val="1"/>
                <c:pt idx="0">
                  <c:v>12467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9-43E9-9E4D-5806078C19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Precio x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City!$B$2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City!$N$3</c:f>
              <c:numCache>
                <c:formatCode>General</c:formatCode>
                <c:ptCount val="1"/>
              </c:numCache>
            </c:numRef>
          </c:cat>
          <c:val>
            <c:numRef>
              <c:f>City!$I$2</c:f>
              <c:numCache>
                <c:formatCode>_-"$"* #,##0_-;\-"$"* #,##0_-;_-"$"* "-"??_-;_-@_-</c:formatCode>
                <c:ptCount val="1"/>
                <c:pt idx="0">
                  <c:v>8994.41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B-410C-8CC8-67628E1CD7FF}"/>
            </c:ext>
          </c:extLst>
        </c:ser>
        <c:ser>
          <c:idx val="1"/>
          <c:order val="1"/>
          <c:tx>
            <c:strRef>
              <c:f>City!$B$3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City!$N$3</c:f>
              <c:numCache>
                <c:formatCode>General</c:formatCode>
                <c:ptCount val="1"/>
              </c:numCache>
            </c:numRef>
          </c:cat>
          <c:val>
            <c:numRef>
              <c:f>City!$I$3</c:f>
              <c:numCache>
                <c:formatCode>_-"$"* #,##0_-;\-"$"* #,##0_-;_-"$"* "-"??_-;_-@_-</c:formatCode>
                <c:ptCount val="1"/>
                <c:pt idx="0">
                  <c:v>9193.9500000000007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B-410C-8CC8-67628E1CD7FF}"/>
            </c:ext>
          </c:extLst>
        </c:ser>
        <c:ser>
          <c:idx val="2"/>
          <c:order val="2"/>
          <c:tx>
            <c:strRef>
              <c:f>City!$B$4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City!$I$4</c:f>
              <c:numCache>
                <c:formatCode>_-"$"* #,##0_-;\-"$"* #,##0_-;_-"$"* "-"??_-;_-@_-</c:formatCode>
                <c:ptCount val="1"/>
                <c:pt idx="0">
                  <c:v>9785.24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B-410C-8CC8-67628E1CD7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Monto</a:t>
            </a:r>
            <a:r>
              <a:rPr lang="es-MX" baseline="0"/>
              <a:t> total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City!$B$2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City!$N$3</c:f>
              <c:numCache>
                <c:formatCode>General</c:formatCode>
                <c:ptCount val="1"/>
              </c:numCache>
            </c:numRef>
          </c:cat>
          <c:val>
            <c:numRef>
              <c:f>City!$F$2</c:f>
              <c:numCache>
                <c:formatCode>_-"$"* #,##0_-;\-"$"* #,##0_-;_-"$"* "-"??_-;_-@_-</c:formatCode>
                <c:ptCount val="1"/>
                <c:pt idx="0">
                  <c:v>96438093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4-46BF-994B-4276C62BABE5}"/>
            </c:ext>
          </c:extLst>
        </c:ser>
        <c:ser>
          <c:idx val="1"/>
          <c:order val="1"/>
          <c:tx>
            <c:strRef>
              <c:f>City!$B$3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City!$N$3</c:f>
              <c:numCache>
                <c:formatCode>General</c:formatCode>
                <c:ptCount val="1"/>
              </c:numCache>
            </c:numRef>
          </c:cat>
          <c:val>
            <c:numRef>
              <c:f>City!$F$3</c:f>
              <c:numCache>
                <c:formatCode>_-"$"* #,##0_-;\-"$"* #,##0_-;_-"$"* "-"??_-;_-@_-</c:formatCode>
                <c:ptCount val="1"/>
                <c:pt idx="0">
                  <c:v>155028368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4-46BF-994B-4276C62BABE5}"/>
            </c:ext>
          </c:extLst>
        </c:ser>
        <c:ser>
          <c:idx val="2"/>
          <c:order val="2"/>
          <c:tx>
            <c:strRef>
              <c:f>City!$B$4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City!$F$4</c:f>
              <c:numCache>
                <c:formatCode>_-"$"* #,##0_-;\-"$"* #,##0_-;_-"$"* "-"??_-;_-@_-</c:formatCode>
                <c:ptCount val="1"/>
                <c:pt idx="0">
                  <c:v>121992551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4-46BF-994B-4276C62BAB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#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Stay_years!$B$2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Stay_years!$E$2</c:f>
              <c:numCache>
                <c:formatCode>_-* #,##0_-;\-* #,##0_-;_-* "-"??_-;_-@_-</c:formatCode>
                <c:ptCount val="1"/>
                <c:pt idx="0">
                  <c:v>5384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Stay_years!#REF!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772-4792-82B8-46FFB71911F8}"/>
            </c:ext>
          </c:extLst>
        </c:ser>
        <c:ser>
          <c:idx val="1"/>
          <c:order val="1"/>
          <c:tx>
            <c:strRef>
              <c:f>Stay_years!$B$3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Stay_years!$E$3</c:f>
              <c:numCache>
                <c:formatCode>_-* #,##0_-;\-* #,##0_-;_-* "-"??_-;_-@_-</c:formatCode>
                <c:ptCount val="1"/>
                <c:pt idx="0">
                  <c:v>14053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Stay_years!#REF!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772-4792-82B8-46FFB71911F8}"/>
            </c:ext>
          </c:extLst>
        </c:ser>
        <c:ser>
          <c:idx val="2"/>
          <c:order val="2"/>
          <c:tx>
            <c:strRef>
              <c:f>Stay_years!$B$4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Stay_years!$E$4</c:f>
              <c:numCache>
                <c:formatCode>_-* #,##0_-;\-* #,##0_-;_-* "-"??_-;_-@_-</c:formatCode>
                <c:ptCount val="1"/>
                <c:pt idx="0">
                  <c:v>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2-4792-82B8-46FFB71911F8}"/>
            </c:ext>
          </c:extLst>
        </c:ser>
        <c:ser>
          <c:idx val="3"/>
          <c:order val="3"/>
          <c:tx>
            <c:strRef>
              <c:f>Stay_years!$B$5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Stay_years!$E$5</c:f>
              <c:numCache>
                <c:formatCode>_-* #,##0_-;\-* #,##0_-;_-* "-"??_-;_-@_-</c:formatCode>
                <c:ptCount val="1"/>
                <c:pt idx="0">
                  <c:v>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72-4792-82B8-46FFB71911F8}"/>
            </c:ext>
          </c:extLst>
        </c:ser>
        <c:ser>
          <c:idx val="4"/>
          <c:order val="4"/>
          <c:tx>
            <c:strRef>
              <c:f>Stay_years!$B$6</c:f>
              <c:strCache>
                <c:ptCount val="1"/>
                <c:pt idx="0">
                  <c:v>4+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Stay_years!$E$6</c:f>
              <c:numCache>
                <c:formatCode>_-* #,##0_-;\-* #,##0_-;_-* "-"??_-;_-@_-</c:formatCode>
                <c:ptCount val="1"/>
                <c:pt idx="0">
                  <c:v>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72-4792-82B8-46FFB7191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Precio x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Stay_years!$B$2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Stay_years!$I$2</c:f>
              <c:numCache>
                <c:formatCode>_-"$"* #,##0_-;\-"$"* #,##0_-;_-"$"* "-"??_-;_-@_-</c:formatCode>
                <c:ptCount val="1"/>
                <c:pt idx="0">
                  <c:v>9325.35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Stay_years!#REF!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BB0-4E66-8558-1B79AEB62373}"/>
            </c:ext>
          </c:extLst>
        </c:ser>
        <c:ser>
          <c:idx val="1"/>
          <c:order val="1"/>
          <c:tx>
            <c:strRef>
              <c:f>Stay_years!$B$3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Stay_years!$I$3</c:f>
              <c:numCache>
                <c:formatCode>_-"$"* #,##0_-;\-"$"* #,##0_-;_-"$"* "-"??_-;_-@_-</c:formatCode>
                <c:ptCount val="1"/>
                <c:pt idx="0">
                  <c:v>9274.7900000000009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Stay_years!#REF!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BB0-4E66-8558-1B79AEB62373}"/>
            </c:ext>
          </c:extLst>
        </c:ser>
        <c:ser>
          <c:idx val="2"/>
          <c:order val="2"/>
          <c:tx>
            <c:strRef>
              <c:f>Stay_years!$B$4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Stay_years!$I$4</c:f>
              <c:numCache>
                <c:formatCode>_-"$"* #,##0_-;\-"$"* #,##0_-;_-"$"* "-"??_-;_-@_-</c:formatCode>
                <c:ptCount val="1"/>
                <c:pt idx="0">
                  <c:v>9441.4599999999991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0-4E66-8558-1B79AEB62373}"/>
            </c:ext>
          </c:extLst>
        </c:ser>
        <c:ser>
          <c:idx val="3"/>
          <c:order val="3"/>
          <c:tx>
            <c:strRef>
              <c:f>Stay_years!$B$5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Stay_years!$I$5</c:f>
              <c:numCache>
                <c:formatCode>_-"$"* #,##0_-;\-"$"* #,##0_-;_-"$"* "-"??_-;_-@_-</c:formatCode>
                <c:ptCount val="1"/>
                <c:pt idx="0">
                  <c:v>9334.57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0-4E66-8558-1B79AEB62373}"/>
            </c:ext>
          </c:extLst>
        </c:ser>
        <c:ser>
          <c:idx val="4"/>
          <c:order val="4"/>
          <c:tx>
            <c:strRef>
              <c:f>Stay_years!$B$6</c:f>
              <c:strCache>
                <c:ptCount val="1"/>
                <c:pt idx="0">
                  <c:v>4+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Stay_years!$I$6</c:f>
              <c:numCache>
                <c:formatCode>_-"$"* #,##0_-;\-"$"* #,##0_-;_-"$"* "-"??_-;_-@_-</c:formatCode>
                <c:ptCount val="1"/>
                <c:pt idx="0">
                  <c:v>9287.35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0-4E66-8558-1B79AEB623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Monto</a:t>
            </a:r>
            <a:r>
              <a:rPr lang="es-MX" baseline="0"/>
              <a:t> total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Stay_years!$B$2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Stay_years!$F$2</c:f>
              <c:numCache>
                <c:formatCode>_-"$"* #,##0_-;\-"$"* #,##0_-;_-"$"* "-"??_-;_-@_-</c:formatCode>
                <c:ptCount val="1"/>
                <c:pt idx="0">
                  <c:v>50207673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Stay_years!#REF!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AD3-4908-BC06-514CBFD03B61}"/>
            </c:ext>
          </c:extLst>
        </c:ser>
        <c:ser>
          <c:idx val="1"/>
          <c:order val="1"/>
          <c:tx>
            <c:strRef>
              <c:f>Stay_years!$B$3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Stay_years!$F$3</c:f>
              <c:numCache>
                <c:formatCode>_-"$"* #,##0_-;\-"$"* #,##0_-;_-"$"* "-"??_-;_-@_-</c:formatCode>
                <c:ptCount val="1"/>
                <c:pt idx="0">
                  <c:v>130338571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Stay_years!#REF!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AD3-4908-BC06-514CBFD03B61}"/>
            </c:ext>
          </c:extLst>
        </c:ser>
        <c:ser>
          <c:idx val="2"/>
          <c:order val="2"/>
          <c:tx>
            <c:strRef>
              <c:f>Stay_years!$B$4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Stay_years!$F$4</c:f>
              <c:numCache>
                <c:formatCode>_-"$"* #,##0_-;\-"$"* #,##0_-;_-"$"* "-"??_-;_-@_-</c:formatCode>
                <c:ptCount val="1"/>
                <c:pt idx="0">
                  <c:v>69432515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3-4908-BC06-514CBFD03B61}"/>
            </c:ext>
          </c:extLst>
        </c:ser>
        <c:ser>
          <c:idx val="3"/>
          <c:order val="3"/>
          <c:tx>
            <c:strRef>
              <c:f>Stay_years!$B$5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Stay_years!$F$5</c:f>
              <c:numCache>
                <c:formatCode>_-"$"* #,##0_-;\-"$"* #,##0_-;_-"$"* "-"??_-;_-@_-</c:formatCode>
                <c:ptCount val="1"/>
                <c:pt idx="0">
                  <c:v>65239307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3-4908-BC06-514CBFD03B61}"/>
            </c:ext>
          </c:extLst>
        </c:ser>
        <c:ser>
          <c:idx val="4"/>
          <c:order val="4"/>
          <c:tx>
            <c:strRef>
              <c:f>Stay_years!$B$6</c:f>
              <c:strCache>
                <c:ptCount val="1"/>
                <c:pt idx="0">
                  <c:v>4+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Stay_years!$F$6</c:f>
              <c:numCache>
                <c:formatCode>_-"$"* #,##0_-;\-"$"* #,##0_-;_-"$"* "-"??_-;_-@_-</c:formatCode>
                <c:ptCount val="1"/>
                <c:pt idx="0">
                  <c:v>58240946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D3-4908-BC06-514CBFD03B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# Transacciones vs (edad,antiguedad en ciudad)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Stay_years!$A$12:$B$46</c:f>
              <c:multiLvlStrCache>
                <c:ptCount val="35"/>
                <c:lvl>
                  <c:pt idx="0">
                    <c:v>0-17</c:v>
                  </c:pt>
                  <c:pt idx="1">
                    <c:v>18-25</c:v>
                  </c:pt>
                  <c:pt idx="2">
                    <c:v>26-35</c:v>
                  </c:pt>
                  <c:pt idx="3">
                    <c:v>36-45</c:v>
                  </c:pt>
                  <c:pt idx="4">
                    <c:v>46-50</c:v>
                  </c:pt>
                  <c:pt idx="5">
                    <c:v>51-55</c:v>
                  </c:pt>
                  <c:pt idx="6">
                    <c:v>55+</c:v>
                  </c:pt>
                  <c:pt idx="7">
                    <c:v>0-17</c:v>
                  </c:pt>
                  <c:pt idx="8">
                    <c:v>18-25</c:v>
                  </c:pt>
                  <c:pt idx="9">
                    <c:v>26-35</c:v>
                  </c:pt>
                  <c:pt idx="10">
                    <c:v>36-45</c:v>
                  </c:pt>
                  <c:pt idx="11">
                    <c:v>46-50</c:v>
                  </c:pt>
                  <c:pt idx="12">
                    <c:v>51-55</c:v>
                  </c:pt>
                  <c:pt idx="13">
                    <c:v>55+</c:v>
                  </c:pt>
                  <c:pt idx="14">
                    <c:v>0-17</c:v>
                  </c:pt>
                  <c:pt idx="15">
                    <c:v>18-25</c:v>
                  </c:pt>
                  <c:pt idx="16">
                    <c:v>26-35</c:v>
                  </c:pt>
                  <c:pt idx="17">
                    <c:v>36-45</c:v>
                  </c:pt>
                  <c:pt idx="18">
                    <c:v>46-50</c:v>
                  </c:pt>
                  <c:pt idx="19">
                    <c:v>51-55</c:v>
                  </c:pt>
                  <c:pt idx="20">
                    <c:v>55+</c:v>
                  </c:pt>
                  <c:pt idx="21">
                    <c:v>0-17</c:v>
                  </c:pt>
                  <c:pt idx="22">
                    <c:v>18-25</c:v>
                  </c:pt>
                  <c:pt idx="23">
                    <c:v>26-35</c:v>
                  </c:pt>
                  <c:pt idx="24">
                    <c:v>36-45</c:v>
                  </c:pt>
                  <c:pt idx="25">
                    <c:v>46-50</c:v>
                  </c:pt>
                  <c:pt idx="26">
                    <c:v>51-55</c:v>
                  </c:pt>
                  <c:pt idx="27">
                    <c:v>55+</c:v>
                  </c:pt>
                  <c:pt idx="28">
                    <c:v>0-17</c:v>
                  </c:pt>
                  <c:pt idx="29">
                    <c:v>18-25</c:v>
                  </c:pt>
                  <c:pt idx="30">
                    <c:v>26-35</c:v>
                  </c:pt>
                  <c:pt idx="31">
                    <c:v>36-45</c:v>
                  </c:pt>
                  <c:pt idx="32">
                    <c:v>46-50</c:v>
                  </c:pt>
                  <c:pt idx="33">
                    <c:v>51-55</c:v>
                  </c:pt>
                  <c:pt idx="34">
                    <c:v>55+</c:v>
                  </c:pt>
                </c:lvl>
                <c:lvl>
                  <c:pt idx="0">
                    <c:v>0</c:v>
                  </c:pt>
                  <c:pt idx="7">
                    <c:v>1</c:v>
                  </c:pt>
                  <c:pt idx="14">
                    <c:v>2</c:v>
                  </c:pt>
                  <c:pt idx="21">
                    <c:v>3</c:v>
                  </c:pt>
                  <c:pt idx="28">
                    <c:v>4</c:v>
                  </c:pt>
                </c:lvl>
              </c:multiLvlStrCache>
            </c:multiLvlStrRef>
          </c:cat>
          <c:val>
            <c:numRef>
              <c:f>Stay_years!$C$12:$C$46</c:f>
              <c:numCache>
                <c:formatCode>General</c:formatCode>
                <c:ptCount val="35"/>
                <c:pt idx="0">
                  <c:v>165</c:v>
                </c:pt>
                <c:pt idx="1">
                  <c:v>1216</c:v>
                </c:pt>
                <c:pt idx="2">
                  <c:v>1986</c:v>
                </c:pt>
                <c:pt idx="3">
                  <c:v>1001</c:v>
                </c:pt>
                <c:pt idx="4">
                  <c:v>472</c:v>
                </c:pt>
                <c:pt idx="5">
                  <c:v>322</c:v>
                </c:pt>
                <c:pt idx="6">
                  <c:v>222</c:v>
                </c:pt>
                <c:pt idx="7">
                  <c:v>368</c:v>
                </c:pt>
                <c:pt idx="8">
                  <c:v>2380</c:v>
                </c:pt>
                <c:pt idx="9">
                  <c:v>5639</c:v>
                </c:pt>
                <c:pt idx="10">
                  <c:v>2663</c:v>
                </c:pt>
                <c:pt idx="11">
                  <c:v>1266</c:v>
                </c:pt>
                <c:pt idx="12">
                  <c:v>1212</c:v>
                </c:pt>
                <c:pt idx="13">
                  <c:v>525</c:v>
                </c:pt>
                <c:pt idx="14">
                  <c:v>238</c:v>
                </c:pt>
                <c:pt idx="15">
                  <c:v>1408</c:v>
                </c:pt>
                <c:pt idx="16">
                  <c:v>2798</c:v>
                </c:pt>
                <c:pt idx="17">
                  <c:v>1555</c:v>
                </c:pt>
                <c:pt idx="18">
                  <c:v>632</c:v>
                </c:pt>
                <c:pt idx="19">
                  <c:v>436</c:v>
                </c:pt>
                <c:pt idx="20">
                  <c:v>287</c:v>
                </c:pt>
                <c:pt idx="21">
                  <c:v>198</c:v>
                </c:pt>
                <c:pt idx="22">
                  <c:v>1135</c:v>
                </c:pt>
                <c:pt idx="23">
                  <c:v>2872</c:v>
                </c:pt>
                <c:pt idx="24">
                  <c:v>1696</c:v>
                </c:pt>
                <c:pt idx="25">
                  <c:v>438</c:v>
                </c:pt>
                <c:pt idx="26">
                  <c:v>395</c:v>
                </c:pt>
                <c:pt idx="27">
                  <c:v>255</c:v>
                </c:pt>
                <c:pt idx="28">
                  <c:v>107</c:v>
                </c:pt>
                <c:pt idx="29">
                  <c:v>1206</c:v>
                </c:pt>
                <c:pt idx="30">
                  <c:v>2566</c:v>
                </c:pt>
                <c:pt idx="31">
                  <c:v>1139</c:v>
                </c:pt>
                <c:pt idx="32">
                  <c:v>590</c:v>
                </c:pt>
                <c:pt idx="33">
                  <c:v>407</c:v>
                </c:pt>
                <c:pt idx="34">
                  <c:v>256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070-401E-9260-AD38B3809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06621631"/>
        <c:axId val="1592474287"/>
      </c:barChart>
      <c:catAx>
        <c:axId val="160662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2474287"/>
        <c:crosses val="autoZero"/>
        <c:auto val="1"/>
        <c:lblAlgn val="ctr"/>
        <c:lblOffset val="100"/>
        <c:noMultiLvlLbl val="0"/>
      </c:catAx>
      <c:valAx>
        <c:axId val="15924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662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Precio x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Genero!$B$2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Genero!$N$3</c:f>
              <c:numCache>
                <c:formatCode>General</c:formatCode>
                <c:ptCount val="1"/>
              </c:numCache>
            </c:numRef>
          </c:cat>
          <c:val>
            <c:numRef>
              <c:f>Genero!$I$2</c:f>
              <c:numCache>
                <c:formatCode>_-"$"* #,##0_-;\-"$"* #,##0_-;_-"$"* "-"??_-;_-@_-</c:formatCode>
                <c:ptCount val="1"/>
                <c:pt idx="0">
                  <c:v>8786.16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E-4EED-9B07-F31BD514C18D}"/>
            </c:ext>
          </c:extLst>
        </c:ser>
        <c:ser>
          <c:idx val="1"/>
          <c:order val="1"/>
          <c:tx>
            <c:strRef>
              <c:f>Genero!$B$3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Genero!$N$3</c:f>
              <c:numCache>
                <c:formatCode>General</c:formatCode>
                <c:ptCount val="1"/>
              </c:numCache>
            </c:numRef>
          </c:cat>
          <c:val>
            <c:numRef>
              <c:f>Genero!$I$3</c:f>
              <c:numCache>
                <c:formatCode>_-"$"* #,##0_-;\-"$"* #,##0_-;_-"$"* "-"??_-;_-@_-</c:formatCode>
                <c:ptCount val="1"/>
                <c:pt idx="0">
                  <c:v>9499.67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E-4EED-9B07-F31BD514C1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#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Categoría!$B$2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Categoría!$N$3</c:f>
              <c:numCache>
                <c:formatCode>General</c:formatCode>
                <c:ptCount val="1"/>
              </c:numCache>
            </c:numRef>
          </c:cat>
          <c:val>
            <c:numRef>
              <c:f>Categoría!$E$2</c:f>
              <c:numCache>
                <c:formatCode>_-* #,##0_-;\-* #,##0_-;_-* "-"??_-;_-@_-</c:formatCode>
                <c:ptCount val="1"/>
                <c:pt idx="0">
                  <c:v>10310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5-4BE2-A3BB-16D80FB1CF42}"/>
            </c:ext>
          </c:extLst>
        </c:ser>
        <c:ser>
          <c:idx val="1"/>
          <c:order val="1"/>
          <c:tx>
            <c:strRef>
              <c:f>Categoría!$B$3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shade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Categoría!$N$3</c:f>
              <c:numCache>
                <c:formatCode>General</c:formatCode>
                <c:ptCount val="1"/>
              </c:numCache>
            </c:numRef>
          </c:cat>
          <c:val>
            <c:numRef>
              <c:f>Categoría!$E$3</c:f>
              <c:numCache>
                <c:formatCode>_-* #,##0_-;\-* #,##0_-;_-* "-"??_-;_-@_-</c:formatCode>
                <c:ptCount val="1"/>
                <c:pt idx="0">
                  <c:v>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5-4BE2-A3BB-16D80FB1CF42}"/>
            </c:ext>
          </c:extLst>
        </c:ser>
        <c:ser>
          <c:idx val="2"/>
          <c:order val="2"/>
          <c:tx>
            <c:strRef>
              <c:f>Categoría!$B$4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Categoría!$E$4</c:f>
              <c:numCache>
                <c:formatCode>_-* #,##0_-;\-* #,##0_-;_-* "-"??_-;_-@_-</c:formatCode>
                <c:ptCount val="1"/>
                <c:pt idx="0">
                  <c:v>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5-4BE2-A3BB-16D80FB1CF42}"/>
            </c:ext>
          </c:extLst>
        </c:ser>
        <c:ser>
          <c:idx val="3"/>
          <c:order val="3"/>
          <c:tx>
            <c:strRef>
              <c:f>Categoría!$B$5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Categoría!$E$5</c:f>
              <c:numCache>
                <c:formatCode>_-* #,##0_-;\-* #,##0_-;_-* "-"??_-;_-@_-</c:formatCode>
                <c:ptCount val="1"/>
                <c:pt idx="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5-4BE2-A3BB-16D80FB1CF42}"/>
            </c:ext>
          </c:extLst>
        </c:ser>
        <c:ser>
          <c:idx val="4"/>
          <c:order val="4"/>
          <c:tx>
            <c:strRef>
              <c:f>Categoría!$B$6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shade val="6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Categoría!$E$6</c:f>
              <c:numCache>
                <c:formatCode>_-* #,##0_-;\-* #,##0_-;_-* "-"??_-;_-@_-</c:formatCode>
                <c:ptCount val="1"/>
                <c:pt idx="0">
                  <c:v>10867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5-4BE2-A3BB-16D80FB1CF42}"/>
            </c:ext>
          </c:extLst>
        </c:ser>
        <c:ser>
          <c:idx val="5"/>
          <c:order val="5"/>
          <c:tx>
            <c:strRef>
              <c:f>Categoría!$B$7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Categoría!$E$7</c:f>
              <c:numCache>
                <c:formatCode>_-* #,##0_-;\-* #,##0_-;_-* "-"??_-;_-@_-</c:formatCode>
                <c:ptCount val="1"/>
                <c:pt idx="0">
                  <c:v>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5-4BE2-A3BB-16D80FB1CF42}"/>
            </c:ext>
          </c:extLst>
        </c:ser>
        <c:ser>
          <c:idx val="6"/>
          <c:order val="6"/>
          <c:tx>
            <c:strRef>
              <c:f>Categoría!$B$8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Categoría!$E$8</c:f>
              <c:numCache>
                <c:formatCode>_-* #,##0_-;\-* #,##0_-;_-* "-"??_-;_-@_-</c:formatCode>
                <c:ptCount val="1"/>
                <c:pt idx="0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5-4BE2-A3BB-16D80FB1CF42}"/>
            </c:ext>
          </c:extLst>
        </c:ser>
        <c:ser>
          <c:idx val="7"/>
          <c:order val="7"/>
          <c:tx>
            <c:strRef>
              <c:f>Categoría!$B$9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Categoría!$E$9</c:f>
              <c:numCache>
                <c:formatCode>_-* #,##0_-;\-* #,##0_-;_-* "-"??_-;_-@_-</c:formatCode>
                <c:ptCount val="1"/>
                <c:pt idx="0">
                  <c:v>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D5-4BE2-A3BB-16D80FB1CF42}"/>
            </c:ext>
          </c:extLst>
        </c:ser>
        <c:ser>
          <c:idx val="8"/>
          <c:order val="8"/>
          <c:tx>
            <c:strRef>
              <c:f>Categoría!$B$10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Categoría!$E$10</c:f>
              <c:numCache>
                <c:formatCode>_-* #,##0_-;\-* #,##0_-;_-* "-"??_-;_-@_-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5-4BE2-A3BB-16D80FB1CF42}"/>
            </c:ext>
          </c:extLst>
        </c:ser>
        <c:ser>
          <c:idx val="9"/>
          <c:order val="9"/>
          <c:tx>
            <c:strRef>
              <c:f>Categoría!$B$11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9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Categoría!$E$11</c:f>
              <c:numCache>
                <c:formatCode>_-* #,##0_-;\-* #,##0_-;_-* "-"??_-;_-@_-</c:formatCode>
                <c:ptCount val="1"/>
                <c:pt idx="0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D5-4BE2-A3BB-16D80FB1CF42}"/>
            </c:ext>
          </c:extLst>
        </c:ser>
        <c:ser>
          <c:idx val="10"/>
          <c:order val="10"/>
          <c:tx>
            <c:strRef>
              <c:f>Categoría!$B$12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tint val="9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Categoría!$E$12</c:f>
              <c:numCache>
                <c:formatCode>_-* #,##0_-;\-* #,##0_-;_-* "-"??_-;_-@_-</c:formatCode>
                <c:ptCount val="1"/>
                <c:pt idx="0">
                  <c:v>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D5-4BE2-A3BB-16D80FB1CF42}"/>
            </c:ext>
          </c:extLst>
        </c:ser>
        <c:ser>
          <c:idx val="11"/>
          <c:order val="11"/>
          <c:tx>
            <c:strRef>
              <c:f>Categoría!$B$13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Categoría!$E$13</c:f>
              <c:numCache>
                <c:formatCode>_-* #,##0_-;\-* #,##0_-;_-* "-"??_-;_-@_-</c:formatCode>
                <c:ptCount val="1"/>
                <c:pt idx="0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D5-4BE2-A3BB-16D80FB1CF42}"/>
            </c:ext>
          </c:extLst>
        </c:ser>
        <c:ser>
          <c:idx val="12"/>
          <c:order val="12"/>
          <c:tx>
            <c:strRef>
              <c:f>Categoría!$B$14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Categoría!$E$14</c:f>
              <c:numCache>
                <c:formatCode>_-* #,##0_-;\-* #,##0_-;_-* "-"??_-;_-@_-</c:formatCode>
                <c:ptCount val="1"/>
                <c:pt idx="0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D5-4BE2-A3BB-16D80FB1CF42}"/>
            </c:ext>
          </c:extLst>
        </c:ser>
        <c:ser>
          <c:idx val="13"/>
          <c:order val="13"/>
          <c:tx>
            <c:strRef>
              <c:f>Categoría!$B$15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Categoría!$E$15</c:f>
              <c:numCache>
                <c:formatCode>_-* #,##0_-;\-* #,##0_-;_-* "-"??_-;_-@_-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D5-4BE2-A3BB-16D80FB1CF42}"/>
            </c:ext>
          </c:extLst>
        </c:ser>
        <c:ser>
          <c:idx val="14"/>
          <c:order val="14"/>
          <c:tx>
            <c:strRef>
              <c:f>Categoría!$B$16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Categoría!$E$16</c:f>
              <c:numCache>
                <c:formatCode>_-* #,##0_-;\-* #,##0_-;_-* "-"??_-;_-@_-</c:formatCode>
                <c:ptCount val="1"/>
                <c:pt idx="0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D5-4BE2-A3BB-16D80FB1CF42}"/>
            </c:ext>
          </c:extLst>
        </c:ser>
        <c:ser>
          <c:idx val="15"/>
          <c:order val="15"/>
          <c:tx>
            <c:strRef>
              <c:f>Categoría!$B$17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tint val="6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Categoría!$E$17</c:f>
              <c:numCache>
                <c:formatCode>_-* #,##0_-;\-* #,##0_-;_-* "-"??_-;_-@_-</c:formatCode>
                <c:ptCount val="1"/>
                <c:pt idx="0">
                  <c:v>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D5-4BE2-A3BB-16D80FB1CF42}"/>
            </c:ext>
          </c:extLst>
        </c:ser>
        <c:ser>
          <c:idx val="16"/>
          <c:order val="16"/>
          <c:tx>
            <c:strRef>
              <c:f>Categoría!$B$18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Categoría!$E$18</c:f>
              <c:numCache>
                <c:formatCode>_-* #,##0_-;\-* #,##0_-;_-* "-"??_-;_-@_-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D5-4BE2-A3BB-16D80FB1CF42}"/>
            </c:ext>
          </c:extLst>
        </c:ser>
        <c:ser>
          <c:idx val="17"/>
          <c:order val="17"/>
          <c:tx>
            <c:strRef>
              <c:f>Categoría!$B$19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Categoría!$E$19</c:f>
              <c:numCache>
                <c:formatCode>_-* #,##0_-;\-* #,##0_-;_-* "-"??_-;_-@_-</c:formatCode>
                <c:ptCount val="1"/>
                <c:pt idx="0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D5-4BE2-A3BB-16D80FB1CF42}"/>
            </c:ext>
          </c:extLst>
        </c:ser>
        <c:ser>
          <c:idx val="18"/>
          <c:order val="18"/>
          <c:tx>
            <c:strRef>
              <c:f>Categoría!$B$20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Categoría!$E$20</c:f>
              <c:numCache>
                <c:formatCode>_-* #,##0_-;\-* #,##0_-;_-* "-"??_-;_-@_-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D5-4BE2-A3BB-16D80FB1CF42}"/>
            </c:ext>
          </c:extLst>
        </c:ser>
        <c:ser>
          <c:idx val="19"/>
          <c:order val="19"/>
          <c:tx>
            <c:strRef>
              <c:f>Categoría!$B$21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Categoría!$E$21</c:f>
              <c:numCache>
                <c:formatCode>_-* #,##0_-;\-* #,##0_-;_-* "-"??_-;_-@_-</c:formatCode>
                <c:ptCount val="1"/>
                <c:pt idx="0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D5-4BE2-A3BB-16D80FB1CF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out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sz="1800" b="0" i="0" baseline="0">
                <a:effectLst/>
              </a:rPr>
              <a:t>Precio x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Categoría!$B$2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Categoría!$N$3</c:f>
              <c:numCache>
                <c:formatCode>General</c:formatCode>
                <c:ptCount val="1"/>
              </c:numCache>
            </c:numRef>
          </c:cat>
          <c:val>
            <c:numRef>
              <c:f>Categoría!$I$2</c:f>
              <c:numCache>
                <c:formatCode>_-"$"* #,##0_-;\-"$"* #,##0_-;_-"$"* "-"??_-;_-@_-</c:formatCode>
                <c:ptCount val="1"/>
                <c:pt idx="0">
                  <c:v>13635.7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A-47FB-BBC7-7BDC9EAD3EC6}"/>
            </c:ext>
          </c:extLst>
        </c:ser>
        <c:ser>
          <c:idx val="1"/>
          <c:order val="1"/>
          <c:tx>
            <c:strRef>
              <c:f>Categoría!$B$3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shade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Categoría!$N$3</c:f>
              <c:numCache>
                <c:formatCode>General</c:formatCode>
                <c:ptCount val="1"/>
              </c:numCache>
            </c:numRef>
          </c:cat>
          <c:val>
            <c:numRef>
              <c:f>Categoría!$I$3</c:f>
              <c:numCache>
                <c:formatCode>_-"$"* #,##0_-;\-"$"* #,##0_-;_-"$"* "-"??_-;_-@_-</c:formatCode>
                <c:ptCount val="1"/>
                <c:pt idx="0">
                  <c:v>11342.64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A-47FB-BBC7-7BDC9EAD3EC6}"/>
            </c:ext>
          </c:extLst>
        </c:ser>
        <c:ser>
          <c:idx val="2"/>
          <c:order val="2"/>
          <c:tx>
            <c:strRef>
              <c:f>Categoría!$B$4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Categoría!$I$4</c:f>
              <c:numCache>
                <c:formatCode>_-"$"* #,##0_-;\-"$"* #,##0_-;_-"$"* "-"??_-;_-@_-</c:formatCode>
                <c:ptCount val="1"/>
                <c:pt idx="0">
                  <c:v>10085.120000000001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A-47FB-BBC7-7BDC9EAD3EC6}"/>
            </c:ext>
          </c:extLst>
        </c:ser>
        <c:ser>
          <c:idx val="3"/>
          <c:order val="3"/>
          <c:tx>
            <c:strRef>
              <c:f>Categoría!$B$5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Categoría!$I$5</c:f>
              <c:numCache>
                <c:formatCode>_-"$"* #,##0_-;\-"$"* #,##0_-;_-"$"* "-"??_-;_-@_-</c:formatCode>
                <c:ptCount val="1"/>
                <c:pt idx="0">
                  <c:v>2316.71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A-47FB-BBC7-7BDC9EAD3EC6}"/>
            </c:ext>
          </c:extLst>
        </c:ser>
        <c:ser>
          <c:idx val="4"/>
          <c:order val="4"/>
          <c:tx>
            <c:strRef>
              <c:f>Categoría!$B$6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shade val="6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Categoría!$I$6</c:f>
              <c:numCache>
                <c:formatCode>_-"$"* #,##0_-;\-"$"* #,##0_-;_-"$"* "-"??_-;_-@_-</c:formatCode>
                <c:ptCount val="1"/>
                <c:pt idx="0">
                  <c:v>6235.25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A-47FB-BBC7-7BDC9EAD3EC6}"/>
            </c:ext>
          </c:extLst>
        </c:ser>
        <c:ser>
          <c:idx val="5"/>
          <c:order val="5"/>
          <c:tx>
            <c:strRef>
              <c:f>Categoría!$B$7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Categoría!$I$7</c:f>
              <c:numCache>
                <c:formatCode>_-"$"* #,##0_-;\-"$"* #,##0_-;_-"$"* "-"??_-;_-@_-</c:formatCode>
                <c:ptCount val="1"/>
                <c:pt idx="0">
                  <c:v>15990.42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CA-47FB-BBC7-7BDC9EAD3EC6}"/>
            </c:ext>
          </c:extLst>
        </c:ser>
        <c:ser>
          <c:idx val="6"/>
          <c:order val="6"/>
          <c:tx>
            <c:strRef>
              <c:f>Categoría!$B$8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Categoría!$I$8</c:f>
              <c:numCache>
                <c:formatCode>_-"$"* #,##0_-;\-"$"* #,##0_-;_-"$"* "-"??_-;_-@_-</c:formatCode>
                <c:ptCount val="1"/>
                <c:pt idx="0">
                  <c:v>15660.37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CA-47FB-BBC7-7BDC9EAD3EC6}"/>
            </c:ext>
          </c:extLst>
        </c:ser>
        <c:ser>
          <c:idx val="7"/>
          <c:order val="7"/>
          <c:tx>
            <c:strRef>
              <c:f>Categoría!$B$9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Categoría!$I$9</c:f>
              <c:numCache>
                <c:formatCode>_-"$"* #,##0_-;\-"$"* #,##0_-;_-"$"* "-"??_-;_-@_-</c:formatCode>
                <c:ptCount val="1"/>
                <c:pt idx="0">
                  <c:v>7510.17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CA-47FB-BBC7-7BDC9EAD3EC6}"/>
            </c:ext>
          </c:extLst>
        </c:ser>
        <c:ser>
          <c:idx val="8"/>
          <c:order val="8"/>
          <c:tx>
            <c:strRef>
              <c:f>Categoría!$B$10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Categoría!$I$10</c:f>
              <c:numCache>
                <c:formatCode>_-"$"* #,##0_-;\-"$"* #,##0_-;_-"$"* "-"??_-;_-@_-</c:formatCode>
                <c:ptCount val="1"/>
                <c:pt idx="0">
                  <c:v>15319.04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CA-47FB-BBC7-7BDC9EAD3EC6}"/>
            </c:ext>
          </c:extLst>
        </c:ser>
        <c:ser>
          <c:idx val="9"/>
          <c:order val="9"/>
          <c:tx>
            <c:strRef>
              <c:f>Categoría!$B$11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9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Categoría!$I$11</c:f>
              <c:numCache>
                <c:formatCode>_-"$"* #,##0_-;\-"$"* #,##0_-;_-"$"* "-"??_-;_-@_-</c:formatCode>
                <c:ptCount val="1"/>
                <c:pt idx="0">
                  <c:v>19690.22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CA-47FB-BBC7-7BDC9EAD3EC6}"/>
            </c:ext>
          </c:extLst>
        </c:ser>
        <c:ser>
          <c:idx val="10"/>
          <c:order val="10"/>
          <c:tx>
            <c:strRef>
              <c:f>Categoría!$B$12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tint val="9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Categoría!$I$12</c:f>
              <c:numCache>
                <c:formatCode>_-"$"* #,##0_-;\-"$"* #,##0_-;_-"$"* "-"??_-;_-@_-</c:formatCode>
                <c:ptCount val="1"/>
                <c:pt idx="0">
                  <c:v>4776.17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CA-47FB-BBC7-7BDC9EAD3EC6}"/>
            </c:ext>
          </c:extLst>
        </c:ser>
        <c:ser>
          <c:idx val="11"/>
          <c:order val="11"/>
          <c:tx>
            <c:strRef>
              <c:f>Categoría!$B$13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Categoría!$I$13</c:f>
              <c:numCache>
                <c:formatCode>_-"$"* #,##0_-;\-"$"* #,##0_-;_-"$"* "-"??_-;_-@_-</c:formatCode>
                <c:ptCount val="1"/>
                <c:pt idx="0">
                  <c:v>1327.43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CA-47FB-BBC7-7BDC9EAD3EC6}"/>
            </c:ext>
          </c:extLst>
        </c:ser>
        <c:ser>
          <c:idx val="12"/>
          <c:order val="12"/>
          <c:tx>
            <c:strRef>
              <c:f>Categoría!$B$14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Categoría!$I$14</c:f>
              <c:numCache>
                <c:formatCode>_-"$"* #,##0_-;\-"$"* #,##0_-;_-"$"* "-"??_-;_-@_-</c:formatCode>
                <c:ptCount val="1"/>
                <c:pt idx="0">
                  <c:v>727.43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CA-47FB-BBC7-7BDC9EAD3EC6}"/>
            </c:ext>
          </c:extLst>
        </c:ser>
        <c:ser>
          <c:idx val="13"/>
          <c:order val="13"/>
          <c:tx>
            <c:strRef>
              <c:f>Categoría!$B$15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Categoría!$I$15</c:f>
              <c:numCache>
                <c:formatCode>_-"$"* #,##0_-;\-"$"* #,##0_-;_-"$"* "-"??_-;_-@_-</c:formatCode>
                <c:ptCount val="1"/>
                <c:pt idx="0">
                  <c:v>13050.04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CA-47FB-BBC7-7BDC9EAD3EC6}"/>
            </c:ext>
          </c:extLst>
        </c:ser>
        <c:ser>
          <c:idx val="14"/>
          <c:order val="14"/>
          <c:tx>
            <c:strRef>
              <c:f>Categoría!$B$16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Categoría!$I$16</c:f>
              <c:numCache>
                <c:formatCode>_-"$"* #,##0_-;\-"$"* #,##0_-;_-"$"* "-"??_-;_-@_-</c:formatCode>
                <c:ptCount val="1"/>
                <c:pt idx="0">
                  <c:v>14676.91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CA-47FB-BBC7-7BDC9EAD3EC6}"/>
            </c:ext>
          </c:extLst>
        </c:ser>
        <c:ser>
          <c:idx val="15"/>
          <c:order val="15"/>
          <c:tx>
            <c:strRef>
              <c:f>Categoría!$B$17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tint val="6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Categoría!$I$17</c:f>
              <c:numCache>
                <c:formatCode>_-"$"* #,##0_-;\-"$"* #,##0_-;_-"$"* "-"??_-;_-@_-</c:formatCode>
                <c:ptCount val="1"/>
                <c:pt idx="0">
                  <c:v>14863.1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CA-47FB-BBC7-7BDC9EAD3EC6}"/>
            </c:ext>
          </c:extLst>
        </c:ser>
        <c:ser>
          <c:idx val="16"/>
          <c:order val="16"/>
          <c:tx>
            <c:strRef>
              <c:f>Categoría!$B$18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Categoría!$I$18</c:f>
              <c:numCache>
                <c:formatCode>_-"$"* #,##0_-;\-"$"* #,##0_-;_-"$"* "-"??_-;_-@_-</c:formatCode>
                <c:ptCount val="1"/>
                <c:pt idx="0">
                  <c:v>10376.290000000001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CA-47FB-BBC7-7BDC9EAD3EC6}"/>
            </c:ext>
          </c:extLst>
        </c:ser>
        <c:ser>
          <c:idx val="17"/>
          <c:order val="17"/>
          <c:tx>
            <c:strRef>
              <c:f>Categoría!$B$19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Categoría!$I$19</c:f>
              <c:numCache>
                <c:formatCode>_-"$"* #,##0_-;\-"$"* #,##0_-;_-"$"* "-"??_-;_-@_-</c:formatCode>
                <c:ptCount val="1"/>
                <c:pt idx="0">
                  <c:v>2943.31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CA-47FB-BBC7-7BDC9EAD3EC6}"/>
            </c:ext>
          </c:extLst>
        </c:ser>
        <c:ser>
          <c:idx val="18"/>
          <c:order val="18"/>
          <c:tx>
            <c:strRef>
              <c:f>Categoría!$B$20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Categoría!$I$20</c:f>
              <c:numCache>
                <c:formatCode>_-"$"* #,##0_-;\-"$"* #,##0_-;_-"$"* "-"??_-;_-@_-</c:formatCode>
                <c:ptCount val="1"/>
                <c:pt idx="0">
                  <c:v>39.17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CA-47FB-BBC7-7BDC9EAD3EC6}"/>
            </c:ext>
          </c:extLst>
        </c:ser>
        <c:ser>
          <c:idx val="19"/>
          <c:order val="19"/>
          <c:tx>
            <c:strRef>
              <c:f>Categoría!$B$21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Categoría!$I$21</c:f>
              <c:numCache>
                <c:formatCode>_-"$"* #,##0_-;\-"$"* #,##0_-;_-"$"* "-"??_-;_-@_-</c:formatCode>
                <c:ptCount val="1"/>
                <c:pt idx="0">
                  <c:v>384.92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CA-47FB-BBC7-7BDC9EAD3E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Monto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Categoría!$B$2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Categoría!$N$3</c:f>
              <c:numCache>
                <c:formatCode>General</c:formatCode>
                <c:ptCount val="1"/>
              </c:numCache>
            </c:numRef>
          </c:cat>
          <c:val>
            <c:numRef>
              <c:f>Categoría!$F$2</c:f>
              <c:numCache>
                <c:formatCode>_-"$"* #,##0_-;\-"$"* #,##0_-;_-"$"* "-"??_-;_-@_-</c:formatCode>
                <c:ptCount val="1"/>
                <c:pt idx="0">
                  <c:v>140584056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F-4D8A-B248-A5D3F20EF910}"/>
            </c:ext>
          </c:extLst>
        </c:ser>
        <c:ser>
          <c:idx val="1"/>
          <c:order val="1"/>
          <c:tx>
            <c:strRef>
              <c:f>Categoría!$B$3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shade val="4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Categoría!$N$3</c:f>
              <c:numCache>
                <c:formatCode>General</c:formatCode>
                <c:ptCount val="1"/>
              </c:numCache>
            </c:numRef>
          </c:cat>
          <c:val>
            <c:numRef>
              <c:f>Categoría!$F$3</c:f>
              <c:numCache>
                <c:formatCode>_-"$"* #,##0_-;\-"$"* #,##0_-;_-"$"* "-"??_-;_-@_-</c:formatCode>
                <c:ptCount val="1"/>
                <c:pt idx="0">
                  <c:v>20053781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F-4D8A-B248-A5D3F20EF910}"/>
            </c:ext>
          </c:extLst>
        </c:ser>
        <c:ser>
          <c:idx val="2"/>
          <c:order val="2"/>
          <c:tx>
            <c:strRef>
              <c:f>Categoría!$B$4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Categoría!$F$4</c:f>
              <c:numCache>
                <c:formatCode>_-"$"* #,##0_-;\-"$"* #,##0_-;_-"$"* "-"??_-;_-@_-</c:formatCode>
                <c:ptCount val="1"/>
                <c:pt idx="0">
                  <c:v>14653677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F-4D8A-B248-A5D3F20EF910}"/>
            </c:ext>
          </c:extLst>
        </c:ser>
        <c:ser>
          <c:idx val="3"/>
          <c:order val="3"/>
          <c:tx>
            <c:strRef>
              <c:f>Categoría!$B$5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shade val="5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Categoría!$F$5</c:f>
              <c:numCache>
                <c:formatCode>_-"$"* #,##0_-;\-"$"* #,##0_-;_-"$"* "-"??_-;_-@_-</c:formatCode>
                <c:ptCount val="1"/>
                <c:pt idx="0">
                  <c:v>2038707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F-4D8A-B248-A5D3F20EF910}"/>
            </c:ext>
          </c:extLst>
        </c:ser>
        <c:ser>
          <c:idx val="4"/>
          <c:order val="4"/>
          <c:tx>
            <c:strRef>
              <c:f>Categoría!$B$6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shade val="6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Categoría!$F$6</c:f>
              <c:numCache>
                <c:formatCode>_-"$"* #,##0_-;\-"$"* #,##0_-;_-"$"* "-"??_-;_-@_-</c:formatCode>
                <c:ptCount val="1"/>
                <c:pt idx="0">
                  <c:v>67758513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CF-4D8A-B248-A5D3F20EF910}"/>
            </c:ext>
          </c:extLst>
        </c:ser>
        <c:ser>
          <c:idx val="5"/>
          <c:order val="5"/>
          <c:tx>
            <c:strRef>
              <c:f>Categoría!$B$7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Categoría!$F$7</c:f>
              <c:numCache>
                <c:formatCode>_-"$"* #,##0_-;\-"$"* #,##0_-;_-"$"* "-"??_-;_-@_-</c:formatCode>
                <c:ptCount val="1"/>
                <c:pt idx="0">
                  <c:v>24961042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CF-4D8A-B248-A5D3F20EF910}"/>
            </c:ext>
          </c:extLst>
        </c:ser>
        <c:ser>
          <c:idx val="6"/>
          <c:order val="6"/>
          <c:tx>
            <c:strRef>
              <c:f>Categoría!$B$8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Categoría!$F$8</c:f>
              <c:numCache>
                <c:formatCode>_-"$"* #,##0_-;\-"$"* #,##0_-;_-"$"* "-"??_-;_-@_-</c:formatCode>
                <c:ptCount val="1"/>
                <c:pt idx="0">
                  <c:v>4431886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CF-4D8A-B248-A5D3F20EF910}"/>
            </c:ext>
          </c:extLst>
        </c:ser>
        <c:ser>
          <c:idx val="7"/>
          <c:order val="7"/>
          <c:tx>
            <c:strRef>
              <c:f>Categoría!$B$9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shade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Categoría!$F$9</c:f>
              <c:numCache>
                <c:formatCode>_-"$"* #,##0_-;\-"$"* #,##0_-;_-"$"* "-"??_-;_-@_-</c:formatCode>
                <c:ptCount val="1"/>
                <c:pt idx="0">
                  <c:v>62341943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CF-4D8A-B248-A5D3F20EF910}"/>
            </c:ext>
          </c:extLst>
        </c:ser>
        <c:ser>
          <c:idx val="8"/>
          <c:order val="8"/>
          <c:tx>
            <c:strRef>
              <c:f>Categoría!$B$10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Categoría!$F$10</c:f>
              <c:numCache>
                <c:formatCode>_-"$"* #,##0_-;\-"$"* #,##0_-;_-"$"* "-"??_-;_-@_-</c:formatCode>
                <c:ptCount val="1"/>
                <c:pt idx="0">
                  <c:v>352338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CF-4D8A-B248-A5D3F20EF910}"/>
            </c:ext>
          </c:extLst>
        </c:ser>
        <c:ser>
          <c:idx val="9"/>
          <c:order val="9"/>
          <c:tx>
            <c:strRef>
              <c:f>Categoría!$B$11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9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Categoría!$F$11</c:f>
              <c:numCache>
                <c:formatCode>_-"$"* #,##0_-;\-"$"* #,##0_-;_-"$"* "-"??_-;_-@_-</c:formatCode>
                <c:ptCount val="1"/>
                <c:pt idx="0">
                  <c:v>7147550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CF-4D8A-B248-A5D3F20EF910}"/>
            </c:ext>
          </c:extLst>
        </c:ser>
        <c:ser>
          <c:idx val="10"/>
          <c:order val="10"/>
          <c:tx>
            <c:strRef>
              <c:f>Categoría!$B$12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tint val="9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Categoría!$F$12</c:f>
              <c:numCache>
                <c:formatCode>_-"$"* #,##0_-;\-"$"* #,##0_-;_-"$"* "-"??_-;_-@_-</c:formatCode>
                <c:ptCount val="1"/>
                <c:pt idx="0">
                  <c:v>8210236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CF-4D8A-B248-A5D3F20EF910}"/>
            </c:ext>
          </c:extLst>
        </c:ser>
        <c:ser>
          <c:idx val="11"/>
          <c:order val="11"/>
          <c:tx>
            <c:strRef>
              <c:f>Categoría!$B$13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Categoría!$F$13</c:f>
              <c:numCache>
                <c:formatCode>_-"$"* #,##0_-;\-"$"* #,##0_-;_-"$"* "-"??_-;_-@_-</c:formatCode>
                <c:ptCount val="1"/>
                <c:pt idx="0">
                  <c:v>380973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CF-4D8A-B248-A5D3F20EF910}"/>
            </c:ext>
          </c:extLst>
        </c:ser>
        <c:ser>
          <c:idx val="12"/>
          <c:order val="12"/>
          <c:tx>
            <c:strRef>
              <c:f>Categoría!$B$14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tint val="8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Categoría!$F$14</c:f>
              <c:numCache>
                <c:formatCode>_-"$"* #,##0_-;\-"$"* #,##0_-;_-"$"* "-"??_-;_-@_-</c:formatCode>
                <c:ptCount val="1"/>
                <c:pt idx="0">
                  <c:v>281514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CF-4D8A-B248-A5D3F20EF910}"/>
            </c:ext>
          </c:extLst>
        </c:ser>
        <c:ser>
          <c:idx val="13"/>
          <c:order val="13"/>
          <c:tx>
            <c:strRef>
              <c:f>Categoría!$B$15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Categoría!$F$15</c:f>
              <c:numCache>
                <c:formatCode>_-"$"* #,##0_-;\-"$"* #,##0_-;_-"$"* "-"??_-;_-@_-</c:formatCode>
                <c:ptCount val="1"/>
                <c:pt idx="0">
                  <c:v>1474655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CF-4D8A-B248-A5D3F20EF910}"/>
            </c:ext>
          </c:extLst>
        </c:ser>
        <c:ser>
          <c:idx val="14"/>
          <c:order val="14"/>
          <c:tx>
            <c:strRef>
              <c:f>Categoría!$B$16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Categoría!$F$16</c:f>
              <c:numCache>
                <c:formatCode>_-"$"* #,##0_-;\-"$"* #,##0_-;_-"$"* "-"??_-;_-@_-</c:formatCode>
                <c:ptCount val="1"/>
                <c:pt idx="0">
                  <c:v>7103624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CF-4D8A-B248-A5D3F20EF910}"/>
            </c:ext>
          </c:extLst>
        </c:ser>
        <c:ser>
          <c:idx val="15"/>
          <c:order val="15"/>
          <c:tx>
            <c:strRef>
              <c:f>Categoría!$B$17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tint val="6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Categoría!$F$17</c:f>
              <c:numCache>
                <c:formatCode>_-"$"* #,##0_-;\-"$"* #,##0_-;_-"$"* "-"??_-;_-@_-</c:formatCode>
                <c:ptCount val="1"/>
                <c:pt idx="0">
                  <c:v>10552804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CF-4D8A-B248-A5D3F20EF910}"/>
            </c:ext>
          </c:extLst>
        </c:ser>
        <c:ser>
          <c:idx val="16"/>
          <c:order val="16"/>
          <c:tx>
            <c:strRef>
              <c:f>Categoría!$B$18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tint val="5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Categoría!$F$18</c:f>
              <c:numCache>
                <c:formatCode>_-"$"* #,##0_-;\-"$"* #,##0_-;_-"$"* "-"??_-;_-@_-</c:formatCode>
                <c:ptCount val="1"/>
                <c:pt idx="0">
                  <c:v>435804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1CF-4D8A-B248-A5D3F20EF910}"/>
            </c:ext>
          </c:extLst>
        </c:ser>
        <c:ser>
          <c:idx val="17"/>
          <c:order val="17"/>
          <c:tx>
            <c:strRef>
              <c:f>Categoría!$B$19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Categoría!$F$19</c:f>
              <c:numCache>
                <c:formatCode>_-"$"* #,##0_-;\-"$"* #,##0_-;_-"$"* "-"??_-;_-@_-</c:formatCode>
                <c:ptCount val="1"/>
                <c:pt idx="0">
                  <c:v>626926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1CF-4D8A-B248-A5D3F20EF910}"/>
            </c:ext>
          </c:extLst>
        </c:ser>
        <c:ser>
          <c:idx val="18"/>
          <c:order val="18"/>
          <c:tx>
            <c:strRef>
              <c:f>Categoría!$B$20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Categoría!$F$20</c:f>
              <c:numCache>
                <c:formatCode>_-"$"* #,##0_-;\-"$"* #,##0_-;_-"$"* "-"??_-;_-@_-</c:formatCode>
                <c:ptCount val="1"/>
                <c:pt idx="0">
                  <c:v>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1CF-4D8A-B248-A5D3F20EF910}"/>
            </c:ext>
          </c:extLst>
        </c:ser>
        <c:ser>
          <c:idx val="19"/>
          <c:order val="19"/>
          <c:tx>
            <c:strRef>
              <c:f>Categoría!$B$21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Categoría!$F$21</c:f>
              <c:numCache>
                <c:formatCode>_-"$"* #,##0_-;\-"$"* #,##0_-;_-"$"* "-"??_-;_-@_-</c:formatCode>
                <c:ptCount val="1"/>
                <c:pt idx="0">
                  <c:v>64282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1CF-4D8A-B248-A5D3F20EF9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Desempeño</a:t>
            </a:r>
            <a:r>
              <a:rPr lang="es-MX" baseline="0"/>
              <a:t> en RMSE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Modelo!$A$3:$A$8</c:f>
              <c:strCache>
                <c:ptCount val="6"/>
                <c:pt idx="0">
                  <c:v>SVR </c:v>
                </c:pt>
                <c:pt idx="1">
                  <c:v>Linear Regression </c:v>
                </c:pt>
                <c:pt idx="2">
                  <c:v>MLP Regressor </c:v>
                </c:pt>
                <c:pt idx="3">
                  <c:v>Decision Tree Regressor </c:v>
                </c:pt>
                <c:pt idx="4">
                  <c:v>Random Forest Regressor </c:v>
                </c:pt>
                <c:pt idx="5">
                  <c:v>Gradient Boosting Regressor *</c:v>
                </c:pt>
              </c:strCache>
            </c:strRef>
          </c:cat>
          <c:val>
            <c:numRef>
              <c:f>Modelo!$B$3:$B$8</c:f>
              <c:numCache>
                <c:formatCode>_-* #,##0_-;\-* #,##0_-;_-* "-"??_-;_-@_-</c:formatCode>
                <c:ptCount val="6"/>
                <c:pt idx="0">
                  <c:v>5124</c:v>
                </c:pt>
                <c:pt idx="1">
                  <c:v>4645</c:v>
                </c:pt>
                <c:pt idx="2">
                  <c:v>4333</c:v>
                </c:pt>
                <c:pt idx="3">
                  <c:v>3851</c:v>
                </c:pt>
                <c:pt idx="4">
                  <c:v>3125</c:v>
                </c:pt>
                <c:pt idx="5">
                  <c:v>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5-4DEE-93B1-C5EE3C4A93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7056255"/>
        <c:axId val="1667048351"/>
      </c:lineChart>
      <c:catAx>
        <c:axId val="16670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7048351"/>
        <c:crosses val="autoZero"/>
        <c:auto val="1"/>
        <c:lblAlgn val="ctr"/>
        <c:lblOffset val="100"/>
        <c:noMultiLvlLbl val="0"/>
      </c:catAx>
      <c:valAx>
        <c:axId val="16670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6705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NATURALEZA DE LAS VARIABLES FINALES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shade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shade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65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A-4AEF-99DA-B0F61878E2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A-4AEF-99DA-B0F61878E2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tint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tint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tint val="65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BA-4AEF-99DA-B0F61878E2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Variables!$F$2:$F$4</c:f>
              <c:strCache>
                <c:ptCount val="3"/>
                <c:pt idx="0">
                  <c:v>PRODUCTO</c:v>
                </c:pt>
                <c:pt idx="1">
                  <c:v>COMBINACIÓN</c:v>
                </c:pt>
                <c:pt idx="2">
                  <c:v>CONSUMIDOR</c:v>
                </c:pt>
              </c:strCache>
            </c:strRef>
          </c:cat>
          <c:val>
            <c:numRef>
              <c:f>Variables!$G$2:$G$4</c:f>
              <c:numCache>
                <c:formatCode>General</c:formatCode>
                <c:ptCount val="3"/>
                <c:pt idx="0">
                  <c:v>11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2-4C2E-8F78-7C157C68F9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Monto</a:t>
            </a:r>
            <a:r>
              <a:rPr lang="es-MX" baseline="0"/>
              <a:t> total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Genero!$B$2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Genero!$N$3</c:f>
              <c:numCache>
                <c:formatCode>General</c:formatCode>
                <c:ptCount val="1"/>
              </c:numCache>
            </c:numRef>
          </c:cat>
          <c:val>
            <c:numRef>
              <c:f>Genero!$F$2</c:f>
              <c:numCache>
                <c:formatCode>_-"$"* #,##0_-;\-"$"* #,##0_-;_-"$"* "-"??_-;_-@_-</c:formatCode>
                <c:ptCount val="1"/>
                <c:pt idx="0">
                  <c:v>86350416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6-4414-9801-A19DE70B712E}"/>
            </c:ext>
          </c:extLst>
        </c:ser>
        <c:ser>
          <c:idx val="1"/>
          <c:order val="1"/>
          <c:tx>
            <c:strRef>
              <c:f>Genero!$B$3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Genero!$N$3</c:f>
              <c:numCache>
                <c:formatCode>General</c:formatCode>
                <c:ptCount val="1"/>
              </c:numCache>
            </c:numRef>
          </c:cat>
          <c:val>
            <c:numRef>
              <c:f>Genero!$F$3</c:f>
              <c:numCache>
                <c:formatCode>_-"$"* #,##0_-;\-"$"* #,##0_-;_-"$"* "-"??_-;_-@_-</c:formatCode>
                <c:ptCount val="1"/>
                <c:pt idx="0">
                  <c:v>287108596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6-4414-9801-A19DE70B7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#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marital!$B$2</c:f>
              <c:strCache>
                <c:ptCount val="1"/>
                <c:pt idx="0">
                  <c:v>No casados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marital!$N$3</c:f>
              <c:numCache>
                <c:formatCode>General</c:formatCode>
                <c:ptCount val="1"/>
              </c:numCache>
            </c:numRef>
          </c:cat>
          <c:val>
            <c:numRef>
              <c:f>marital!$E$2</c:f>
              <c:numCache>
                <c:formatCode>_-* #,##0_-;\-* #,##0_-;_-* "-"??_-;_-@_-</c:formatCode>
                <c:ptCount val="1"/>
                <c:pt idx="0">
                  <c:v>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4-443A-8017-B65E12301701}"/>
            </c:ext>
          </c:extLst>
        </c:ser>
        <c:ser>
          <c:idx val="1"/>
          <c:order val="1"/>
          <c:tx>
            <c:strRef>
              <c:f>marital!$B$3</c:f>
              <c:strCache>
                <c:ptCount val="1"/>
                <c:pt idx="0">
                  <c:v>Casados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marital!$N$3</c:f>
              <c:numCache>
                <c:formatCode>General</c:formatCode>
                <c:ptCount val="1"/>
              </c:numCache>
            </c:numRef>
          </c:cat>
          <c:val>
            <c:numRef>
              <c:f>marital!$E$3</c:f>
              <c:numCache>
                <c:formatCode>_-* #,##0_-;\-* #,##0_-;_-* "-"??_-;_-@_-</c:formatCode>
                <c:ptCount val="1"/>
                <c:pt idx="0">
                  <c:v>16435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4-443A-8017-B65E123017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Precio x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marital!$B$2</c:f>
              <c:strCache>
                <c:ptCount val="1"/>
                <c:pt idx="0">
                  <c:v>No casados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marital!$N$3</c:f>
              <c:numCache>
                <c:formatCode>General</c:formatCode>
                <c:ptCount val="1"/>
              </c:numCache>
            </c:numRef>
          </c:cat>
          <c:val>
            <c:numRef>
              <c:f>marital!$I$2</c:f>
              <c:numCache>
                <c:formatCode>_-"$"* #,##0_-;\-"$"* #,##0_-;_-"$"* "-"??_-;_-@_-</c:formatCode>
                <c:ptCount val="1"/>
                <c:pt idx="0">
                  <c:v>9360.7999999999993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A-4EFA-A3CA-E8A598C1244C}"/>
            </c:ext>
          </c:extLst>
        </c:ser>
        <c:ser>
          <c:idx val="1"/>
          <c:order val="1"/>
          <c:tx>
            <c:strRef>
              <c:f>marital!$B$3</c:f>
              <c:strCache>
                <c:ptCount val="1"/>
                <c:pt idx="0">
                  <c:v>Casados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marital!$N$3</c:f>
              <c:numCache>
                <c:formatCode>General</c:formatCode>
                <c:ptCount val="1"/>
              </c:numCache>
            </c:numRef>
          </c:cat>
          <c:val>
            <c:numRef>
              <c:f>marital!$I$3</c:f>
              <c:numCache>
                <c:formatCode>_-"$"* #,##0_-;\-"$"* #,##0_-;_-"$"* "-"??_-;_-@_-</c:formatCode>
                <c:ptCount val="1"/>
                <c:pt idx="0">
                  <c:v>9272.5499999999993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A-4EFA-A3CA-E8A598C124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Monto</a:t>
            </a:r>
            <a:r>
              <a:rPr lang="es-MX" baseline="0"/>
              <a:t> total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marital!$B$2</c:f>
              <c:strCache>
                <c:ptCount val="1"/>
                <c:pt idx="0">
                  <c:v>No casados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marital!$N$3</c:f>
              <c:numCache>
                <c:formatCode>General</c:formatCode>
                <c:ptCount val="1"/>
              </c:numCache>
            </c:numRef>
          </c:cat>
          <c:val>
            <c:numRef>
              <c:f>marital!$F$2</c:f>
              <c:numCache>
                <c:formatCode>_-"$"* #,##0_-;\-"$"* #,##0_-;_-"$"* "-"??_-;_-@_-</c:formatCode>
                <c:ptCount val="1"/>
                <c:pt idx="0">
                  <c:v>221064671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1-4E8D-B8E8-093EB47C07A3}"/>
            </c:ext>
          </c:extLst>
        </c:ser>
        <c:ser>
          <c:idx val="1"/>
          <c:order val="1"/>
          <c:tx>
            <c:strRef>
              <c:f>marital!$B$3</c:f>
              <c:strCache>
                <c:ptCount val="1"/>
                <c:pt idx="0">
                  <c:v>Casados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marital!$N$3</c:f>
              <c:numCache>
                <c:formatCode>General</c:formatCode>
                <c:ptCount val="1"/>
              </c:numCache>
            </c:numRef>
          </c:cat>
          <c:val>
            <c:numRef>
              <c:f>marital!$F$3</c:f>
              <c:numCache>
                <c:formatCode>_-"$"* #,##0_-;\-"$"* #,##0_-;_-"$"* "-"??_-;_-@_-</c:formatCode>
                <c:ptCount val="1"/>
                <c:pt idx="0">
                  <c:v>152394341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1-4E8D-B8E8-093EB47C07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# Transacciones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edad!$B$2</c:f>
              <c:strCache>
                <c:ptCount val="1"/>
                <c:pt idx="0">
                  <c:v>0-17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edad!$N$3</c:f>
              <c:numCache>
                <c:formatCode>General</c:formatCode>
                <c:ptCount val="1"/>
              </c:numCache>
            </c:numRef>
          </c:cat>
          <c:val>
            <c:numRef>
              <c:f>edad!$E$2</c:f>
              <c:numCache>
                <c:formatCode>_-* #,##0_-;\-* #,##0_-;_-* "-"??_-;_-@_-</c:formatCode>
                <c:ptCount val="1"/>
                <c:pt idx="0">
                  <c:v>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5-4FB9-900D-C782B5446E13}"/>
            </c:ext>
          </c:extLst>
        </c:ser>
        <c:ser>
          <c:idx val="1"/>
          <c:order val="1"/>
          <c:tx>
            <c:strRef>
              <c:f>edad!$B$3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edad!$N$3</c:f>
              <c:numCache>
                <c:formatCode>General</c:formatCode>
                <c:ptCount val="1"/>
              </c:numCache>
            </c:numRef>
          </c:cat>
          <c:val>
            <c:numRef>
              <c:f>edad!$E$3</c:f>
              <c:numCache>
                <c:formatCode>_-* #,##0_-;\-* #,##0_-;_-* "-"??_-;_-@_-</c:formatCode>
                <c:ptCount val="1"/>
                <c:pt idx="0">
                  <c:v>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5-4FB9-900D-C782B5446E13}"/>
            </c:ext>
          </c:extLst>
        </c:ser>
        <c:ser>
          <c:idx val="2"/>
          <c:order val="2"/>
          <c:tx>
            <c:strRef>
              <c:f>edad!$B$4</c:f>
              <c:strCache>
                <c:ptCount val="1"/>
                <c:pt idx="0">
                  <c:v>26-35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edad!$E$4</c:f>
              <c:numCache>
                <c:formatCode>_-* #,##0_-;\-* #,##0_-;_-* "-"??_-;_-@_-</c:formatCode>
                <c:ptCount val="1"/>
                <c:pt idx="0">
                  <c:v>15861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85-4FB9-900D-C782B5446E13}"/>
            </c:ext>
          </c:extLst>
        </c:ser>
        <c:ser>
          <c:idx val="3"/>
          <c:order val="3"/>
          <c:tx>
            <c:strRef>
              <c:f>edad!$B$5</c:f>
              <c:strCache>
                <c:ptCount val="1"/>
                <c:pt idx="0">
                  <c:v>36-45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edad!$E$5</c:f>
              <c:numCache>
                <c:formatCode>_-* #,##0_-;\-* #,##0_-;_-* "-"??_-;_-@_-</c:formatCode>
                <c:ptCount val="1"/>
                <c:pt idx="0">
                  <c:v>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85-4FB9-900D-C782B5446E13}"/>
            </c:ext>
          </c:extLst>
        </c:ser>
        <c:ser>
          <c:idx val="4"/>
          <c:order val="4"/>
          <c:tx>
            <c:strRef>
              <c:f>edad!$B$6</c:f>
              <c:strCache>
                <c:ptCount val="1"/>
                <c:pt idx="0">
                  <c:v>46-50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edad!$E$6</c:f>
              <c:numCache>
                <c:formatCode>_-* #,##0_-;\-* #,##0_-;_-* "-"??_-;_-@_-</c:formatCode>
                <c:ptCount val="1"/>
                <c:pt idx="0">
                  <c:v>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85-4FB9-900D-C782B5446E13}"/>
            </c:ext>
          </c:extLst>
        </c:ser>
        <c:ser>
          <c:idx val="5"/>
          <c:order val="5"/>
          <c:tx>
            <c:strRef>
              <c:f>edad!$B$7</c:f>
              <c:strCache>
                <c:ptCount val="1"/>
                <c:pt idx="0">
                  <c:v>51-55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edad!$E$7</c:f>
              <c:numCache>
                <c:formatCode>_-* #,##0_-;\-* #,##0_-;_-* "-"??_-;_-@_-</c:formatCode>
                <c:ptCount val="1"/>
                <c:pt idx="0">
                  <c:v>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85-4FB9-900D-C782B5446E13}"/>
            </c:ext>
          </c:extLst>
        </c:ser>
        <c:ser>
          <c:idx val="6"/>
          <c:order val="6"/>
          <c:tx>
            <c:strRef>
              <c:f>edad!$B$8</c:f>
              <c:strCache>
                <c:ptCount val="1"/>
                <c:pt idx="0">
                  <c:v>55+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edad!$E$8</c:f>
              <c:numCache>
                <c:formatCode>_-* #,##0_-;\-* #,##0_-;_-* "-"??_-;_-@_-</c:formatCode>
                <c:ptCount val="1"/>
                <c:pt idx="0">
                  <c:v>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85-4FB9-900D-C782B5446E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Precio x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edad!$B$2</c:f>
              <c:strCache>
                <c:ptCount val="1"/>
                <c:pt idx="0">
                  <c:v>0-17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edad!$N$3</c:f>
              <c:numCache>
                <c:formatCode>General</c:formatCode>
                <c:ptCount val="1"/>
              </c:numCache>
            </c:numRef>
          </c:cat>
          <c:val>
            <c:numRef>
              <c:f>edad!$I$2</c:f>
              <c:numCache>
                <c:formatCode>_-"$"* #,##0_-;\-"$"* #,##0_-;_-"$"* "-"??_-;_-@_-</c:formatCode>
                <c:ptCount val="1"/>
                <c:pt idx="0">
                  <c:v>9097.4599999999991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3-4F8A-B618-665A363F1B2A}"/>
            </c:ext>
          </c:extLst>
        </c:ser>
        <c:ser>
          <c:idx val="1"/>
          <c:order val="1"/>
          <c:tx>
            <c:strRef>
              <c:f>edad!$B$3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edad!$N$3</c:f>
              <c:numCache>
                <c:formatCode>General</c:formatCode>
                <c:ptCount val="1"/>
              </c:numCache>
            </c:numRef>
          </c:cat>
          <c:val>
            <c:numRef>
              <c:f>edad!$I$3</c:f>
              <c:numCache>
                <c:formatCode>_-"$"* #,##0_-;\-"$"* #,##0_-;_-"$"* "-"??_-;_-@_-</c:formatCode>
                <c:ptCount val="1"/>
                <c:pt idx="0">
                  <c:v>9242.08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3-4F8A-B618-665A363F1B2A}"/>
            </c:ext>
          </c:extLst>
        </c:ser>
        <c:ser>
          <c:idx val="2"/>
          <c:order val="2"/>
          <c:tx>
            <c:strRef>
              <c:f>edad!$B$4</c:f>
              <c:strCache>
                <c:ptCount val="1"/>
                <c:pt idx="0">
                  <c:v>26-35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edad!$I$4</c:f>
              <c:numCache>
                <c:formatCode>_-"$"* #,##0_-;\-"$"* #,##0_-;_-"$"* "-"??_-;_-@_-</c:formatCode>
                <c:ptCount val="1"/>
                <c:pt idx="0">
                  <c:v>9276.76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3-4F8A-B618-665A363F1B2A}"/>
            </c:ext>
          </c:extLst>
        </c:ser>
        <c:ser>
          <c:idx val="3"/>
          <c:order val="3"/>
          <c:tx>
            <c:strRef>
              <c:f>edad!$B$5</c:f>
              <c:strCache>
                <c:ptCount val="1"/>
                <c:pt idx="0">
                  <c:v>36-45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edad!$I$5</c:f>
              <c:numCache>
                <c:formatCode>_-"$"* #,##0_-;\-"$"* #,##0_-;_-"$"* "-"??_-;_-@_-</c:formatCode>
                <c:ptCount val="1"/>
                <c:pt idx="0">
                  <c:v>9437.81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F8A-B618-665A363F1B2A}"/>
            </c:ext>
          </c:extLst>
        </c:ser>
        <c:ser>
          <c:idx val="4"/>
          <c:order val="4"/>
          <c:tx>
            <c:strRef>
              <c:f>edad!$B$6</c:f>
              <c:strCache>
                <c:ptCount val="1"/>
                <c:pt idx="0">
                  <c:v>46-50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edad!$I$6</c:f>
              <c:numCache>
                <c:formatCode>_-"$"* #,##0_-;\-"$"* #,##0_-;_-"$"* "-"??_-;_-@_-</c:formatCode>
                <c:ptCount val="1"/>
                <c:pt idx="0">
                  <c:v>9270.4699999999993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43-4F8A-B618-665A363F1B2A}"/>
            </c:ext>
          </c:extLst>
        </c:ser>
        <c:ser>
          <c:idx val="5"/>
          <c:order val="5"/>
          <c:tx>
            <c:strRef>
              <c:f>edad!$B$7</c:f>
              <c:strCache>
                <c:ptCount val="1"/>
                <c:pt idx="0">
                  <c:v>51-55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edad!$I$7</c:f>
              <c:numCache>
                <c:formatCode>_-"$"* #,##0_-;\-"$"* #,##0_-;_-"$"* "-"??_-;_-@_-</c:formatCode>
                <c:ptCount val="1"/>
                <c:pt idx="0">
                  <c:v>9527.25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43-4F8A-B618-665A363F1B2A}"/>
            </c:ext>
          </c:extLst>
        </c:ser>
        <c:ser>
          <c:idx val="6"/>
          <c:order val="6"/>
          <c:tx>
            <c:strRef>
              <c:f>edad!$B$8</c:f>
              <c:strCache>
                <c:ptCount val="1"/>
                <c:pt idx="0">
                  <c:v>55+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edad!$I$8</c:f>
              <c:numCache>
                <c:formatCode>_-"$"* #,##0_-;\-"$"* #,##0_-;_-"$"* "-"??_-;_-@_-</c:formatCode>
                <c:ptCount val="1"/>
                <c:pt idx="0">
                  <c:v>9531.2099999999991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43-4F8A-B618-665A363F1B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Monto</a:t>
            </a:r>
            <a:r>
              <a:rPr lang="es-MX" baseline="0"/>
              <a:t> total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edad!$B$2</c:f>
              <c:strCache>
                <c:ptCount val="1"/>
                <c:pt idx="0">
                  <c:v>0-17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edad!$N$3</c:f>
              <c:numCache>
                <c:formatCode>General</c:formatCode>
                <c:ptCount val="1"/>
              </c:numCache>
            </c:numRef>
          </c:cat>
          <c:val>
            <c:numRef>
              <c:f>edad!$F$2</c:f>
              <c:numCache>
                <c:formatCode>_-"$"* #,##0_-;\-"$"* #,##0_-;_-"$"* "-"??_-;_-@_-</c:formatCode>
                <c:ptCount val="1"/>
                <c:pt idx="0">
                  <c:v>9788872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F-4A12-A2D4-47D4BCC63395}"/>
            </c:ext>
          </c:extLst>
        </c:ser>
        <c:ser>
          <c:idx val="1"/>
          <c:order val="1"/>
          <c:tx>
            <c:strRef>
              <c:f>edad!$B$3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edad!$N$3</c:f>
              <c:numCache>
                <c:formatCode>General</c:formatCode>
                <c:ptCount val="1"/>
              </c:numCache>
            </c:numRef>
          </c:cat>
          <c:val>
            <c:numRef>
              <c:f>edad!$F$3</c:f>
              <c:numCache>
                <c:formatCode>_-"$"* #,##0_-;\-"$"* #,##0_-;_-"$"* "-"??_-;_-@_-</c:formatCode>
                <c:ptCount val="1"/>
                <c:pt idx="0">
                  <c:v>67883085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F-4A12-A2D4-47D4BCC63395}"/>
            </c:ext>
          </c:extLst>
        </c:ser>
        <c:ser>
          <c:idx val="2"/>
          <c:order val="2"/>
          <c:tx>
            <c:strRef>
              <c:f>edad!$B$4</c:f>
              <c:strCache>
                <c:ptCount val="1"/>
                <c:pt idx="0">
                  <c:v>26-35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edad!$F$4</c:f>
              <c:numCache>
                <c:formatCode>_-"$"* #,##0_-;\-"$"* #,##0_-;_-"$"* "-"??_-;_-@_-</c:formatCode>
                <c:ptCount val="1"/>
                <c:pt idx="0">
                  <c:v>147138618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F-4A12-A2D4-47D4BCC63395}"/>
            </c:ext>
          </c:extLst>
        </c:ser>
        <c:ser>
          <c:idx val="3"/>
          <c:order val="3"/>
          <c:tx>
            <c:strRef>
              <c:f>edad!$B$5</c:f>
              <c:strCache>
                <c:ptCount val="1"/>
                <c:pt idx="0">
                  <c:v>36-45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edad!$F$5</c:f>
              <c:numCache>
                <c:formatCode>_-"$"* #,##0_-;\-"$"* #,##0_-;_-"$"* "-"??_-;_-@_-</c:formatCode>
                <c:ptCount val="1"/>
                <c:pt idx="0">
                  <c:v>76012147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F-4A12-A2D4-47D4BCC63395}"/>
            </c:ext>
          </c:extLst>
        </c:ser>
        <c:ser>
          <c:idx val="4"/>
          <c:order val="4"/>
          <c:tx>
            <c:strRef>
              <c:f>edad!$B$6</c:f>
              <c:strCache>
                <c:ptCount val="1"/>
                <c:pt idx="0">
                  <c:v>46-50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edad!$F$6</c:f>
              <c:numCache>
                <c:formatCode>_-"$"* #,##0_-;\-"$"* #,##0_-;_-"$"* "-"??_-;_-@_-</c:formatCode>
                <c:ptCount val="1"/>
                <c:pt idx="0">
                  <c:v>31501042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F-4A12-A2D4-47D4BCC63395}"/>
            </c:ext>
          </c:extLst>
        </c:ser>
        <c:ser>
          <c:idx val="5"/>
          <c:order val="5"/>
          <c:tx>
            <c:strRef>
              <c:f>edad!$B$7</c:f>
              <c:strCache>
                <c:ptCount val="1"/>
                <c:pt idx="0">
                  <c:v>51-55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edad!$F$7</c:f>
              <c:numCache>
                <c:formatCode>_-"$"* #,##0_-;\-"$"* #,##0_-;_-"$"* "-"??_-;_-@_-</c:formatCode>
                <c:ptCount val="1"/>
                <c:pt idx="0">
                  <c:v>26409529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7F-4A12-A2D4-47D4BCC63395}"/>
            </c:ext>
          </c:extLst>
        </c:ser>
        <c:ser>
          <c:idx val="6"/>
          <c:order val="6"/>
          <c:tx>
            <c:strRef>
              <c:f>edad!$B$8</c:f>
              <c:strCache>
                <c:ptCount val="1"/>
                <c:pt idx="0">
                  <c:v>55+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edad!$F$8</c:f>
              <c:numCache>
                <c:formatCode>_-"$"* #,##0_-;\-"$"* #,##0_-;_-"$"* "-"??_-;_-@_-</c:formatCode>
                <c:ptCount val="1"/>
                <c:pt idx="0">
                  <c:v>14725719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7F-4A12-A2D4-47D4BCC633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22109903"/>
        <c:axId val="1422110735"/>
      </c:barChart>
      <c:catAx>
        <c:axId val="14221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110735"/>
        <c:crosses val="autoZero"/>
        <c:auto val="1"/>
        <c:lblAlgn val="ctr"/>
        <c:lblOffset val="100"/>
        <c:noMultiLvlLbl val="0"/>
      </c:catAx>
      <c:valAx>
        <c:axId val="14221107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14221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142876</xdr:colOff>
      <xdr:row>0</xdr:row>
      <xdr:rowOff>161924</xdr:rowOff>
    </xdr:from>
    <xdr:to>
      <xdr:col>14</xdr:col>
      <xdr:colOff>704850</xdr:colOff>
      <xdr:row>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E2B465-9A83-4C04-AFEB-2C578BFA3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6</xdr:row>
      <xdr:rowOff>47625</xdr:rowOff>
    </xdr:from>
    <xdr:to>
      <xdr:col>14</xdr:col>
      <xdr:colOff>704849</xdr:colOff>
      <xdr:row>12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3B6710-BDC1-47CA-9A52-1539A7992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12</xdr:row>
      <xdr:rowOff>66675</xdr:rowOff>
    </xdr:from>
    <xdr:to>
      <xdr:col>14</xdr:col>
      <xdr:colOff>714374</xdr:colOff>
      <xdr:row>18</xdr:row>
      <xdr:rowOff>38101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A52716-6CF6-4F79-A137-C7F5236F5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142876</xdr:colOff>
      <xdr:row>0</xdr:row>
      <xdr:rowOff>161924</xdr:rowOff>
    </xdr:from>
    <xdr:to>
      <xdr:col>14</xdr:col>
      <xdr:colOff>704850</xdr:colOff>
      <xdr:row>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5BFAF6-BBFC-4CCC-9866-570A2FA03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6</xdr:row>
      <xdr:rowOff>47625</xdr:rowOff>
    </xdr:from>
    <xdr:to>
      <xdr:col>14</xdr:col>
      <xdr:colOff>704849</xdr:colOff>
      <xdr:row>12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D0AEE4-AF1C-4BE2-BC79-4026FD4C5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12</xdr:row>
      <xdr:rowOff>66675</xdr:rowOff>
    </xdr:from>
    <xdr:to>
      <xdr:col>14</xdr:col>
      <xdr:colOff>714374</xdr:colOff>
      <xdr:row>18</xdr:row>
      <xdr:rowOff>38101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A36C0D-59AE-4C81-A766-C0E30D8A8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342901</xdr:colOff>
      <xdr:row>8</xdr:row>
      <xdr:rowOff>123824</xdr:rowOff>
    </xdr:from>
    <xdr:to>
      <xdr:col>5</xdr:col>
      <xdr:colOff>752026</xdr:colOff>
      <xdr:row>23</xdr:row>
      <xdr:rowOff>146324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3328F0-F4BC-40AC-AF11-B6C192C9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8</xdr:row>
      <xdr:rowOff>123825</xdr:rowOff>
    </xdr:from>
    <xdr:to>
      <xdr:col>13</xdr:col>
      <xdr:colOff>294825</xdr:colOff>
      <xdr:row>23</xdr:row>
      <xdr:rowOff>146325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6F2458-BCD7-4E7F-87C9-EE1663F19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8</xdr:row>
      <xdr:rowOff>133348</xdr:rowOff>
    </xdr:from>
    <xdr:to>
      <xdr:col>18</xdr:col>
      <xdr:colOff>313875</xdr:colOff>
      <xdr:row>23</xdr:row>
      <xdr:rowOff>155848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1169B9-693F-417A-8595-084E5D639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504827</xdr:colOff>
      <xdr:row>0</xdr:row>
      <xdr:rowOff>600075</xdr:rowOff>
    </xdr:from>
    <xdr:to>
      <xdr:col>20</xdr:col>
      <xdr:colOff>190500</xdr:colOff>
      <xdr:row>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F463EE-07E8-45D2-8B5A-596A391FD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10</xdr:row>
      <xdr:rowOff>123826</xdr:rowOff>
    </xdr:from>
    <xdr:to>
      <xdr:col>20</xdr:col>
      <xdr:colOff>209550</xdr:colOff>
      <xdr:row>20</xdr:row>
      <xdr:rowOff>142876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EF6102-78AE-4597-91DB-A573575BF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21</xdr:row>
      <xdr:rowOff>142875</xdr:rowOff>
    </xdr:from>
    <xdr:to>
      <xdr:col>20</xdr:col>
      <xdr:colOff>238125</xdr:colOff>
      <xdr:row>32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E00DC3B-D663-45C1-8AE5-2928A363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142876</xdr:colOff>
      <xdr:row>0</xdr:row>
      <xdr:rowOff>161924</xdr:rowOff>
    </xdr:from>
    <xdr:to>
      <xdr:col>14</xdr:col>
      <xdr:colOff>704850</xdr:colOff>
      <xdr:row>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2CCCC3-9C0D-4B08-952A-30A768804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6</xdr:row>
      <xdr:rowOff>47625</xdr:rowOff>
    </xdr:from>
    <xdr:to>
      <xdr:col>14</xdr:col>
      <xdr:colOff>704849</xdr:colOff>
      <xdr:row>12</xdr:row>
      <xdr:rowOff>9526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495B4B-948B-4CCA-A777-CD254583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12</xdr:row>
      <xdr:rowOff>66675</xdr:rowOff>
    </xdr:from>
    <xdr:to>
      <xdr:col>14</xdr:col>
      <xdr:colOff>714374</xdr:colOff>
      <xdr:row>18</xdr:row>
      <xdr:rowOff>38101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085D0F-A5DD-457F-B878-8D19BB597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781051</xdr:colOff>
      <xdr:row>6</xdr:row>
      <xdr:rowOff>171449</xdr:rowOff>
    </xdr:from>
    <xdr:to>
      <xdr:col>9</xdr:col>
      <xdr:colOff>381000</xdr:colOff>
      <xdr:row>14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875D58-EC94-4BD0-8529-988DABF2E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6</xdr:row>
      <xdr:rowOff>47625</xdr:rowOff>
    </xdr:from>
    <xdr:to>
      <xdr:col>16</xdr:col>
      <xdr:colOff>371475</xdr:colOff>
      <xdr:row>18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065F13-F4C2-4DA6-9402-E77D06B2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638174</xdr:colOff>
      <xdr:row>19</xdr:row>
      <xdr:rowOff>85724</xdr:rowOff>
    </xdr:from>
    <xdr:to>
      <xdr:col>19</xdr:col>
      <xdr:colOff>228599</xdr:colOff>
      <xdr:row>36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5510F4-09BB-4872-8840-AF7DDD01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114300</xdr:colOff>
      <xdr:row>13</xdr:row>
      <xdr:rowOff>171450</xdr:rowOff>
    </xdr:from>
    <xdr:to>
      <xdr:col>12</xdr:col>
      <xdr:colOff>128587</xdr:colOff>
      <xdr:row>25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9143DAB-0FD7-4A7B-9B0D-214B5AFB8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22</xdr:row>
      <xdr:rowOff>152400</xdr:rowOff>
    </xdr:from>
    <xdr:to>
      <xdr:col>8</xdr:col>
      <xdr:colOff>19048</xdr:colOff>
      <xdr:row>36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489D10-4BF3-4966-A47F-EFEF466E9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10</xdr:row>
      <xdr:rowOff>123826</xdr:rowOff>
    </xdr:from>
    <xdr:to>
      <xdr:col>20</xdr:col>
      <xdr:colOff>209550</xdr:colOff>
      <xdr:row>20</xdr:row>
      <xdr:rowOff>142876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085A22-DD20-43C7-B014-D3ABD801C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628649</xdr:colOff>
      <xdr:row>21</xdr:row>
      <xdr:rowOff>114301</xdr:rowOff>
    </xdr:from>
    <xdr:to>
      <xdr:col>19</xdr:col>
      <xdr:colOff>314324</xdr:colOff>
      <xdr:row>34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A22183-2468-4161-8311-09F80FD84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1</xdr:row>
      <xdr:rowOff>95250</xdr:rowOff>
    </xdr:from>
    <xdr:to>
      <xdr:col>10</xdr:col>
      <xdr:colOff>452437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CED48-E0A7-4E43-8FFD-85EB936DC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566736</xdr:colOff>
      <xdr:row>11</xdr:row>
      <xdr:rowOff>57149</xdr:rowOff>
    </xdr:from>
    <xdr:to>
      <xdr:col>11</xdr:col>
      <xdr:colOff>314325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476A83-6338-4517-9108-37296DC84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19EDC1-E96A-4E5C-AD9F-86925FD6F33B}" name="Tabla4" displayName="Tabla4" ref="A1:U11" totalsRowShown="0" headerRowDxfId="22" dataDxfId="21" dataCellStyle="Millares">
  <tableColumns count="21">
    <tableColumn id="1" xr3:uid="{0C040BD6-ABDE-45A0-9E0B-CA4EA76F56AC}" name="RNK Purchase" dataDxfId="20"/>
    <tableColumn id="2" xr3:uid="{833C1FBA-0868-42D0-BB4A-4B02C56F0D25}" name="MIN Purchase" dataDxfId="19" dataCellStyle="Moneda"/>
    <tableColumn id="3" xr3:uid="{D61633D9-E0FC-4D6F-8817-830C4E112A30}" name="AVG  Purchase" dataDxfId="18" dataCellStyle="Moneda"/>
    <tableColumn id="4" xr3:uid="{C01CE46D-85B4-4A25-BDF2-DA0C71644951}" name="MAX Purchase" dataDxfId="17" dataCellStyle="Moneda"/>
    <tableColumn id="5" xr3:uid="{4FA7DB04-9389-46D1-BBA8-B8A766A0E955}" name="Count" dataDxfId="16" dataCellStyle="Millares"/>
    <tableColumn id="6" xr3:uid="{F9F812AE-AB02-4768-A99C-4C88552E113B}" name="Hombre" dataDxfId="15" dataCellStyle="Millares"/>
    <tableColumn id="7" xr3:uid="{66AD34B7-9B28-45AF-BFB2-D23A119AEC98}" name="Mujer" dataDxfId="14" dataCellStyle="Millares">
      <calculatedColumnFormula>E2-F2</calculatedColumnFormula>
    </tableColumn>
    <tableColumn id="8" xr3:uid="{E937AE35-73F9-4121-8612-636593F20312}" name="Hombre %" dataDxfId="13" dataCellStyle="Porcentaje"/>
    <tableColumn id="9" xr3:uid="{A0B8B514-21F5-442A-AC31-A3A90AD8BCB7}" name="Mujer %" dataDxfId="12" dataCellStyle="Porcentaje"/>
    <tableColumn id="10" xr3:uid="{7BC891CA-A189-4CD2-B785-E9924C977D6E}" name="Edad prom" dataDxfId="11"/>
    <tableColumn id="11" xr3:uid="{C770FC56-69CC-42B9-845C-085E2429AC96}" name="Antigüedad Ciudad" dataDxfId="10"/>
    <tableColumn id="12" xr3:uid="{389661E1-7C28-401B-AC8E-E3386B05245E}" name="Casado" dataDxfId="9" dataCellStyle="Millares"/>
    <tableColumn id="13" xr3:uid="{A7EE486A-8602-4DC2-8AEF-13D685BC7D15}" name="No casado" dataDxfId="8" dataCellStyle="Millares">
      <calculatedColumnFormula>E2-L2</calculatedColumnFormula>
    </tableColumn>
    <tableColumn id="14" xr3:uid="{A0FA1B98-CB69-4327-B2DF-1E282CA58C39}" name="Casado %" dataDxfId="7" dataCellStyle="Porcentaje"/>
    <tableColumn id="15" xr3:uid="{5A29E271-29DF-45C0-B6BA-F54E805095FB}" name="No Casado %" dataDxfId="6" dataCellStyle="Porcentaje"/>
    <tableColumn id="16" xr3:uid="{30136F68-973B-4608-A31E-54C6742B89B6}" name="Ciudad A" dataDxfId="5" dataCellStyle="Millares"/>
    <tableColumn id="17" xr3:uid="{51224870-739C-40A3-837A-DE5887F03149}" name="Ciudad B" dataDxfId="4" dataCellStyle="Millares"/>
    <tableColumn id="18" xr3:uid="{A1C31C7A-1468-4981-B7BF-4E5AF228AC50}" name="Ciudad C" dataDxfId="3" dataCellStyle="Millares"/>
    <tableColumn id="19" xr3:uid="{081B40DC-ACFF-46C0-AAF2-7283011C7DDF}" name="Ciudad A %" dataDxfId="2" dataCellStyle="Porcentaje">
      <calculatedColumnFormula>Tabla4[[#This Row],[Ciudad A]]/Tabla4[[#This Row],[Count]]</calculatedColumnFormula>
    </tableColumn>
    <tableColumn id="20" xr3:uid="{2D1B98A6-611C-40F0-B237-5CBDB5014FCA}" name="Ciudad B %" dataDxfId="1" dataCellStyle="Porcentaje">
      <calculatedColumnFormula>Tabla4[[#This Row],[Ciudad B]]/Tabla4[[#This Row],[Count]]</calculatedColumnFormula>
    </tableColumn>
    <tableColumn id="21" xr3:uid="{57D0AF9E-5289-4EB8-BA7A-87520D3889A9}" name="Ciudad C %" dataDxfId="0" dataCellStyle="Porcentaje">
      <calculatedColumnFormula>Tabla4[[#This Row],[Ciudad C]]/Tabla4[[#This Row],[Count]]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D4ED-0FA8-49CA-91AF-9C35730DA73A}">
  <dimension ref="A1:I13"/>
  <sheetViews>
    <sheetView workbookViewId="0">
      <selection activeCell="C1" sqref="C1"/>
    </sheetView>
  </sheetViews>
  <sheetFormatPr baseColWidth="10" defaultRowHeight="15" x14ac:dyDescent="0.25"/>
  <cols>
    <col min="1" max="1" width="15.42578125" bestFit="1" customWidth="1"/>
    <col min="2" max="2" width="3" bestFit="1" customWidth="1"/>
    <col min="3" max="3" width="25.5703125" bestFit="1" customWidth="1"/>
    <col min="4" max="4" width="9.140625" bestFit="1" customWidth="1"/>
    <col min="5" max="5" width="7.140625" bestFit="1" customWidth="1"/>
    <col min="9" max="9" width="18.5703125" bestFit="1" customWidth="1"/>
  </cols>
  <sheetData>
    <row r="1" spans="1:9" x14ac:dyDescent="0.25">
      <c r="B1" s="4" t="s">
        <v>0</v>
      </c>
      <c r="C1" s="4" t="s">
        <v>1</v>
      </c>
      <c r="D1" s="4" t="s">
        <v>2</v>
      </c>
      <c r="E1" s="4" t="s">
        <v>4</v>
      </c>
    </row>
    <row r="2" spans="1:9" x14ac:dyDescent="0.25">
      <c r="A2" s="104" t="s">
        <v>22</v>
      </c>
      <c r="B2" s="14">
        <v>0</v>
      </c>
      <c r="C2" s="15" t="s">
        <v>5</v>
      </c>
      <c r="D2" s="16">
        <v>40051</v>
      </c>
      <c r="E2" s="17" t="s">
        <v>6</v>
      </c>
    </row>
    <row r="3" spans="1:9" x14ac:dyDescent="0.25">
      <c r="A3" s="106"/>
      <c r="B3" s="18">
        <v>1</v>
      </c>
      <c r="C3" s="19" t="s">
        <v>7</v>
      </c>
      <c r="D3" s="20">
        <v>40051</v>
      </c>
      <c r="E3" s="21" t="s">
        <v>8</v>
      </c>
      <c r="I3">
        <v>372618605</v>
      </c>
    </row>
    <row r="4" spans="1:9" ht="23.25" x14ac:dyDescent="0.35">
      <c r="A4" s="104" t="s">
        <v>21</v>
      </c>
      <c r="B4" s="22">
        <v>2</v>
      </c>
      <c r="C4" s="15" t="s">
        <v>9</v>
      </c>
      <c r="D4" s="16">
        <v>40051</v>
      </c>
      <c r="E4" s="17" t="s">
        <v>8</v>
      </c>
      <c r="I4" s="8">
        <f>I3/0.8</f>
        <v>465773256.25</v>
      </c>
    </row>
    <row r="5" spans="1:9" x14ac:dyDescent="0.25">
      <c r="A5" s="105"/>
      <c r="B5" s="11">
        <v>3</v>
      </c>
      <c r="C5" s="1" t="s">
        <v>10</v>
      </c>
      <c r="D5" s="3">
        <v>40051</v>
      </c>
      <c r="E5" s="2" t="s">
        <v>8</v>
      </c>
    </row>
    <row r="6" spans="1:9" x14ac:dyDescent="0.25">
      <c r="A6" s="105"/>
      <c r="B6" s="11">
        <v>4</v>
      </c>
      <c r="C6" s="1" t="s">
        <v>11</v>
      </c>
      <c r="D6" s="3">
        <v>40051</v>
      </c>
      <c r="E6" s="2" t="s">
        <v>6</v>
      </c>
      <c r="I6" s="10">
        <f>I3/40051</f>
        <v>9303.6030311353024</v>
      </c>
    </row>
    <row r="7" spans="1:9" x14ac:dyDescent="0.25">
      <c r="A7" s="105"/>
      <c r="B7" s="11">
        <v>5</v>
      </c>
      <c r="C7" s="1" t="s">
        <v>12</v>
      </c>
      <c r="D7" s="3">
        <v>40051</v>
      </c>
      <c r="E7" s="2" t="s">
        <v>8</v>
      </c>
    </row>
    <row r="8" spans="1:9" x14ac:dyDescent="0.25">
      <c r="A8" s="105"/>
      <c r="B8" s="11">
        <v>6</v>
      </c>
      <c r="C8" s="1" t="s">
        <v>13</v>
      </c>
      <c r="D8" s="3">
        <v>40051</v>
      </c>
      <c r="E8" s="2" t="s">
        <v>8</v>
      </c>
    </row>
    <row r="9" spans="1:9" x14ac:dyDescent="0.25">
      <c r="A9" s="105"/>
      <c r="B9" s="11">
        <v>7</v>
      </c>
      <c r="C9" s="1" t="s">
        <v>14</v>
      </c>
      <c r="D9" s="3">
        <v>40051</v>
      </c>
      <c r="E9" s="2" t="s">
        <v>6</v>
      </c>
    </row>
    <row r="10" spans="1:9" x14ac:dyDescent="0.25">
      <c r="A10" s="105"/>
      <c r="B10" s="11">
        <v>8</v>
      </c>
      <c r="C10" s="1" t="s">
        <v>15</v>
      </c>
      <c r="D10" s="3">
        <v>40051</v>
      </c>
      <c r="E10" s="2" t="s">
        <v>6</v>
      </c>
    </row>
    <row r="11" spans="1:9" x14ac:dyDescent="0.25">
      <c r="A11" s="105"/>
      <c r="B11" s="11">
        <v>9</v>
      </c>
      <c r="C11" s="1" t="s">
        <v>16</v>
      </c>
      <c r="D11" s="3">
        <v>27537</v>
      </c>
      <c r="E11" s="2" t="s">
        <v>17</v>
      </c>
    </row>
    <row r="12" spans="1:9" ht="15.75" thickBot="1" x14ac:dyDescent="0.3">
      <c r="A12" s="105"/>
      <c r="B12" s="11">
        <v>10</v>
      </c>
      <c r="C12" s="1" t="s">
        <v>18</v>
      </c>
      <c r="D12" s="3">
        <v>12280</v>
      </c>
      <c r="E12" s="2" t="s">
        <v>17</v>
      </c>
    </row>
    <row r="13" spans="1:9" ht="15.75" thickBot="1" x14ac:dyDescent="0.3">
      <c r="A13" s="23" t="s">
        <v>20</v>
      </c>
      <c r="B13" s="12">
        <v>11</v>
      </c>
      <c r="C13" s="5" t="s">
        <v>19</v>
      </c>
      <c r="D13" s="6">
        <v>40051</v>
      </c>
      <c r="E13" s="7" t="s">
        <v>6</v>
      </c>
    </row>
  </sheetData>
  <mergeCells count="2">
    <mergeCell ref="A4:A12"/>
    <mergeCell ref="A2:A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FF33-8978-4D7D-95B0-3D53A0E48440}">
  <dimension ref="A1:P188"/>
  <sheetViews>
    <sheetView workbookViewId="0">
      <selection sqref="A1:P23"/>
    </sheetView>
  </sheetViews>
  <sheetFormatPr baseColWidth="10" defaultRowHeight="15" x14ac:dyDescent="0.25"/>
  <cols>
    <col min="1" max="1" width="13.85546875" style="59" customWidth="1"/>
    <col min="2" max="2" width="47.140625" bestFit="1" customWidth="1"/>
  </cols>
  <sheetData>
    <row r="1" spans="1:16" x14ac:dyDescent="0.25">
      <c r="A1" s="112" t="s">
        <v>73</v>
      </c>
      <c r="B1" s="62" t="s">
        <v>67</v>
      </c>
      <c r="C1" s="62" t="s">
        <v>68</v>
      </c>
      <c r="D1" s="62" t="s">
        <v>69</v>
      </c>
      <c r="E1" s="62" t="s">
        <v>70</v>
      </c>
      <c r="F1" s="62" t="s">
        <v>71</v>
      </c>
      <c r="G1" s="63">
        <v>0.01</v>
      </c>
      <c r="H1" s="63">
        <v>0.05</v>
      </c>
      <c r="I1" s="63">
        <v>0.1</v>
      </c>
      <c r="J1" s="63">
        <v>0.25</v>
      </c>
      <c r="K1" s="63">
        <v>0.5</v>
      </c>
      <c r="L1" s="63">
        <v>0.75</v>
      </c>
      <c r="M1" s="63">
        <v>0.9</v>
      </c>
      <c r="N1" s="63">
        <v>0.95</v>
      </c>
      <c r="O1" s="63">
        <v>0.99</v>
      </c>
      <c r="P1" s="62" t="s">
        <v>72</v>
      </c>
    </row>
    <row r="2" spans="1:16" x14ac:dyDescent="0.25">
      <c r="A2" s="112"/>
      <c r="B2" t="s">
        <v>9</v>
      </c>
      <c r="C2" s="40">
        <v>40051</v>
      </c>
      <c r="D2">
        <v>0.75</v>
      </c>
      <c r="E2">
        <v>0.43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5">
      <c r="A3" s="112"/>
      <c r="B3" t="s">
        <v>10</v>
      </c>
      <c r="C3" s="40">
        <v>40051</v>
      </c>
      <c r="D3">
        <v>2.5</v>
      </c>
      <c r="E3">
        <v>1.35</v>
      </c>
      <c r="F3">
        <v>0</v>
      </c>
      <c r="G3">
        <v>0</v>
      </c>
      <c r="H3">
        <v>1</v>
      </c>
      <c r="I3">
        <v>1</v>
      </c>
      <c r="J3">
        <v>2</v>
      </c>
      <c r="K3">
        <v>2</v>
      </c>
      <c r="L3">
        <v>3</v>
      </c>
      <c r="M3">
        <v>5</v>
      </c>
      <c r="N3">
        <v>5</v>
      </c>
      <c r="O3">
        <v>6</v>
      </c>
      <c r="P3">
        <v>6</v>
      </c>
    </row>
    <row r="4" spans="1:16" x14ac:dyDescent="0.25">
      <c r="A4" s="112"/>
      <c r="B4" t="s">
        <v>11</v>
      </c>
      <c r="C4" s="40">
        <v>40051</v>
      </c>
      <c r="D4">
        <v>8.11</v>
      </c>
      <c r="E4">
        <v>6.53</v>
      </c>
      <c r="F4">
        <v>0</v>
      </c>
      <c r="G4">
        <v>0</v>
      </c>
      <c r="H4">
        <v>0</v>
      </c>
      <c r="I4">
        <v>0</v>
      </c>
      <c r="J4">
        <v>2</v>
      </c>
      <c r="K4">
        <v>7</v>
      </c>
      <c r="L4">
        <v>14</v>
      </c>
      <c r="M4">
        <v>17</v>
      </c>
      <c r="N4">
        <v>20</v>
      </c>
      <c r="O4">
        <v>20</v>
      </c>
      <c r="P4">
        <v>20</v>
      </c>
    </row>
    <row r="5" spans="1:16" x14ac:dyDescent="0.25">
      <c r="A5" s="112"/>
      <c r="B5" t="s">
        <v>12</v>
      </c>
      <c r="C5" s="40">
        <v>40051</v>
      </c>
      <c r="D5">
        <v>1.04</v>
      </c>
      <c r="E5">
        <v>0.76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2</v>
      </c>
      <c r="M5">
        <v>2</v>
      </c>
      <c r="N5">
        <v>2</v>
      </c>
      <c r="O5">
        <v>2</v>
      </c>
      <c r="P5">
        <v>2</v>
      </c>
    </row>
    <row r="6" spans="1:16" x14ac:dyDescent="0.25">
      <c r="A6" s="112"/>
      <c r="B6" t="s">
        <v>13</v>
      </c>
      <c r="C6" s="40">
        <v>40051</v>
      </c>
      <c r="D6">
        <v>1.87</v>
      </c>
      <c r="E6">
        <v>1.29</v>
      </c>
      <c r="F6">
        <v>0</v>
      </c>
      <c r="G6">
        <v>0</v>
      </c>
      <c r="H6">
        <v>0</v>
      </c>
      <c r="I6">
        <v>0</v>
      </c>
      <c r="J6">
        <v>1</v>
      </c>
      <c r="K6">
        <v>2</v>
      </c>
      <c r="L6">
        <v>3</v>
      </c>
      <c r="M6">
        <v>4</v>
      </c>
      <c r="N6">
        <v>4</v>
      </c>
      <c r="O6">
        <v>4</v>
      </c>
      <c r="P6">
        <v>4</v>
      </c>
    </row>
    <row r="7" spans="1:16" x14ac:dyDescent="0.25">
      <c r="A7" s="112"/>
      <c r="B7" t="s">
        <v>14</v>
      </c>
      <c r="C7" s="40">
        <v>40051</v>
      </c>
      <c r="D7">
        <v>0.41</v>
      </c>
      <c r="E7">
        <v>0.49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5">
      <c r="A8" s="112"/>
      <c r="B8" t="s">
        <v>15</v>
      </c>
      <c r="C8" s="40">
        <v>40051</v>
      </c>
      <c r="D8">
        <v>5.38</v>
      </c>
      <c r="E8">
        <v>3.92</v>
      </c>
      <c r="F8">
        <v>1</v>
      </c>
      <c r="G8">
        <v>1</v>
      </c>
      <c r="H8">
        <v>1</v>
      </c>
      <c r="I8">
        <v>1</v>
      </c>
      <c r="J8">
        <v>1</v>
      </c>
      <c r="K8">
        <v>5</v>
      </c>
      <c r="L8">
        <v>8</v>
      </c>
      <c r="M8">
        <v>11</v>
      </c>
      <c r="N8">
        <v>13</v>
      </c>
      <c r="O8">
        <v>18</v>
      </c>
      <c r="P8">
        <v>20</v>
      </c>
    </row>
    <row r="9" spans="1:16" x14ac:dyDescent="0.25">
      <c r="A9" s="112"/>
      <c r="B9" t="s">
        <v>16</v>
      </c>
      <c r="C9" s="40">
        <v>27466</v>
      </c>
      <c r="D9">
        <v>9.7899999999999991</v>
      </c>
      <c r="E9">
        <v>5.09</v>
      </c>
      <c r="F9">
        <v>2</v>
      </c>
      <c r="G9">
        <v>2</v>
      </c>
      <c r="H9">
        <v>2</v>
      </c>
      <c r="I9">
        <v>2</v>
      </c>
      <c r="J9">
        <v>5</v>
      </c>
      <c r="K9">
        <v>9</v>
      </c>
      <c r="L9">
        <v>15</v>
      </c>
      <c r="M9">
        <v>16</v>
      </c>
      <c r="N9">
        <v>16</v>
      </c>
      <c r="O9">
        <v>17</v>
      </c>
      <c r="P9">
        <v>18</v>
      </c>
    </row>
    <row r="10" spans="1:16" x14ac:dyDescent="0.25">
      <c r="A10" s="112"/>
      <c r="B10" t="s">
        <v>18</v>
      </c>
      <c r="C10" s="40">
        <v>12253</v>
      </c>
      <c r="D10">
        <v>12.65</v>
      </c>
      <c r="E10">
        <v>4.12</v>
      </c>
      <c r="F10">
        <v>3</v>
      </c>
      <c r="G10">
        <v>4</v>
      </c>
      <c r="H10">
        <v>5</v>
      </c>
      <c r="I10">
        <v>5</v>
      </c>
      <c r="J10">
        <v>9</v>
      </c>
      <c r="K10">
        <v>14</v>
      </c>
      <c r="L10">
        <v>16</v>
      </c>
      <c r="M10">
        <v>17</v>
      </c>
      <c r="N10">
        <v>17</v>
      </c>
      <c r="O10">
        <v>18</v>
      </c>
      <c r="P10">
        <v>18</v>
      </c>
    </row>
    <row r="11" spans="1:16" x14ac:dyDescent="0.25">
      <c r="A11" s="112"/>
      <c r="B11" t="s">
        <v>19</v>
      </c>
      <c r="C11" s="40">
        <v>40051</v>
      </c>
      <c r="D11" s="40">
        <v>9324.59</v>
      </c>
      <c r="E11" s="40">
        <v>5034.09</v>
      </c>
      <c r="F11">
        <v>12</v>
      </c>
      <c r="G11">
        <v>598.5</v>
      </c>
      <c r="H11" s="40">
        <v>1998</v>
      </c>
      <c r="I11" s="40">
        <v>3541</v>
      </c>
      <c r="J11" s="40">
        <v>5866</v>
      </c>
      <c r="K11" s="40">
        <v>8070</v>
      </c>
      <c r="L11" s="40">
        <v>12099</v>
      </c>
      <c r="M11" s="40">
        <v>16370</v>
      </c>
      <c r="N11" s="40">
        <v>19361</v>
      </c>
      <c r="O11" s="40">
        <v>20654</v>
      </c>
      <c r="P11" s="40">
        <v>23961</v>
      </c>
    </row>
    <row r="12" spans="1:16" x14ac:dyDescent="0.25">
      <c r="A12" s="60"/>
    </row>
    <row r="13" spans="1:16" x14ac:dyDescent="0.25">
      <c r="A13" s="112" t="s">
        <v>74</v>
      </c>
      <c r="B13" s="62" t="s">
        <v>67</v>
      </c>
      <c r="C13" s="62" t="s">
        <v>68</v>
      </c>
      <c r="D13" s="62" t="s">
        <v>69</v>
      </c>
      <c r="E13" s="62" t="s">
        <v>70</v>
      </c>
      <c r="F13" s="62" t="s">
        <v>71</v>
      </c>
      <c r="G13" s="63">
        <v>0.01</v>
      </c>
      <c r="H13" s="63">
        <v>0.05</v>
      </c>
      <c r="I13" s="63">
        <v>0.1</v>
      </c>
      <c r="J13" s="63">
        <v>0.25</v>
      </c>
      <c r="K13" s="63">
        <v>0.5</v>
      </c>
      <c r="L13" s="63">
        <v>0.75</v>
      </c>
      <c r="M13" s="63">
        <v>0.9</v>
      </c>
      <c r="N13" s="63">
        <v>0.95</v>
      </c>
      <c r="O13" s="63">
        <v>0.99</v>
      </c>
      <c r="P13" s="62" t="s">
        <v>72</v>
      </c>
    </row>
    <row r="14" spans="1:16" x14ac:dyDescent="0.25">
      <c r="A14" s="112"/>
      <c r="B14" t="s">
        <v>9</v>
      </c>
      <c r="C14" s="40">
        <v>40051</v>
      </c>
      <c r="D14">
        <v>0.75</v>
      </c>
      <c r="E14">
        <v>0.43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 s="112"/>
      <c r="B15" t="s">
        <v>10</v>
      </c>
      <c r="C15" s="40">
        <v>40051</v>
      </c>
      <c r="D15">
        <v>2.5</v>
      </c>
      <c r="E15">
        <v>1.35</v>
      </c>
      <c r="F15">
        <v>0</v>
      </c>
      <c r="G15">
        <v>0</v>
      </c>
      <c r="H15">
        <v>1</v>
      </c>
      <c r="I15">
        <v>1</v>
      </c>
      <c r="J15">
        <v>2</v>
      </c>
      <c r="K15">
        <v>2</v>
      </c>
      <c r="L15">
        <v>3</v>
      </c>
      <c r="M15">
        <v>5</v>
      </c>
      <c r="N15">
        <v>5</v>
      </c>
      <c r="O15">
        <v>6</v>
      </c>
      <c r="P15">
        <v>6</v>
      </c>
    </row>
    <row r="16" spans="1:16" x14ac:dyDescent="0.25">
      <c r="A16" s="112"/>
      <c r="B16" t="s">
        <v>11</v>
      </c>
      <c r="C16" s="40">
        <v>40051</v>
      </c>
      <c r="D16">
        <v>8.11</v>
      </c>
      <c r="E16">
        <v>6.53</v>
      </c>
      <c r="F16">
        <v>0</v>
      </c>
      <c r="G16">
        <v>0</v>
      </c>
      <c r="H16">
        <v>0</v>
      </c>
      <c r="I16">
        <v>0</v>
      </c>
      <c r="J16">
        <v>2</v>
      </c>
      <c r="K16">
        <v>7</v>
      </c>
      <c r="L16">
        <v>14</v>
      </c>
      <c r="M16">
        <v>17</v>
      </c>
      <c r="N16">
        <v>20</v>
      </c>
      <c r="O16">
        <v>20</v>
      </c>
      <c r="P16">
        <v>20</v>
      </c>
    </row>
    <row r="17" spans="1:16" x14ac:dyDescent="0.25">
      <c r="A17" s="112"/>
      <c r="B17" t="s">
        <v>12</v>
      </c>
      <c r="C17" s="40">
        <v>40051</v>
      </c>
      <c r="D17">
        <v>1.04</v>
      </c>
      <c r="E17">
        <v>0.76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2</v>
      </c>
      <c r="M17">
        <v>2</v>
      </c>
      <c r="N17">
        <v>2</v>
      </c>
      <c r="O17">
        <v>2</v>
      </c>
      <c r="P17">
        <v>2</v>
      </c>
    </row>
    <row r="18" spans="1:16" x14ac:dyDescent="0.25">
      <c r="A18" s="112"/>
      <c r="B18" t="s">
        <v>13</v>
      </c>
      <c r="C18" s="40">
        <v>40051</v>
      </c>
      <c r="D18">
        <v>1.87</v>
      </c>
      <c r="E18">
        <v>1.29</v>
      </c>
      <c r="F18">
        <v>0</v>
      </c>
      <c r="G18">
        <v>0</v>
      </c>
      <c r="H18">
        <v>0</v>
      </c>
      <c r="I18">
        <v>0</v>
      </c>
      <c r="J18">
        <v>1</v>
      </c>
      <c r="K18">
        <v>2</v>
      </c>
      <c r="L18">
        <v>3</v>
      </c>
      <c r="M18">
        <v>4</v>
      </c>
      <c r="N18">
        <v>4</v>
      </c>
      <c r="O18">
        <v>4</v>
      </c>
      <c r="P18">
        <v>4</v>
      </c>
    </row>
    <row r="19" spans="1:16" x14ac:dyDescent="0.25">
      <c r="A19" s="112"/>
      <c r="B19" t="s">
        <v>14</v>
      </c>
      <c r="C19" s="40">
        <v>40051</v>
      </c>
      <c r="D19">
        <v>0.41</v>
      </c>
      <c r="E19">
        <v>0.49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5">
      <c r="A20" s="112"/>
      <c r="B20" t="s">
        <v>15</v>
      </c>
      <c r="C20" s="40">
        <v>40051</v>
      </c>
      <c r="D20">
        <v>5.38</v>
      </c>
      <c r="E20">
        <v>3.92</v>
      </c>
      <c r="F20">
        <v>1</v>
      </c>
      <c r="G20">
        <v>1</v>
      </c>
      <c r="H20">
        <v>1</v>
      </c>
      <c r="I20">
        <v>1</v>
      </c>
      <c r="J20">
        <v>1</v>
      </c>
      <c r="K20">
        <v>5</v>
      </c>
      <c r="L20">
        <v>8</v>
      </c>
      <c r="M20">
        <v>11</v>
      </c>
      <c r="N20">
        <v>13</v>
      </c>
      <c r="O20">
        <v>18</v>
      </c>
      <c r="P20">
        <v>20</v>
      </c>
    </row>
    <row r="21" spans="1:16" x14ac:dyDescent="0.25">
      <c r="A21" s="112"/>
      <c r="B21" t="s">
        <v>16</v>
      </c>
      <c r="C21" s="40">
        <v>40051</v>
      </c>
      <c r="D21">
        <v>-307.2</v>
      </c>
      <c r="E21">
        <v>468.31</v>
      </c>
      <c r="F21">
        <v>-999</v>
      </c>
      <c r="G21">
        <v>-999</v>
      </c>
      <c r="H21">
        <v>-999</v>
      </c>
      <c r="I21">
        <v>-999</v>
      </c>
      <c r="J21">
        <v>-999</v>
      </c>
      <c r="K21">
        <v>5</v>
      </c>
      <c r="L21">
        <v>14</v>
      </c>
      <c r="M21">
        <v>16</v>
      </c>
      <c r="N21">
        <v>16</v>
      </c>
      <c r="O21">
        <v>17</v>
      </c>
      <c r="P21">
        <v>18</v>
      </c>
    </row>
    <row r="22" spans="1:16" x14ac:dyDescent="0.25">
      <c r="A22" s="112"/>
      <c r="B22" t="s">
        <v>18</v>
      </c>
      <c r="C22" s="40">
        <v>40051</v>
      </c>
      <c r="D22">
        <v>-689.5</v>
      </c>
      <c r="E22">
        <v>466.18</v>
      </c>
      <c r="F22">
        <v>-999</v>
      </c>
      <c r="G22">
        <v>-999</v>
      </c>
      <c r="H22">
        <v>-999</v>
      </c>
      <c r="I22">
        <v>-999</v>
      </c>
      <c r="J22">
        <v>-999</v>
      </c>
      <c r="K22">
        <v>-999</v>
      </c>
      <c r="L22">
        <v>8</v>
      </c>
      <c r="M22">
        <v>15</v>
      </c>
      <c r="N22">
        <v>16</v>
      </c>
      <c r="O22">
        <v>17</v>
      </c>
      <c r="P22">
        <v>18</v>
      </c>
    </row>
    <row r="23" spans="1:16" x14ac:dyDescent="0.25">
      <c r="A23" s="112"/>
      <c r="B23" t="s">
        <v>19</v>
      </c>
      <c r="C23" s="40">
        <v>40051</v>
      </c>
      <c r="D23" s="40">
        <v>9324.59</v>
      </c>
      <c r="E23" s="40">
        <v>5034.09</v>
      </c>
      <c r="F23">
        <v>12</v>
      </c>
      <c r="G23">
        <v>598.5</v>
      </c>
      <c r="H23" s="40">
        <v>1998</v>
      </c>
      <c r="I23" s="40">
        <v>3541</v>
      </c>
      <c r="J23" s="40">
        <v>5866</v>
      </c>
      <c r="K23" s="40">
        <v>8070</v>
      </c>
      <c r="L23" s="40">
        <v>12099</v>
      </c>
      <c r="M23" s="40">
        <v>16370</v>
      </c>
      <c r="N23" s="40">
        <v>19361</v>
      </c>
      <c r="O23" s="40">
        <v>20654</v>
      </c>
      <c r="P23" s="40">
        <v>23961</v>
      </c>
    </row>
    <row r="25" spans="1:16" x14ac:dyDescent="0.25">
      <c r="A25" s="61" t="s">
        <v>75</v>
      </c>
      <c r="B25" t="s">
        <v>76</v>
      </c>
      <c r="C25" t="s">
        <v>76</v>
      </c>
      <c r="D25" t="s">
        <v>76</v>
      </c>
      <c r="E25" t="s">
        <v>76</v>
      </c>
      <c r="F25" t="s">
        <v>76</v>
      </c>
      <c r="G25" t="s">
        <v>76</v>
      </c>
      <c r="H25" t="s">
        <v>76</v>
      </c>
      <c r="I25" t="s">
        <v>76</v>
      </c>
      <c r="J25" t="s">
        <v>76</v>
      </c>
      <c r="K25" t="s">
        <v>76</v>
      </c>
      <c r="L25" t="s">
        <v>76</v>
      </c>
      <c r="M25" t="s">
        <v>76</v>
      </c>
      <c r="N25" t="s">
        <v>76</v>
      </c>
      <c r="O25" t="s">
        <v>76</v>
      </c>
      <c r="P25" t="s">
        <v>76</v>
      </c>
    </row>
    <row r="27" spans="1:16" x14ac:dyDescent="0.25">
      <c r="A27" s="112" t="s">
        <v>229</v>
      </c>
      <c r="B27" s="62" t="s">
        <v>67</v>
      </c>
      <c r="C27" s="62" t="s">
        <v>68</v>
      </c>
      <c r="D27" s="62" t="s">
        <v>69</v>
      </c>
      <c r="E27" s="62" t="s">
        <v>70</v>
      </c>
      <c r="F27" s="62" t="s">
        <v>71</v>
      </c>
      <c r="G27" s="63">
        <v>0.01</v>
      </c>
      <c r="H27" s="63">
        <v>0.05</v>
      </c>
      <c r="I27" s="63">
        <v>0.1</v>
      </c>
      <c r="J27" s="63">
        <v>0.25</v>
      </c>
      <c r="K27" s="63">
        <v>0.5</v>
      </c>
      <c r="L27" s="63">
        <v>0.75</v>
      </c>
      <c r="M27" s="63">
        <v>0.9</v>
      </c>
      <c r="N27" s="63">
        <v>0.95</v>
      </c>
      <c r="O27" s="63">
        <v>0.99</v>
      </c>
      <c r="P27" s="62" t="s">
        <v>72</v>
      </c>
    </row>
    <row r="28" spans="1:16" x14ac:dyDescent="0.25">
      <c r="A28" s="112"/>
      <c r="B28" t="s">
        <v>77</v>
      </c>
      <c r="C28">
        <v>40051</v>
      </c>
      <c r="D28">
        <v>1.8366332925519899</v>
      </c>
      <c r="E28">
        <v>1.6329479911807501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4</v>
      </c>
      <c r="M28">
        <v>4</v>
      </c>
      <c r="N28">
        <v>4</v>
      </c>
      <c r="O28">
        <v>4</v>
      </c>
      <c r="P28">
        <v>4</v>
      </c>
    </row>
    <row r="29" spans="1:16" x14ac:dyDescent="0.25">
      <c r="A29" s="112"/>
      <c r="B29" t="s">
        <v>78</v>
      </c>
      <c r="C29">
        <v>40051</v>
      </c>
      <c r="D29">
        <v>5.0510598986292399E-2</v>
      </c>
      <c r="E29">
        <v>0.218998803333354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</row>
    <row r="30" spans="1:16" x14ac:dyDescent="0.25">
      <c r="A30" s="112"/>
      <c r="B30" t="s">
        <v>79</v>
      </c>
      <c r="C30">
        <v>40051</v>
      </c>
      <c r="D30">
        <v>6.1147037527152802E-2</v>
      </c>
      <c r="E30">
        <v>0.23960281872084899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</row>
    <row r="31" spans="1:16" x14ac:dyDescent="0.25">
      <c r="A31" s="112"/>
      <c r="B31" t="s">
        <v>80</v>
      </c>
      <c r="C31">
        <v>40051</v>
      </c>
      <c r="D31">
        <v>1.3682554742702999E-2</v>
      </c>
      <c r="E31">
        <v>0.116170905999626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</row>
    <row r="32" spans="1:16" x14ac:dyDescent="0.25">
      <c r="A32" s="112"/>
      <c r="B32" t="s">
        <v>81</v>
      </c>
      <c r="C32">
        <v>40051</v>
      </c>
      <c r="D32">
        <v>7.3456343162467796E-2</v>
      </c>
      <c r="E32">
        <v>0.26088734771956701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</row>
    <row r="33" spans="1:16" x14ac:dyDescent="0.25">
      <c r="A33" s="112"/>
      <c r="B33" t="s">
        <v>82</v>
      </c>
      <c r="C33">
        <v>40051</v>
      </c>
      <c r="D33">
        <v>692719.92676836997</v>
      </c>
      <c r="E33">
        <v>459823.18117862201</v>
      </c>
      <c r="F33">
        <v>0</v>
      </c>
      <c r="G33">
        <v>30</v>
      </c>
      <c r="H33">
        <v>60</v>
      </c>
      <c r="I33">
        <v>72</v>
      </c>
      <c r="J33">
        <v>224</v>
      </c>
      <c r="K33">
        <v>998001</v>
      </c>
      <c r="L33">
        <v>998001</v>
      </c>
      <c r="M33">
        <v>998001</v>
      </c>
      <c r="N33">
        <v>998001</v>
      </c>
      <c r="O33">
        <v>998001</v>
      </c>
      <c r="P33">
        <v>998001</v>
      </c>
    </row>
    <row r="34" spans="1:16" x14ac:dyDescent="0.25">
      <c r="A34" s="112"/>
      <c r="B34" t="s">
        <v>83</v>
      </c>
      <c r="C34">
        <v>40051</v>
      </c>
      <c r="D34">
        <v>-310.91892836633201</v>
      </c>
      <c r="E34">
        <v>638.00620443530897</v>
      </c>
      <c r="F34">
        <v>-1998</v>
      </c>
      <c r="G34">
        <v>-1998</v>
      </c>
      <c r="H34">
        <v>-1998</v>
      </c>
      <c r="I34">
        <v>-999</v>
      </c>
      <c r="J34">
        <v>0</v>
      </c>
      <c r="K34">
        <v>2</v>
      </c>
      <c r="L34">
        <v>14</v>
      </c>
      <c r="M34">
        <v>22</v>
      </c>
      <c r="N34">
        <v>30</v>
      </c>
      <c r="O34">
        <v>32</v>
      </c>
      <c r="P34">
        <v>36</v>
      </c>
    </row>
    <row r="35" spans="1:16" x14ac:dyDescent="0.25">
      <c r="A35" s="112"/>
      <c r="B35" t="s">
        <v>84</v>
      </c>
      <c r="C35">
        <v>40051</v>
      </c>
      <c r="D35">
        <v>2.175026840778</v>
      </c>
      <c r="E35">
        <v>2.3761458204313599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4</v>
      </c>
      <c r="M35">
        <v>6</v>
      </c>
      <c r="N35">
        <v>8</v>
      </c>
      <c r="O35">
        <v>8</v>
      </c>
      <c r="P35">
        <v>8</v>
      </c>
    </row>
    <row r="36" spans="1:16" x14ac:dyDescent="0.25">
      <c r="A36" s="112"/>
      <c r="B36" t="s">
        <v>85</v>
      </c>
      <c r="C36">
        <v>40051</v>
      </c>
      <c r="D36">
        <v>133.28114154452999</v>
      </c>
      <c r="E36">
        <v>113.235135950095</v>
      </c>
      <c r="F36">
        <v>0</v>
      </c>
      <c r="G36">
        <v>0</v>
      </c>
      <c r="H36">
        <v>0</v>
      </c>
      <c r="I36">
        <v>0</v>
      </c>
      <c r="J36">
        <v>34</v>
      </c>
      <c r="K36">
        <v>105</v>
      </c>
      <c r="L36">
        <v>228</v>
      </c>
      <c r="M36">
        <v>306</v>
      </c>
      <c r="N36">
        <v>340</v>
      </c>
      <c r="O36">
        <v>380</v>
      </c>
      <c r="P36">
        <v>380</v>
      </c>
    </row>
    <row r="37" spans="1:16" x14ac:dyDescent="0.25">
      <c r="A37" s="112"/>
      <c r="B37" t="s">
        <v>86</v>
      </c>
      <c r="C37">
        <v>40051</v>
      </c>
      <c r="D37">
        <v>-347.08616513944702</v>
      </c>
      <c r="E37">
        <v>706.75466227690697</v>
      </c>
      <c r="F37">
        <v>-1998</v>
      </c>
      <c r="G37">
        <v>-1998</v>
      </c>
      <c r="H37">
        <v>-1998</v>
      </c>
      <c r="I37">
        <v>-1998</v>
      </c>
      <c r="J37">
        <v>0</v>
      </c>
      <c r="K37">
        <v>3</v>
      </c>
      <c r="L37">
        <v>16</v>
      </c>
      <c r="M37">
        <v>28</v>
      </c>
      <c r="N37">
        <v>30</v>
      </c>
      <c r="O37">
        <v>32</v>
      </c>
      <c r="P37">
        <v>32</v>
      </c>
    </row>
    <row r="38" spans="1:16" x14ac:dyDescent="0.25">
      <c r="A38" s="112"/>
      <c r="B38" t="s">
        <v>87</v>
      </c>
      <c r="C38">
        <v>40051</v>
      </c>
      <c r="D38">
        <v>2.28708396794087E-2</v>
      </c>
      <c r="E38">
        <v>0.149493552932496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</row>
    <row r="39" spans="1:16" x14ac:dyDescent="0.25">
      <c r="A39" s="112"/>
      <c r="B39" t="s">
        <v>88</v>
      </c>
      <c r="C39">
        <v>40051</v>
      </c>
      <c r="D39">
        <v>6.1949764050835103</v>
      </c>
      <c r="E39">
        <v>5.3456795983633896</v>
      </c>
      <c r="F39">
        <v>0</v>
      </c>
      <c r="G39">
        <v>0</v>
      </c>
      <c r="H39">
        <v>0</v>
      </c>
      <c r="I39">
        <v>0</v>
      </c>
      <c r="J39">
        <v>2</v>
      </c>
      <c r="K39">
        <v>6</v>
      </c>
      <c r="L39">
        <v>8</v>
      </c>
      <c r="M39">
        <v>12</v>
      </c>
      <c r="N39">
        <v>18</v>
      </c>
      <c r="O39">
        <v>24</v>
      </c>
      <c r="P39">
        <v>24</v>
      </c>
    </row>
    <row r="40" spans="1:16" x14ac:dyDescent="0.25">
      <c r="A40" s="112"/>
      <c r="B40" t="s">
        <v>16</v>
      </c>
      <c r="C40">
        <v>40051</v>
      </c>
      <c r="D40">
        <v>-307.19714863548899</v>
      </c>
      <c r="E40">
        <v>468.31090591834902</v>
      </c>
      <c r="F40">
        <v>-999</v>
      </c>
      <c r="G40">
        <v>-999</v>
      </c>
      <c r="H40">
        <v>-999</v>
      </c>
      <c r="I40">
        <v>-999</v>
      </c>
      <c r="J40">
        <v>-999</v>
      </c>
      <c r="K40">
        <v>5</v>
      </c>
      <c r="L40">
        <v>14</v>
      </c>
      <c r="M40">
        <v>16</v>
      </c>
      <c r="N40">
        <v>16</v>
      </c>
      <c r="O40">
        <v>17</v>
      </c>
      <c r="P40">
        <v>18</v>
      </c>
    </row>
    <row r="41" spans="1:16" x14ac:dyDescent="0.25">
      <c r="A41" s="112"/>
      <c r="B41" t="s">
        <v>89</v>
      </c>
      <c r="C41">
        <v>40051</v>
      </c>
      <c r="D41">
        <v>2.7268732366232999</v>
      </c>
      <c r="E41">
        <v>2.8221668760084402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4</v>
      </c>
      <c r="M41">
        <v>6</v>
      </c>
      <c r="N41">
        <v>8</v>
      </c>
      <c r="O41">
        <v>12</v>
      </c>
      <c r="P41">
        <v>12</v>
      </c>
    </row>
    <row r="42" spans="1:16" x14ac:dyDescent="0.25">
      <c r="A42" s="112"/>
      <c r="B42" t="s">
        <v>12</v>
      </c>
      <c r="C42">
        <v>40051</v>
      </c>
      <c r="D42">
        <v>1.04356944895258</v>
      </c>
      <c r="E42">
        <v>0.75967289286849904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2</v>
      </c>
      <c r="M42">
        <v>2</v>
      </c>
      <c r="N42">
        <v>2</v>
      </c>
      <c r="O42">
        <v>2</v>
      </c>
      <c r="P42">
        <v>2</v>
      </c>
    </row>
    <row r="43" spans="1:16" x14ac:dyDescent="0.25">
      <c r="A43" s="112"/>
      <c r="B43" t="s">
        <v>90</v>
      </c>
      <c r="C43">
        <v>40051</v>
      </c>
      <c r="D43">
        <v>3.40003994906494</v>
      </c>
      <c r="E43">
        <v>5.9083904450641196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</v>
      </c>
      <c r="M43">
        <v>15</v>
      </c>
      <c r="N43">
        <v>17</v>
      </c>
      <c r="O43">
        <v>20</v>
      </c>
      <c r="P43">
        <v>20</v>
      </c>
    </row>
    <row r="44" spans="1:16" x14ac:dyDescent="0.25">
      <c r="A44" s="112"/>
      <c r="B44" t="s">
        <v>91</v>
      </c>
      <c r="C44">
        <v>40051</v>
      </c>
      <c r="D44">
        <v>-309.14486529674599</v>
      </c>
      <c r="E44">
        <v>638.90390891839195</v>
      </c>
      <c r="F44">
        <v>-1998</v>
      </c>
      <c r="G44">
        <v>-1998</v>
      </c>
      <c r="H44">
        <v>-1998</v>
      </c>
      <c r="I44">
        <v>-999</v>
      </c>
      <c r="J44">
        <v>0</v>
      </c>
      <c r="K44">
        <v>3</v>
      </c>
      <c r="L44">
        <v>15</v>
      </c>
      <c r="M44">
        <v>26</v>
      </c>
      <c r="N44">
        <v>30</v>
      </c>
      <c r="O44">
        <v>32</v>
      </c>
      <c r="P44">
        <v>32</v>
      </c>
    </row>
    <row r="45" spans="1:16" x14ac:dyDescent="0.25">
      <c r="A45" s="112"/>
      <c r="B45" t="s">
        <v>92</v>
      </c>
      <c r="C45">
        <v>40051</v>
      </c>
      <c r="D45">
        <v>1.2295573144241001</v>
      </c>
      <c r="E45">
        <v>1.72054813763309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4</v>
      </c>
      <c r="N45">
        <v>5</v>
      </c>
      <c r="O45">
        <v>6</v>
      </c>
      <c r="P45">
        <v>6</v>
      </c>
    </row>
    <row r="46" spans="1:16" x14ac:dyDescent="0.25">
      <c r="A46" s="112"/>
      <c r="B46" t="s">
        <v>93</v>
      </c>
      <c r="C46">
        <v>40051</v>
      </c>
      <c r="D46">
        <v>0.47756610321839599</v>
      </c>
      <c r="E46">
        <v>0.76913936279064798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2</v>
      </c>
      <c r="N46">
        <v>2</v>
      </c>
      <c r="O46">
        <v>2</v>
      </c>
      <c r="P46">
        <v>2</v>
      </c>
    </row>
    <row r="47" spans="1:16" x14ac:dyDescent="0.25">
      <c r="A47" s="112"/>
      <c r="B47" t="s">
        <v>94</v>
      </c>
      <c r="C47">
        <v>40051</v>
      </c>
      <c r="D47">
        <v>5.8810266909690103</v>
      </c>
      <c r="E47">
        <v>7.6999052999071704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14</v>
      </c>
      <c r="M47">
        <v>18</v>
      </c>
      <c r="N47">
        <v>19</v>
      </c>
      <c r="O47">
        <v>20</v>
      </c>
      <c r="P47">
        <v>20</v>
      </c>
    </row>
    <row r="48" spans="1:16" x14ac:dyDescent="0.25">
      <c r="A48" s="112"/>
      <c r="B48" t="s">
        <v>95</v>
      </c>
      <c r="C48">
        <v>40051</v>
      </c>
      <c r="D48">
        <v>309009.30236448499</v>
      </c>
      <c r="E48">
        <v>466423.63372893602</v>
      </c>
      <c r="F48">
        <v>-17982</v>
      </c>
      <c r="G48">
        <v>-16983</v>
      </c>
      <c r="H48">
        <v>-15984</v>
      </c>
      <c r="I48">
        <v>-15984</v>
      </c>
      <c r="J48">
        <v>-10989</v>
      </c>
      <c r="K48">
        <v>40</v>
      </c>
      <c r="L48">
        <v>998001</v>
      </c>
      <c r="M48">
        <v>998001</v>
      </c>
      <c r="N48">
        <v>998001</v>
      </c>
      <c r="O48">
        <v>998001</v>
      </c>
      <c r="P48">
        <v>998001</v>
      </c>
    </row>
    <row r="49" spans="1:16" x14ac:dyDescent="0.25">
      <c r="A49" s="112"/>
      <c r="B49" t="s">
        <v>96</v>
      </c>
      <c r="C49">
        <v>40051</v>
      </c>
      <c r="D49">
        <v>-4524.0565528950501</v>
      </c>
      <c r="E49">
        <v>4404.7342901258198</v>
      </c>
      <c r="F49">
        <v>-19980</v>
      </c>
      <c r="G49">
        <v>-17982</v>
      </c>
      <c r="H49">
        <v>-12987</v>
      </c>
      <c r="I49">
        <v>-9990</v>
      </c>
      <c r="J49">
        <v>-7992</v>
      </c>
      <c r="K49">
        <v>-4995</v>
      </c>
      <c r="L49">
        <v>10</v>
      </c>
      <c r="M49">
        <v>30</v>
      </c>
      <c r="N49">
        <v>78</v>
      </c>
      <c r="O49">
        <v>136</v>
      </c>
      <c r="P49">
        <v>255</v>
      </c>
    </row>
    <row r="50" spans="1:16" x14ac:dyDescent="0.25">
      <c r="A50" s="112"/>
      <c r="B50" t="s">
        <v>97</v>
      </c>
      <c r="C50">
        <v>40051</v>
      </c>
      <c r="D50">
        <v>43.233901775236497</v>
      </c>
      <c r="E50">
        <v>53.7187461747843</v>
      </c>
      <c r="F50">
        <v>0</v>
      </c>
      <c r="G50">
        <v>0</v>
      </c>
      <c r="H50">
        <v>0</v>
      </c>
      <c r="I50">
        <v>0</v>
      </c>
      <c r="J50">
        <v>6</v>
      </c>
      <c r="K50">
        <v>20</v>
      </c>
      <c r="L50">
        <v>64</v>
      </c>
      <c r="M50">
        <v>112</v>
      </c>
      <c r="N50">
        <v>156</v>
      </c>
      <c r="O50">
        <v>255</v>
      </c>
      <c r="P50">
        <v>400</v>
      </c>
    </row>
    <row r="51" spans="1:16" x14ac:dyDescent="0.25">
      <c r="A51" s="112"/>
      <c r="B51" t="s">
        <v>13</v>
      </c>
      <c r="C51">
        <v>40051</v>
      </c>
      <c r="D51">
        <v>1.86791840403485</v>
      </c>
      <c r="E51">
        <v>1.29305538112645</v>
      </c>
      <c r="F51">
        <v>0</v>
      </c>
      <c r="G51">
        <v>0</v>
      </c>
      <c r="H51">
        <v>0</v>
      </c>
      <c r="I51">
        <v>0</v>
      </c>
      <c r="J51">
        <v>1</v>
      </c>
      <c r="K51">
        <v>2</v>
      </c>
      <c r="L51">
        <v>3</v>
      </c>
      <c r="M51">
        <v>4</v>
      </c>
      <c r="N51">
        <v>4</v>
      </c>
      <c r="O51">
        <v>4</v>
      </c>
      <c r="P51">
        <v>4</v>
      </c>
    </row>
    <row r="52" spans="1:16" x14ac:dyDescent="0.25">
      <c r="A52" s="112"/>
      <c r="B52" t="s">
        <v>98</v>
      </c>
      <c r="C52">
        <v>40051</v>
      </c>
      <c r="D52">
        <v>309072.12701305799</v>
      </c>
      <c r="E52">
        <v>466377.785117894</v>
      </c>
      <c r="F52">
        <v>-15984</v>
      </c>
      <c r="G52">
        <v>-15984</v>
      </c>
      <c r="H52">
        <v>-14985</v>
      </c>
      <c r="I52">
        <v>-13986</v>
      </c>
      <c r="J52">
        <v>-11988</v>
      </c>
      <c r="K52">
        <v>128</v>
      </c>
      <c r="L52">
        <v>998001</v>
      </c>
      <c r="M52">
        <v>998001</v>
      </c>
      <c r="N52">
        <v>998001</v>
      </c>
      <c r="O52">
        <v>998001</v>
      </c>
      <c r="P52">
        <v>998001</v>
      </c>
    </row>
    <row r="53" spans="1:16" x14ac:dyDescent="0.25">
      <c r="A53" s="112"/>
      <c r="B53" t="s">
        <v>99</v>
      </c>
      <c r="C53">
        <v>40051</v>
      </c>
      <c r="D53">
        <v>74.767521410201994</v>
      </c>
      <c r="E53">
        <v>31.7252886884934</v>
      </c>
      <c r="F53">
        <v>0</v>
      </c>
      <c r="G53">
        <v>0</v>
      </c>
      <c r="H53">
        <v>12</v>
      </c>
      <c r="I53">
        <v>26</v>
      </c>
      <c r="J53">
        <v>54</v>
      </c>
      <c r="K53">
        <v>78</v>
      </c>
      <c r="L53">
        <v>102</v>
      </c>
      <c r="M53">
        <v>114</v>
      </c>
      <c r="N53">
        <v>114</v>
      </c>
      <c r="O53">
        <v>114</v>
      </c>
      <c r="P53">
        <v>114</v>
      </c>
    </row>
    <row r="54" spans="1:16" x14ac:dyDescent="0.25">
      <c r="A54" s="112"/>
      <c r="B54" t="s">
        <v>100</v>
      </c>
      <c r="C54">
        <v>40051</v>
      </c>
      <c r="D54">
        <v>30.642630645926399</v>
      </c>
      <c r="E54">
        <v>22.670989878769198</v>
      </c>
      <c r="F54">
        <v>0</v>
      </c>
      <c r="G54">
        <v>0</v>
      </c>
      <c r="H54">
        <v>0</v>
      </c>
      <c r="I54">
        <v>0</v>
      </c>
      <c r="J54">
        <v>17</v>
      </c>
      <c r="K54">
        <v>19</v>
      </c>
      <c r="L54">
        <v>51</v>
      </c>
      <c r="M54">
        <v>68</v>
      </c>
      <c r="N54">
        <v>72</v>
      </c>
      <c r="O54">
        <v>76</v>
      </c>
      <c r="P54">
        <v>76</v>
      </c>
    </row>
    <row r="55" spans="1:16" x14ac:dyDescent="0.25">
      <c r="A55" s="112"/>
      <c r="B55" t="s">
        <v>101</v>
      </c>
      <c r="C55">
        <v>40051</v>
      </c>
      <c r="D55">
        <v>2.2330778257721402</v>
      </c>
      <c r="E55">
        <v>3.6673381016029301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5</v>
      </c>
      <c r="M55">
        <v>8</v>
      </c>
      <c r="N55">
        <v>8</v>
      </c>
      <c r="O55">
        <v>16</v>
      </c>
      <c r="P55">
        <v>20</v>
      </c>
    </row>
    <row r="56" spans="1:16" x14ac:dyDescent="0.25">
      <c r="A56" s="112"/>
      <c r="B56" t="s">
        <v>102</v>
      </c>
      <c r="C56">
        <v>40051</v>
      </c>
      <c r="D56">
        <v>8.6274250330828099</v>
      </c>
      <c r="E56">
        <v>10.4643243118936</v>
      </c>
      <c r="F56">
        <v>0</v>
      </c>
      <c r="G56">
        <v>0</v>
      </c>
      <c r="H56">
        <v>0</v>
      </c>
      <c r="I56">
        <v>0</v>
      </c>
      <c r="J56">
        <v>0</v>
      </c>
      <c r="K56">
        <v>4</v>
      </c>
      <c r="L56">
        <v>14</v>
      </c>
      <c r="M56">
        <v>24</v>
      </c>
      <c r="N56">
        <v>34</v>
      </c>
      <c r="O56">
        <v>40</v>
      </c>
      <c r="P56">
        <v>40</v>
      </c>
    </row>
    <row r="57" spans="1:16" x14ac:dyDescent="0.25">
      <c r="A57" s="112"/>
      <c r="B57" t="s">
        <v>103</v>
      </c>
      <c r="C57">
        <v>40051</v>
      </c>
      <c r="D57">
        <v>6.7253002421912003</v>
      </c>
      <c r="E57">
        <v>8.3765318583631707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17</v>
      </c>
      <c r="M57">
        <v>19</v>
      </c>
      <c r="N57">
        <v>19</v>
      </c>
      <c r="O57">
        <v>19</v>
      </c>
      <c r="P57">
        <v>19</v>
      </c>
    </row>
    <row r="58" spans="1:16" x14ac:dyDescent="0.25">
      <c r="A58" s="112"/>
      <c r="B58" t="s">
        <v>104</v>
      </c>
      <c r="C58">
        <v>40051</v>
      </c>
      <c r="D58">
        <v>3.8301166013332999E-2</v>
      </c>
      <c r="E58">
        <v>0.191924741501423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</row>
    <row r="59" spans="1:16" x14ac:dyDescent="0.25">
      <c r="A59" s="112"/>
      <c r="B59" t="s">
        <v>105</v>
      </c>
      <c r="C59">
        <v>40051</v>
      </c>
      <c r="D59">
        <v>35.015130708346803</v>
      </c>
      <c r="E59">
        <v>21.6271958715907</v>
      </c>
      <c r="F59">
        <v>0</v>
      </c>
      <c r="G59">
        <v>0</v>
      </c>
      <c r="H59">
        <v>4</v>
      </c>
      <c r="I59">
        <v>12</v>
      </c>
      <c r="J59">
        <v>20</v>
      </c>
      <c r="K59">
        <v>32</v>
      </c>
      <c r="L59">
        <v>45</v>
      </c>
      <c r="M59">
        <v>64</v>
      </c>
      <c r="N59">
        <v>78</v>
      </c>
      <c r="O59">
        <v>102</v>
      </c>
      <c r="P59">
        <v>114</v>
      </c>
    </row>
    <row r="60" spans="1:16" x14ac:dyDescent="0.25">
      <c r="A60" s="112"/>
      <c r="B60" t="s">
        <v>106</v>
      </c>
      <c r="C60">
        <v>40051</v>
      </c>
      <c r="D60">
        <v>4.8388304911238099E-2</v>
      </c>
      <c r="E60">
        <v>0.214588039260831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</row>
    <row r="61" spans="1:16" x14ac:dyDescent="0.25">
      <c r="A61" s="112"/>
      <c r="B61" t="s">
        <v>107</v>
      </c>
      <c r="C61">
        <v>40051</v>
      </c>
      <c r="D61">
        <v>-2425.0441437167601</v>
      </c>
      <c r="E61">
        <v>5224.82876565483</v>
      </c>
      <c r="F61">
        <v>-19980</v>
      </c>
      <c r="G61">
        <v>-19980</v>
      </c>
      <c r="H61">
        <v>-15984</v>
      </c>
      <c r="I61">
        <v>-11988</v>
      </c>
      <c r="J61">
        <v>-999</v>
      </c>
      <c r="K61">
        <v>28</v>
      </c>
      <c r="L61">
        <v>112</v>
      </c>
      <c r="M61">
        <v>210</v>
      </c>
      <c r="N61">
        <v>255</v>
      </c>
      <c r="O61">
        <v>300</v>
      </c>
      <c r="P61">
        <v>320</v>
      </c>
    </row>
    <row r="62" spans="1:16" x14ac:dyDescent="0.25">
      <c r="A62" s="112"/>
      <c r="B62" t="s">
        <v>108</v>
      </c>
      <c r="C62">
        <v>40051</v>
      </c>
      <c r="D62">
        <v>13.1909565304237</v>
      </c>
      <c r="E62">
        <v>13.5998104970047</v>
      </c>
      <c r="F62">
        <v>0</v>
      </c>
      <c r="G62">
        <v>0</v>
      </c>
      <c r="H62">
        <v>0</v>
      </c>
      <c r="I62">
        <v>0</v>
      </c>
      <c r="J62">
        <v>3</v>
      </c>
      <c r="K62">
        <v>8</v>
      </c>
      <c r="L62">
        <v>20</v>
      </c>
      <c r="M62">
        <v>32</v>
      </c>
      <c r="N62">
        <v>39</v>
      </c>
      <c r="O62">
        <v>64</v>
      </c>
      <c r="P62">
        <v>80</v>
      </c>
    </row>
    <row r="63" spans="1:16" x14ac:dyDescent="0.25">
      <c r="A63" s="112"/>
      <c r="B63" t="s">
        <v>109</v>
      </c>
      <c r="C63">
        <v>40051</v>
      </c>
      <c r="D63">
        <v>0.78499912611420397</v>
      </c>
      <c r="E63">
        <v>0.79846337247109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2</v>
      </c>
      <c r="N63">
        <v>2</v>
      </c>
      <c r="O63">
        <v>2</v>
      </c>
      <c r="P63">
        <v>2</v>
      </c>
    </row>
    <row r="64" spans="1:16" x14ac:dyDescent="0.25">
      <c r="A64" s="112"/>
      <c r="B64" t="s">
        <v>110</v>
      </c>
      <c r="C64">
        <v>40051</v>
      </c>
      <c r="D64">
        <v>1.80365034580909</v>
      </c>
      <c r="E64">
        <v>2.4076340628842501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</v>
      </c>
      <c r="M64">
        <v>6</v>
      </c>
      <c r="N64">
        <v>6</v>
      </c>
      <c r="O64">
        <v>6</v>
      </c>
      <c r="P64">
        <v>6</v>
      </c>
    </row>
    <row r="65" spans="1:16" x14ac:dyDescent="0.25">
      <c r="A65" s="112"/>
      <c r="B65" t="s">
        <v>111</v>
      </c>
      <c r="C65">
        <v>40051</v>
      </c>
      <c r="D65">
        <v>-4390.0170033207596</v>
      </c>
      <c r="E65">
        <v>7310.49265247943</v>
      </c>
      <c r="F65">
        <v>-19980</v>
      </c>
      <c r="G65">
        <v>-19980</v>
      </c>
      <c r="H65">
        <v>-18981</v>
      </c>
      <c r="I65">
        <v>-17982</v>
      </c>
      <c r="J65">
        <v>-9990</v>
      </c>
      <c r="K65">
        <v>120</v>
      </c>
      <c r="L65">
        <v>210</v>
      </c>
      <c r="M65">
        <v>266</v>
      </c>
      <c r="N65">
        <v>285</v>
      </c>
      <c r="O65">
        <v>320</v>
      </c>
      <c r="P65">
        <v>320</v>
      </c>
    </row>
    <row r="66" spans="1:16" x14ac:dyDescent="0.25">
      <c r="A66" s="112"/>
      <c r="B66" t="s">
        <v>112</v>
      </c>
      <c r="C66">
        <v>40051</v>
      </c>
      <c r="D66">
        <v>18.913809892387199</v>
      </c>
      <c r="E66">
        <v>14.280327450851001</v>
      </c>
      <c r="F66">
        <v>0</v>
      </c>
      <c r="G66">
        <v>0</v>
      </c>
      <c r="H66">
        <v>0</v>
      </c>
      <c r="I66">
        <v>0</v>
      </c>
      <c r="J66">
        <v>0</v>
      </c>
      <c r="K66">
        <v>18</v>
      </c>
      <c r="L66">
        <v>34</v>
      </c>
      <c r="M66">
        <v>38</v>
      </c>
      <c r="N66">
        <v>38</v>
      </c>
      <c r="O66">
        <v>38</v>
      </c>
      <c r="P66">
        <v>38</v>
      </c>
    </row>
    <row r="67" spans="1:16" x14ac:dyDescent="0.25">
      <c r="A67" s="112"/>
      <c r="B67" t="s">
        <v>11</v>
      </c>
      <c r="C67">
        <v>40051</v>
      </c>
      <c r="D67">
        <v>8.1149034980399897</v>
      </c>
      <c r="E67">
        <v>6.5262960151952401</v>
      </c>
      <c r="F67">
        <v>0</v>
      </c>
      <c r="G67">
        <v>0</v>
      </c>
      <c r="H67">
        <v>0</v>
      </c>
      <c r="I67">
        <v>0</v>
      </c>
      <c r="J67">
        <v>2</v>
      </c>
      <c r="K67">
        <v>7</v>
      </c>
      <c r="L67">
        <v>14</v>
      </c>
      <c r="M67">
        <v>17</v>
      </c>
      <c r="N67">
        <v>20</v>
      </c>
      <c r="O67">
        <v>20</v>
      </c>
      <c r="P67">
        <v>20</v>
      </c>
    </row>
    <row r="68" spans="1:16" x14ac:dyDescent="0.25">
      <c r="A68" s="112"/>
      <c r="B68" t="s">
        <v>113</v>
      </c>
      <c r="C68">
        <v>40051</v>
      </c>
      <c r="D68">
        <v>-1289.9695638061401</v>
      </c>
      <c r="E68">
        <v>1387.2660228756199</v>
      </c>
      <c r="F68">
        <v>-3996</v>
      </c>
      <c r="G68">
        <v>-3996</v>
      </c>
      <c r="H68">
        <v>-3996</v>
      </c>
      <c r="I68">
        <v>-3996</v>
      </c>
      <c r="J68">
        <v>-1998</v>
      </c>
      <c r="K68">
        <v>-999</v>
      </c>
      <c r="L68">
        <v>6</v>
      </c>
      <c r="M68">
        <v>30</v>
      </c>
      <c r="N68">
        <v>45</v>
      </c>
      <c r="O68">
        <v>64</v>
      </c>
      <c r="P68">
        <v>72</v>
      </c>
    </row>
    <row r="69" spans="1:16" x14ac:dyDescent="0.25">
      <c r="A69" s="112"/>
      <c r="B69" t="s">
        <v>114</v>
      </c>
      <c r="C69">
        <v>40051</v>
      </c>
      <c r="D69">
        <v>-227.59022246635499</v>
      </c>
      <c r="E69">
        <v>425.09762411795202</v>
      </c>
      <c r="F69">
        <v>-999</v>
      </c>
      <c r="G69">
        <v>-999</v>
      </c>
      <c r="H69">
        <v>-999</v>
      </c>
      <c r="I69">
        <v>-999</v>
      </c>
      <c r="J69">
        <v>0</v>
      </c>
      <c r="K69">
        <v>2</v>
      </c>
      <c r="L69">
        <v>10</v>
      </c>
      <c r="M69">
        <v>15</v>
      </c>
      <c r="N69">
        <v>16</v>
      </c>
      <c r="O69">
        <v>17</v>
      </c>
      <c r="P69">
        <v>18</v>
      </c>
    </row>
    <row r="70" spans="1:16" x14ac:dyDescent="0.25">
      <c r="A70" s="112"/>
      <c r="B70" t="s">
        <v>115</v>
      </c>
      <c r="C70">
        <v>40051</v>
      </c>
      <c r="D70">
        <v>-305.59751317070697</v>
      </c>
      <c r="E70">
        <v>469.38338024562597</v>
      </c>
      <c r="F70">
        <v>-999</v>
      </c>
      <c r="G70">
        <v>-999</v>
      </c>
      <c r="H70">
        <v>-999</v>
      </c>
      <c r="I70">
        <v>-999</v>
      </c>
      <c r="J70">
        <v>-999</v>
      </c>
      <c r="K70">
        <v>11</v>
      </c>
      <c r="L70">
        <v>14</v>
      </c>
      <c r="M70">
        <v>15</v>
      </c>
      <c r="N70">
        <v>16</v>
      </c>
      <c r="O70">
        <v>16</v>
      </c>
      <c r="P70">
        <v>16</v>
      </c>
    </row>
    <row r="71" spans="1:16" x14ac:dyDescent="0.25">
      <c r="A71" s="112"/>
      <c r="B71" t="s">
        <v>116</v>
      </c>
      <c r="C71">
        <v>40051</v>
      </c>
      <c r="D71">
        <v>-5560.1311328056699</v>
      </c>
      <c r="E71">
        <v>6608.1952811676902</v>
      </c>
      <c r="F71">
        <v>-19980</v>
      </c>
      <c r="G71">
        <v>-19980</v>
      </c>
      <c r="H71">
        <v>-18981</v>
      </c>
      <c r="I71">
        <v>-16983</v>
      </c>
      <c r="J71">
        <v>-10989</v>
      </c>
      <c r="K71">
        <v>-2997</v>
      </c>
      <c r="L71">
        <v>12</v>
      </c>
      <c r="M71">
        <v>117</v>
      </c>
      <c r="N71">
        <v>180</v>
      </c>
      <c r="O71">
        <v>240</v>
      </c>
      <c r="P71">
        <v>280</v>
      </c>
    </row>
    <row r="72" spans="1:16" x14ac:dyDescent="0.25">
      <c r="A72" s="112"/>
      <c r="B72" t="s">
        <v>117</v>
      </c>
      <c r="C72">
        <v>40051</v>
      </c>
      <c r="D72">
        <v>66.835035329954295</v>
      </c>
      <c r="E72">
        <v>32.967912019600199</v>
      </c>
      <c r="F72">
        <v>0</v>
      </c>
      <c r="G72">
        <v>0</v>
      </c>
      <c r="H72">
        <v>5</v>
      </c>
      <c r="I72">
        <v>18</v>
      </c>
      <c r="J72">
        <v>42</v>
      </c>
      <c r="K72">
        <v>75</v>
      </c>
      <c r="L72">
        <v>90</v>
      </c>
      <c r="M72">
        <v>114</v>
      </c>
      <c r="N72">
        <v>114</v>
      </c>
      <c r="O72">
        <v>120</v>
      </c>
      <c r="P72">
        <v>120</v>
      </c>
    </row>
    <row r="73" spans="1:16" x14ac:dyDescent="0.25">
      <c r="A73" s="112"/>
      <c r="B73" t="s">
        <v>118</v>
      </c>
      <c r="C73">
        <v>40051</v>
      </c>
      <c r="D73">
        <v>-751.34513495293504</v>
      </c>
      <c r="E73">
        <v>1405.60565614231</v>
      </c>
      <c r="F73">
        <v>-3996</v>
      </c>
      <c r="G73">
        <v>-3996</v>
      </c>
      <c r="H73">
        <v>-3996</v>
      </c>
      <c r="I73">
        <v>-3996</v>
      </c>
      <c r="J73">
        <v>-999</v>
      </c>
      <c r="K73">
        <v>8</v>
      </c>
      <c r="L73">
        <v>30</v>
      </c>
      <c r="M73">
        <v>52</v>
      </c>
      <c r="N73">
        <v>60</v>
      </c>
      <c r="O73">
        <v>64</v>
      </c>
      <c r="P73">
        <v>72</v>
      </c>
    </row>
    <row r="74" spans="1:16" x14ac:dyDescent="0.25">
      <c r="A74" s="112"/>
      <c r="B74" t="s">
        <v>119</v>
      </c>
      <c r="C74">
        <v>40051</v>
      </c>
      <c r="D74">
        <v>4.7089960300616698E-2</v>
      </c>
      <c r="E74">
        <v>0.21183393578788701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</row>
    <row r="75" spans="1:16" x14ac:dyDescent="0.25">
      <c r="A75" s="112"/>
      <c r="B75" t="s">
        <v>120</v>
      </c>
      <c r="C75">
        <v>40051</v>
      </c>
      <c r="D75">
        <v>-747.38605777633495</v>
      </c>
      <c r="E75">
        <v>1407.7887883231799</v>
      </c>
      <c r="F75">
        <v>-3996</v>
      </c>
      <c r="G75">
        <v>-3996</v>
      </c>
      <c r="H75">
        <v>-3996</v>
      </c>
      <c r="I75">
        <v>-3996</v>
      </c>
      <c r="J75">
        <v>-999</v>
      </c>
      <c r="K75">
        <v>14</v>
      </c>
      <c r="L75">
        <v>39</v>
      </c>
      <c r="M75">
        <v>56</v>
      </c>
      <c r="N75">
        <v>60</v>
      </c>
      <c r="O75">
        <v>64</v>
      </c>
      <c r="P75">
        <v>64</v>
      </c>
    </row>
    <row r="76" spans="1:16" x14ac:dyDescent="0.25">
      <c r="A76" s="112"/>
      <c r="B76" t="s">
        <v>121</v>
      </c>
      <c r="C76">
        <v>40051</v>
      </c>
      <c r="D76">
        <v>-3127.8438740605702</v>
      </c>
      <c r="E76">
        <v>2513.1272678356399</v>
      </c>
      <c r="F76">
        <v>-5994</v>
      </c>
      <c r="G76">
        <v>-5994</v>
      </c>
      <c r="H76">
        <v>-5994</v>
      </c>
      <c r="I76">
        <v>-5994</v>
      </c>
      <c r="J76">
        <v>-5994</v>
      </c>
      <c r="K76">
        <v>-3996</v>
      </c>
      <c r="L76">
        <v>30</v>
      </c>
      <c r="M76">
        <v>75</v>
      </c>
      <c r="N76">
        <v>90</v>
      </c>
      <c r="O76">
        <v>102</v>
      </c>
      <c r="P76">
        <v>108</v>
      </c>
    </row>
    <row r="77" spans="1:16" x14ac:dyDescent="0.25">
      <c r="A77" s="112"/>
      <c r="B77" t="s">
        <v>122</v>
      </c>
      <c r="C77">
        <v>40051</v>
      </c>
      <c r="D77">
        <v>0.311278120396494</v>
      </c>
      <c r="E77">
        <v>0.46302203518740398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</row>
    <row r="78" spans="1:16" x14ac:dyDescent="0.25">
      <c r="A78" s="112"/>
      <c r="B78" t="s">
        <v>123</v>
      </c>
      <c r="C78">
        <v>40051</v>
      </c>
      <c r="D78">
        <v>-514.19612494069997</v>
      </c>
      <c r="E78">
        <v>501.81585429461001</v>
      </c>
      <c r="F78">
        <v>-999</v>
      </c>
      <c r="G78">
        <v>-999</v>
      </c>
      <c r="H78">
        <v>-999</v>
      </c>
      <c r="I78">
        <v>-999</v>
      </c>
      <c r="J78">
        <v>-999</v>
      </c>
      <c r="K78">
        <v>-999</v>
      </c>
      <c r="L78">
        <v>0</v>
      </c>
      <c r="M78">
        <v>12</v>
      </c>
      <c r="N78">
        <v>13</v>
      </c>
      <c r="O78">
        <v>14</v>
      </c>
      <c r="P78">
        <v>14</v>
      </c>
    </row>
    <row r="79" spans="1:16" x14ac:dyDescent="0.25">
      <c r="A79" s="112"/>
      <c r="B79" t="s">
        <v>124</v>
      </c>
      <c r="C79">
        <v>40051</v>
      </c>
      <c r="D79">
        <v>5.5978627250255902E-2</v>
      </c>
      <c r="E79">
        <v>0.22988331826733499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</row>
    <row r="80" spans="1:16" x14ac:dyDescent="0.25">
      <c r="A80" s="112"/>
      <c r="B80" t="s">
        <v>15</v>
      </c>
      <c r="C80">
        <v>40051</v>
      </c>
      <c r="D80">
        <v>5.3782926768370301</v>
      </c>
      <c r="E80">
        <v>3.9218186297462898</v>
      </c>
      <c r="F80">
        <v>1</v>
      </c>
      <c r="G80">
        <v>1</v>
      </c>
      <c r="H80">
        <v>1</v>
      </c>
      <c r="I80">
        <v>1</v>
      </c>
      <c r="J80">
        <v>1</v>
      </c>
      <c r="K80">
        <v>5</v>
      </c>
      <c r="L80">
        <v>8</v>
      </c>
      <c r="M80">
        <v>11</v>
      </c>
      <c r="N80">
        <v>13</v>
      </c>
      <c r="O80">
        <v>18</v>
      </c>
      <c r="P80">
        <v>20</v>
      </c>
    </row>
    <row r="81" spans="1:16" x14ac:dyDescent="0.25">
      <c r="A81" s="112"/>
      <c r="B81" t="s">
        <v>125</v>
      </c>
      <c r="C81">
        <v>40051</v>
      </c>
      <c r="D81">
        <v>6.1526054280791902</v>
      </c>
      <c r="E81">
        <v>7.0108588427855096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10</v>
      </c>
      <c r="M81">
        <v>16</v>
      </c>
      <c r="N81">
        <v>19</v>
      </c>
      <c r="O81">
        <v>32</v>
      </c>
      <c r="P81">
        <v>40</v>
      </c>
    </row>
    <row r="82" spans="1:16" x14ac:dyDescent="0.25">
      <c r="A82" s="112"/>
      <c r="B82" t="s">
        <v>126</v>
      </c>
      <c r="C82">
        <v>40051</v>
      </c>
      <c r="D82">
        <v>2.1222940750542998E-2</v>
      </c>
      <c r="E82">
        <v>0.14412857524203601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</row>
    <row r="83" spans="1:16" x14ac:dyDescent="0.25">
      <c r="A83" s="112"/>
      <c r="B83" t="s">
        <v>127</v>
      </c>
      <c r="C83">
        <v>40051</v>
      </c>
      <c r="D83">
        <v>40.377568600034898</v>
      </c>
      <c r="E83">
        <v>25.683432632749799</v>
      </c>
      <c r="F83">
        <v>0</v>
      </c>
      <c r="G83">
        <v>0</v>
      </c>
      <c r="H83">
        <v>0</v>
      </c>
      <c r="I83">
        <v>0</v>
      </c>
      <c r="J83">
        <v>18</v>
      </c>
      <c r="K83">
        <v>38</v>
      </c>
      <c r="L83">
        <v>68</v>
      </c>
      <c r="M83">
        <v>72</v>
      </c>
      <c r="N83">
        <v>76</v>
      </c>
      <c r="O83">
        <v>76</v>
      </c>
      <c r="P83">
        <v>76</v>
      </c>
    </row>
    <row r="84" spans="1:16" x14ac:dyDescent="0.25">
      <c r="A84" s="112"/>
      <c r="B84" t="s">
        <v>128</v>
      </c>
      <c r="C84">
        <v>40051</v>
      </c>
      <c r="D84">
        <v>-702.61748770317797</v>
      </c>
      <c r="E84">
        <v>791.22860969930196</v>
      </c>
      <c r="F84">
        <v>-1998</v>
      </c>
      <c r="G84">
        <v>-1998</v>
      </c>
      <c r="H84">
        <v>-1998</v>
      </c>
      <c r="I84">
        <v>-1998</v>
      </c>
      <c r="J84">
        <v>-999</v>
      </c>
      <c r="K84">
        <v>-999</v>
      </c>
      <c r="L84">
        <v>0</v>
      </c>
      <c r="M84">
        <v>16</v>
      </c>
      <c r="N84">
        <v>30</v>
      </c>
      <c r="O84">
        <v>34</v>
      </c>
      <c r="P84">
        <v>36</v>
      </c>
    </row>
    <row r="85" spans="1:16" x14ac:dyDescent="0.25">
      <c r="A85" s="112"/>
      <c r="B85" t="s">
        <v>129</v>
      </c>
      <c r="C85">
        <v>40051</v>
      </c>
      <c r="D85">
        <v>9.38852962472847</v>
      </c>
      <c r="E85">
        <v>11.2435272992987</v>
      </c>
      <c r="F85">
        <v>0</v>
      </c>
      <c r="G85">
        <v>0</v>
      </c>
      <c r="H85">
        <v>0</v>
      </c>
      <c r="I85">
        <v>0</v>
      </c>
      <c r="J85">
        <v>0</v>
      </c>
      <c r="K85">
        <v>5</v>
      </c>
      <c r="L85">
        <v>14</v>
      </c>
      <c r="M85">
        <v>28</v>
      </c>
      <c r="N85">
        <v>34</v>
      </c>
      <c r="O85">
        <v>40</v>
      </c>
      <c r="P85">
        <v>40</v>
      </c>
    </row>
    <row r="86" spans="1:16" x14ac:dyDescent="0.25">
      <c r="A86" s="112"/>
      <c r="B86" t="s">
        <v>130</v>
      </c>
      <c r="C86">
        <v>40051</v>
      </c>
      <c r="D86">
        <v>1.4645826571121801</v>
      </c>
      <c r="E86">
        <v>0.88554081459273004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</row>
    <row r="87" spans="1:16" x14ac:dyDescent="0.25">
      <c r="A87" s="112"/>
      <c r="B87" t="s">
        <v>131</v>
      </c>
      <c r="C87">
        <v>40051</v>
      </c>
      <c r="D87">
        <v>0.75910713839854105</v>
      </c>
      <c r="E87">
        <v>1.2279095811004099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3</v>
      </c>
      <c r="N87">
        <v>4</v>
      </c>
      <c r="O87">
        <v>4</v>
      </c>
      <c r="P87">
        <v>4</v>
      </c>
    </row>
    <row r="88" spans="1:16" x14ac:dyDescent="0.25">
      <c r="A88" s="112"/>
      <c r="B88" t="s">
        <v>132</v>
      </c>
      <c r="C88">
        <v>40051</v>
      </c>
      <c r="D88">
        <v>-1738.92262365484</v>
      </c>
      <c r="E88">
        <v>1629.1019346677101</v>
      </c>
      <c r="F88">
        <v>-5994</v>
      </c>
      <c r="G88">
        <v>-5994</v>
      </c>
      <c r="H88">
        <v>-4995</v>
      </c>
      <c r="I88">
        <v>-3996</v>
      </c>
      <c r="J88">
        <v>-2997</v>
      </c>
      <c r="K88">
        <v>-1998</v>
      </c>
      <c r="L88">
        <v>12</v>
      </c>
      <c r="M88">
        <v>28</v>
      </c>
      <c r="N88">
        <v>40</v>
      </c>
      <c r="O88">
        <v>66</v>
      </c>
      <c r="P88">
        <v>84</v>
      </c>
    </row>
    <row r="89" spans="1:16" x14ac:dyDescent="0.25">
      <c r="A89" s="112"/>
      <c r="B89" t="s">
        <v>133</v>
      </c>
      <c r="C89">
        <v>40051</v>
      </c>
      <c r="D89">
        <v>1.4173428878180301</v>
      </c>
      <c r="E89">
        <v>1.3908306253701599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3</v>
      </c>
      <c r="M89">
        <v>4</v>
      </c>
      <c r="N89">
        <v>4</v>
      </c>
      <c r="O89">
        <v>4</v>
      </c>
      <c r="P89">
        <v>4</v>
      </c>
    </row>
    <row r="90" spans="1:16" x14ac:dyDescent="0.25">
      <c r="A90" s="112"/>
      <c r="B90" t="s">
        <v>134</v>
      </c>
      <c r="C90">
        <v>40051</v>
      </c>
      <c r="D90">
        <v>-1383.70909590272</v>
      </c>
      <c r="E90">
        <v>2316.2443466741402</v>
      </c>
      <c r="F90">
        <v>-5994</v>
      </c>
      <c r="G90">
        <v>-5994</v>
      </c>
      <c r="H90">
        <v>-5994</v>
      </c>
      <c r="I90">
        <v>-5994</v>
      </c>
      <c r="J90">
        <v>-2997</v>
      </c>
      <c r="K90">
        <v>39</v>
      </c>
      <c r="L90">
        <v>66</v>
      </c>
      <c r="M90">
        <v>84</v>
      </c>
      <c r="N90">
        <v>90</v>
      </c>
      <c r="O90">
        <v>96</v>
      </c>
      <c r="P90">
        <v>96</v>
      </c>
    </row>
    <row r="91" spans="1:16" x14ac:dyDescent="0.25">
      <c r="A91" s="112"/>
      <c r="B91" t="s">
        <v>135</v>
      </c>
      <c r="C91">
        <v>40051</v>
      </c>
      <c r="D91">
        <v>313675.27512421599</v>
      </c>
      <c r="E91">
        <v>463230.54992799001</v>
      </c>
      <c r="F91">
        <v>0</v>
      </c>
      <c r="G91">
        <v>18</v>
      </c>
      <c r="H91">
        <v>32</v>
      </c>
      <c r="I91">
        <v>32</v>
      </c>
      <c r="J91">
        <v>54</v>
      </c>
      <c r="K91">
        <v>180</v>
      </c>
      <c r="L91">
        <v>998001</v>
      </c>
      <c r="M91">
        <v>998001</v>
      </c>
      <c r="N91">
        <v>998001</v>
      </c>
      <c r="O91">
        <v>998001</v>
      </c>
      <c r="P91">
        <v>998001</v>
      </c>
    </row>
    <row r="92" spans="1:16" x14ac:dyDescent="0.25">
      <c r="A92" s="112"/>
      <c r="B92" t="s">
        <v>136</v>
      </c>
      <c r="C92">
        <v>40051</v>
      </c>
      <c r="D92">
        <v>0.131757009812489</v>
      </c>
      <c r="E92">
        <v>0.33823062625199801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1</v>
      </c>
    </row>
    <row r="93" spans="1:16" x14ac:dyDescent="0.25">
      <c r="A93" s="112"/>
      <c r="B93" t="s">
        <v>137</v>
      </c>
      <c r="C93">
        <v>40051</v>
      </c>
      <c r="D93">
        <v>8.3843100047439501E-2</v>
      </c>
      <c r="E93">
        <v>0.27715582721695903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</row>
    <row r="94" spans="1:16" x14ac:dyDescent="0.25">
      <c r="A94" s="112"/>
      <c r="B94" t="s">
        <v>138</v>
      </c>
      <c r="C94">
        <v>40051</v>
      </c>
      <c r="D94">
        <v>-9907.5213852338202</v>
      </c>
      <c r="E94">
        <v>7906.3474105514297</v>
      </c>
      <c r="F94">
        <v>-19980</v>
      </c>
      <c r="G94">
        <v>-19980</v>
      </c>
      <c r="H94">
        <v>-19980</v>
      </c>
      <c r="I94">
        <v>-18981</v>
      </c>
      <c r="J94">
        <v>-17982</v>
      </c>
      <c r="K94">
        <v>-11988</v>
      </c>
      <c r="L94">
        <v>88</v>
      </c>
      <c r="M94">
        <v>240</v>
      </c>
      <c r="N94">
        <v>285</v>
      </c>
      <c r="O94">
        <v>323</v>
      </c>
      <c r="P94">
        <v>360</v>
      </c>
    </row>
    <row r="95" spans="1:16" x14ac:dyDescent="0.25">
      <c r="A95" s="112"/>
      <c r="B95" t="s">
        <v>139</v>
      </c>
      <c r="C95">
        <v>40051</v>
      </c>
      <c r="D95">
        <v>-1693.30276397593</v>
      </c>
      <c r="E95">
        <v>1657.68465886339</v>
      </c>
      <c r="F95">
        <v>-3996</v>
      </c>
      <c r="G95">
        <v>-3996</v>
      </c>
      <c r="H95">
        <v>-3996</v>
      </c>
      <c r="I95">
        <v>-3996</v>
      </c>
      <c r="J95">
        <v>-2997</v>
      </c>
      <c r="K95">
        <v>-999</v>
      </c>
      <c r="L95">
        <v>9</v>
      </c>
      <c r="M95">
        <v>45</v>
      </c>
      <c r="N95">
        <v>60</v>
      </c>
      <c r="O95">
        <v>68</v>
      </c>
      <c r="P95">
        <v>72</v>
      </c>
    </row>
    <row r="96" spans="1:16" x14ac:dyDescent="0.25">
      <c r="A96" s="112"/>
      <c r="B96" t="s">
        <v>140</v>
      </c>
      <c r="C96">
        <v>40051</v>
      </c>
      <c r="D96">
        <v>-513.68485181393703</v>
      </c>
      <c r="E96">
        <v>502.35258599316302</v>
      </c>
      <c r="F96">
        <v>-999</v>
      </c>
      <c r="G96">
        <v>-999</v>
      </c>
      <c r="H96">
        <v>-999</v>
      </c>
      <c r="I96">
        <v>-999</v>
      </c>
      <c r="J96">
        <v>-999</v>
      </c>
      <c r="K96">
        <v>-999</v>
      </c>
      <c r="L96">
        <v>0</v>
      </c>
      <c r="M96">
        <v>15</v>
      </c>
      <c r="N96">
        <v>16</v>
      </c>
      <c r="O96">
        <v>17</v>
      </c>
      <c r="P96">
        <v>18</v>
      </c>
    </row>
    <row r="97" spans="1:16" x14ac:dyDescent="0.25">
      <c r="A97" s="112"/>
      <c r="B97" t="s">
        <v>141</v>
      </c>
      <c r="C97">
        <v>40051</v>
      </c>
      <c r="D97">
        <v>-788.39449701630394</v>
      </c>
      <c r="E97">
        <v>869.56465639941905</v>
      </c>
      <c r="F97">
        <v>-1998</v>
      </c>
      <c r="G97">
        <v>-1998</v>
      </c>
      <c r="H97">
        <v>-1998</v>
      </c>
      <c r="I97">
        <v>-1998</v>
      </c>
      <c r="J97">
        <v>-1998</v>
      </c>
      <c r="K97">
        <v>-999</v>
      </c>
      <c r="L97">
        <v>0</v>
      </c>
      <c r="M97">
        <v>18</v>
      </c>
      <c r="N97">
        <v>30</v>
      </c>
      <c r="O97">
        <v>34</v>
      </c>
      <c r="P97">
        <v>36</v>
      </c>
    </row>
    <row r="98" spans="1:16" x14ac:dyDescent="0.25">
      <c r="A98" s="112"/>
      <c r="B98" t="s">
        <v>142</v>
      </c>
      <c r="C98">
        <v>40051</v>
      </c>
      <c r="D98">
        <v>-1694.9411000973701</v>
      </c>
      <c r="E98">
        <v>1655.96617490673</v>
      </c>
      <c r="F98">
        <v>-3996</v>
      </c>
      <c r="G98">
        <v>-3996</v>
      </c>
      <c r="H98">
        <v>-3996</v>
      </c>
      <c r="I98">
        <v>-3996</v>
      </c>
      <c r="J98">
        <v>-2997</v>
      </c>
      <c r="K98">
        <v>-999</v>
      </c>
      <c r="L98">
        <v>8</v>
      </c>
      <c r="M98">
        <v>36</v>
      </c>
      <c r="N98">
        <v>44</v>
      </c>
      <c r="O98">
        <v>56</v>
      </c>
      <c r="P98">
        <v>56</v>
      </c>
    </row>
    <row r="99" spans="1:16" x14ac:dyDescent="0.25">
      <c r="A99" s="112"/>
      <c r="B99" t="s">
        <v>143</v>
      </c>
      <c r="C99">
        <v>40051</v>
      </c>
      <c r="D99">
        <v>-4816.6936406082204</v>
      </c>
      <c r="E99">
        <v>7679.6277159385099</v>
      </c>
      <c r="F99">
        <v>-18981</v>
      </c>
      <c r="G99">
        <v>-18981</v>
      </c>
      <c r="H99">
        <v>-17982</v>
      </c>
      <c r="I99">
        <v>-17982</v>
      </c>
      <c r="J99">
        <v>-12987</v>
      </c>
      <c r="K99">
        <v>75</v>
      </c>
      <c r="L99">
        <v>209</v>
      </c>
      <c r="M99">
        <v>272</v>
      </c>
      <c r="N99">
        <v>289</v>
      </c>
      <c r="O99">
        <v>306</v>
      </c>
      <c r="P99">
        <v>342</v>
      </c>
    </row>
    <row r="100" spans="1:16" x14ac:dyDescent="0.25">
      <c r="A100" s="112"/>
      <c r="B100" t="s">
        <v>144</v>
      </c>
      <c r="C100">
        <v>40051</v>
      </c>
      <c r="D100">
        <v>2.9212753738982701E-3</v>
      </c>
      <c r="E100">
        <v>5.3970494269708999E-2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25">
      <c r="A101" s="112"/>
      <c r="B101" t="s">
        <v>145</v>
      </c>
      <c r="C101">
        <v>40051</v>
      </c>
      <c r="D101">
        <v>309003.09927342599</v>
      </c>
      <c r="E101">
        <v>466427.74142783502</v>
      </c>
      <c r="F101">
        <v>-17982</v>
      </c>
      <c r="G101">
        <v>-16983</v>
      </c>
      <c r="H101">
        <v>-15984</v>
      </c>
      <c r="I101">
        <v>-15984</v>
      </c>
      <c r="J101">
        <v>-10989</v>
      </c>
      <c r="K101">
        <v>36</v>
      </c>
      <c r="L101">
        <v>998001</v>
      </c>
      <c r="M101">
        <v>998001</v>
      </c>
      <c r="N101">
        <v>998001</v>
      </c>
      <c r="O101">
        <v>998001</v>
      </c>
      <c r="P101">
        <v>998001</v>
      </c>
    </row>
    <row r="102" spans="1:16" x14ac:dyDescent="0.25">
      <c r="A102" s="112"/>
      <c r="B102" t="s">
        <v>146</v>
      </c>
      <c r="C102">
        <v>40051</v>
      </c>
      <c r="D102">
        <v>-782.45971386482199</v>
      </c>
      <c r="E102">
        <v>1418.5666592497801</v>
      </c>
      <c r="F102">
        <v>-5994</v>
      </c>
      <c r="G102">
        <v>-5994</v>
      </c>
      <c r="H102">
        <v>-3996</v>
      </c>
      <c r="I102">
        <v>-2997</v>
      </c>
      <c r="J102">
        <v>-1998</v>
      </c>
      <c r="K102">
        <v>10</v>
      </c>
      <c r="L102">
        <v>28</v>
      </c>
      <c r="M102">
        <v>45</v>
      </c>
      <c r="N102">
        <v>60</v>
      </c>
      <c r="O102">
        <v>84</v>
      </c>
      <c r="P102">
        <v>108</v>
      </c>
    </row>
    <row r="103" spans="1:16" x14ac:dyDescent="0.25">
      <c r="A103" s="112"/>
      <c r="B103" t="s">
        <v>147</v>
      </c>
      <c r="C103">
        <v>40051</v>
      </c>
      <c r="D103">
        <v>14.727447504431799</v>
      </c>
      <c r="E103">
        <v>12.624205211711701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14</v>
      </c>
      <c r="L103">
        <v>20</v>
      </c>
      <c r="M103">
        <v>36</v>
      </c>
      <c r="N103">
        <v>38</v>
      </c>
      <c r="O103">
        <v>40</v>
      </c>
      <c r="P103">
        <v>40</v>
      </c>
    </row>
    <row r="104" spans="1:16" x14ac:dyDescent="0.25">
      <c r="A104" s="112"/>
      <c r="B104" t="s">
        <v>148</v>
      </c>
      <c r="C104">
        <v>40051</v>
      </c>
      <c r="D104">
        <v>16.390502109809901</v>
      </c>
      <c r="E104">
        <v>13.7118468939646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16</v>
      </c>
      <c r="L104">
        <v>28</v>
      </c>
      <c r="M104">
        <v>38</v>
      </c>
      <c r="N104">
        <v>40</v>
      </c>
      <c r="O104">
        <v>40</v>
      </c>
      <c r="P104">
        <v>40</v>
      </c>
    </row>
    <row r="105" spans="1:16" x14ac:dyDescent="0.25">
      <c r="A105" s="112"/>
      <c r="B105" t="s">
        <v>149</v>
      </c>
      <c r="C105">
        <v>40051</v>
      </c>
      <c r="D105">
        <v>36.487728146613001</v>
      </c>
      <c r="E105">
        <v>34.437949307689699</v>
      </c>
      <c r="F105">
        <v>0</v>
      </c>
      <c r="G105">
        <v>0</v>
      </c>
      <c r="H105">
        <v>0</v>
      </c>
      <c r="I105">
        <v>0</v>
      </c>
      <c r="J105">
        <v>8</v>
      </c>
      <c r="K105">
        <v>24</v>
      </c>
      <c r="L105">
        <v>60</v>
      </c>
      <c r="M105">
        <v>90</v>
      </c>
      <c r="N105">
        <v>102</v>
      </c>
      <c r="O105">
        <v>120</v>
      </c>
      <c r="P105">
        <v>120</v>
      </c>
    </row>
    <row r="106" spans="1:16" x14ac:dyDescent="0.25">
      <c r="A106" s="112"/>
      <c r="B106" t="s">
        <v>150</v>
      </c>
      <c r="C106">
        <v>40051</v>
      </c>
      <c r="D106">
        <v>-3130.8164340465901</v>
      </c>
      <c r="E106">
        <v>2509.3436385817299</v>
      </c>
      <c r="F106">
        <v>-5994</v>
      </c>
      <c r="G106">
        <v>-5994</v>
      </c>
      <c r="H106">
        <v>-5994</v>
      </c>
      <c r="I106">
        <v>-5994</v>
      </c>
      <c r="J106">
        <v>-5994</v>
      </c>
      <c r="K106">
        <v>-3996</v>
      </c>
      <c r="L106">
        <v>25</v>
      </c>
      <c r="M106">
        <v>60</v>
      </c>
      <c r="N106">
        <v>72</v>
      </c>
      <c r="O106">
        <v>84</v>
      </c>
      <c r="P106">
        <v>84</v>
      </c>
    </row>
    <row r="107" spans="1:16" x14ac:dyDescent="0.25">
      <c r="A107" s="112"/>
      <c r="B107" t="s">
        <v>151</v>
      </c>
      <c r="C107">
        <v>40051</v>
      </c>
      <c r="D107">
        <v>-129.82776959376699</v>
      </c>
      <c r="E107">
        <v>339.99561934298401</v>
      </c>
      <c r="F107">
        <v>-999</v>
      </c>
      <c r="G107">
        <v>-999</v>
      </c>
      <c r="H107">
        <v>-999</v>
      </c>
      <c r="I107">
        <v>-999</v>
      </c>
      <c r="J107">
        <v>0</v>
      </c>
      <c r="K107">
        <v>0</v>
      </c>
      <c r="L107">
        <v>2</v>
      </c>
      <c r="M107">
        <v>14</v>
      </c>
      <c r="N107">
        <v>15</v>
      </c>
      <c r="O107">
        <v>17</v>
      </c>
      <c r="P107">
        <v>18</v>
      </c>
    </row>
    <row r="108" spans="1:16" x14ac:dyDescent="0.25">
      <c r="A108" s="112"/>
      <c r="B108" t="s">
        <v>152</v>
      </c>
      <c r="C108">
        <v>40051</v>
      </c>
      <c r="D108">
        <v>-226.345509475418</v>
      </c>
      <c r="E108">
        <v>425.78473278484898</v>
      </c>
      <c r="F108">
        <v>-999</v>
      </c>
      <c r="G108">
        <v>-999</v>
      </c>
      <c r="H108">
        <v>-999</v>
      </c>
      <c r="I108">
        <v>-999</v>
      </c>
      <c r="J108">
        <v>0</v>
      </c>
      <c r="K108">
        <v>4</v>
      </c>
      <c r="L108">
        <v>13</v>
      </c>
      <c r="M108">
        <v>15</v>
      </c>
      <c r="N108">
        <v>16</v>
      </c>
      <c r="O108">
        <v>16</v>
      </c>
      <c r="P108">
        <v>16</v>
      </c>
    </row>
    <row r="109" spans="1:16" x14ac:dyDescent="0.25">
      <c r="A109" s="112"/>
      <c r="B109" t="s">
        <v>153</v>
      </c>
      <c r="C109">
        <v>40051</v>
      </c>
      <c r="D109">
        <v>1.27587326159147E-2</v>
      </c>
      <c r="E109">
        <v>0.112233069384661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</v>
      </c>
    </row>
    <row r="110" spans="1:16" x14ac:dyDescent="0.25">
      <c r="A110" s="112"/>
      <c r="B110" t="s">
        <v>154</v>
      </c>
      <c r="C110">
        <v>40051</v>
      </c>
      <c r="D110">
        <v>12.414246835285001</v>
      </c>
      <c r="E110">
        <v>7.7146976654191297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17</v>
      </c>
      <c r="L110">
        <v>18</v>
      </c>
      <c r="M110">
        <v>19</v>
      </c>
      <c r="N110">
        <v>19</v>
      </c>
      <c r="O110">
        <v>19</v>
      </c>
      <c r="P110">
        <v>19</v>
      </c>
    </row>
    <row r="111" spans="1:16" x14ac:dyDescent="0.25">
      <c r="A111" s="112"/>
      <c r="B111" t="s">
        <v>155</v>
      </c>
      <c r="C111">
        <v>40051</v>
      </c>
      <c r="D111">
        <v>3.4592145015105702</v>
      </c>
      <c r="E111">
        <v>2.4137978678881602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</v>
      </c>
      <c r="L111">
        <v>6</v>
      </c>
      <c r="M111">
        <v>6</v>
      </c>
      <c r="N111">
        <v>6</v>
      </c>
      <c r="O111">
        <v>6</v>
      </c>
      <c r="P111">
        <v>6</v>
      </c>
    </row>
    <row r="112" spans="1:16" x14ac:dyDescent="0.25">
      <c r="A112" s="112"/>
      <c r="B112" t="s">
        <v>18</v>
      </c>
      <c r="C112">
        <v>40051</v>
      </c>
      <c r="D112">
        <v>-689.50038700656603</v>
      </c>
      <c r="E112">
        <v>466.18283808001598</v>
      </c>
      <c r="F112">
        <v>-999</v>
      </c>
      <c r="G112">
        <v>-999</v>
      </c>
      <c r="H112">
        <v>-999</v>
      </c>
      <c r="I112">
        <v>-999</v>
      </c>
      <c r="J112">
        <v>-999</v>
      </c>
      <c r="K112">
        <v>-999</v>
      </c>
      <c r="L112">
        <v>8</v>
      </c>
      <c r="M112">
        <v>15</v>
      </c>
      <c r="N112">
        <v>16</v>
      </c>
      <c r="O112">
        <v>17</v>
      </c>
      <c r="P112">
        <v>18</v>
      </c>
    </row>
    <row r="113" spans="1:16" x14ac:dyDescent="0.25">
      <c r="A113" s="112"/>
      <c r="B113" t="s">
        <v>156</v>
      </c>
      <c r="C113">
        <v>40051</v>
      </c>
      <c r="D113">
        <v>-789.16940900351995</v>
      </c>
      <c r="E113">
        <v>868.84130672320202</v>
      </c>
      <c r="F113">
        <v>-1998</v>
      </c>
      <c r="G113">
        <v>-1998</v>
      </c>
      <c r="H113">
        <v>-1998</v>
      </c>
      <c r="I113">
        <v>-1998</v>
      </c>
      <c r="J113">
        <v>-1998</v>
      </c>
      <c r="K113">
        <v>-999</v>
      </c>
      <c r="L113">
        <v>0</v>
      </c>
      <c r="M113">
        <v>16</v>
      </c>
      <c r="N113">
        <v>24</v>
      </c>
      <c r="O113">
        <v>28</v>
      </c>
      <c r="P113">
        <v>28</v>
      </c>
    </row>
    <row r="114" spans="1:16" x14ac:dyDescent="0.25">
      <c r="A114" s="112"/>
      <c r="B114" t="s">
        <v>157</v>
      </c>
      <c r="C114">
        <v>40051</v>
      </c>
      <c r="D114">
        <v>16.408229507378</v>
      </c>
      <c r="E114">
        <v>3.5366511436975201</v>
      </c>
      <c r="F114">
        <v>0</v>
      </c>
      <c r="G114">
        <v>2</v>
      </c>
      <c r="H114">
        <v>8</v>
      </c>
      <c r="I114">
        <v>12</v>
      </c>
      <c r="J114">
        <v>16</v>
      </c>
      <c r="K114">
        <v>18</v>
      </c>
      <c r="L114">
        <v>19</v>
      </c>
      <c r="M114">
        <v>19</v>
      </c>
      <c r="N114">
        <v>19</v>
      </c>
      <c r="O114">
        <v>19</v>
      </c>
      <c r="P114">
        <v>19</v>
      </c>
    </row>
    <row r="115" spans="1:16" x14ac:dyDescent="0.25">
      <c r="A115" s="112"/>
      <c r="B115" t="s">
        <v>158</v>
      </c>
      <c r="C115">
        <v>40051</v>
      </c>
      <c r="D115">
        <v>-2446.2958228258899</v>
      </c>
      <c r="E115">
        <v>4317.3767143266896</v>
      </c>
      <c r="F115">
        <v>-19980</v>
      </c>
      <c r="G115">
        <v>-17982</v>
      </c>
      <c r="H115">
        <v>-10989</v>
      </c>
      <c r="I115">
        <v>-7992</v>
      </c>
      <c r="J115">
        <v>-4995</v>
      </c>
      <c r="K115">
        <v>10</v>
      </c>
      <c r="L115">
        <v>48</v>
      </c>
      <c r="M115">
        <v>112</v>
      </c>
      <c r="N115">
        <v>136</v>
      </c>
      <c r="O115">
        <v>208</v>
      </c>
      <c r="P115">
        <v>255</v>
      </c>
    </row>
    <row r="116" spans="1:16" x14ac:dyDescent="0.25">
      <c r="A116" s="112"/>
      <c r="B116" t="s">
        <v>159</v>
      </c>
      <c r="C116">
        <v>40051</v>
      </c>
      <c r="D116">
        <v>0.106339417243015</v>
      </c>
      <c r="E116">
        <v>0.30827539376513402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1</v>
      </c>
      <c r="P116">
        <v>1</v>
      </c>
    </row>
    <row r="117" spans="1:16" x14ac:dyDescent="0.25">
      <c r="A117" s="112"/>
      <c r="B117" t="s">
        <v>160</v>
      </c>
      <c r="C117">
        <v>40051</v>
      </c>
      <c r="D117">
        <v>-5554.7383585927901</v>
      </c>
      <c r="E117">
        <v>6612.8718240092803</v>
      </c>
      <c r="F117">
        <v>-19980</v>
      </c>
      <c r="G117">
        <v>-19980</v>
      </c>
      <c r="H117">
        <v>-18981</v>
      </c>
      <c r="I117">
        <v>-16983</v>
      </c>
      <c r="J117">
        <v>-10989</v>
      </c>
      <c r="K117">
        <v>-2997</v>
      </c>
      <c r="L117">
        <v>15</v>
      </c>
      <c r="M117">
        <v>128</v>
      </c>
      <c r="N117">
        <v>224</v>
      </c>
      <c r="O117">
        <v>300</v>
      </c>
      <c r="P117">
        <v>360</v>
      </c>
    </row>
    <row r="118" spans="1:16" x14ac:dyDescent="0.25">
      <c r="A118" s="112"/>
      <c r="B118" t="s">
        <v>161</v>
      </c>
      <c r="C118">
        <v>40051</v>
      </c>
      <c r="D118">
        <v>5.1750767771091803</v>
      </c>
      <c r="E118">
        <v>4.3923277839628403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</v>
      </c>
      <c r="L118">
        <v>10</v>
      </c>
      <c r="M118">
        <v>12</v>
      </c>
      <c r="N118">
        <v>12</v>
      </c>
      <c r="O118">
        <v>12</v>
      </c>
      <c r="P118">
        <v>12</v>
      </c>
    </row>
    <row r="119" spans="1:16" x14ac:dyDescent="0.25">
      <c r="A119" s="112"/>
      <c r="B119" t="s">
        <v>162</v>
      </c>
      <c r="C119">
        <v>40051</v>
      </c>
      <c r="D119">
        <v>77.301640408479102</v>
      </c>
      <c r="E119">
        <v>65.677696536023703</v>
      </c>
      <c r="F119">
        <v>0</v>
      </c>
      <c r="G119">
        <v>3</v>
      </c>
      <c r="H119">
        <v>8</v>
      </c>
      <c r="I119">
        <v>13</v>
      </c>
      <c r="J119">
        <v>19</v>
      </c>
      <c r="K119">
        <v>66</v>
      </c>
      <c r="L119">
        <v>104</v>
      </c>
      <c r="M119">
        <v>160</v>
      </c>
      <c r="N119">
        <v>209</v>
      </c>
      <c r="O119">
        <v>304</v>
      </c>
      <c r="P119">
        <v>400</v>
      </c>
    </row>
    <row r="120" spans="1:16" x14ac:dyDescent="0.25">
      <c r="A120" s="112"/>
      <c r="B120" t="s">
        <v>163</v>
      </c>
      <c r="C120">
        <v>40051</v>
      </c>
      <c r="D120">
        <v>-568.92764225612302</v>
      </c>
      <c r="E120">
        <v>1133.73691351718</v>
      </c>
      <c r="F120">
        <v>-3996</v>
      </c>
      <c r="G120">
        <v>-3996</v>
      </c>
      <c r="H120">
        <v>-2997</v>
      </c>
      <c r="I120">
        <v>-2997</v>
      </c>
      <c r="J120">
        <v>-999</v>
      </c>
      <c r="K120">
        <v>6</v>
      </c>
      <c r="L120">
        <v>16</v>
      </c>
      <c r="M120">
        <v>42</v>
      </c>
      <c r="N120">
        <v>51</v>
      </c>
      <c r="O120">
        <v>64</v>
      </c>
      <c r="P120">
        <v>72</v>
      </c>
    </row>
    <row r="121" spans="1:16" x14ac:dyDescent="0.25">
      <c r="A121" s="112"/>
      <c r="B121" t="s">
        <v>164</v>
      </c>
      <c r="C121">
        <v>40051</v>
      </c>
      <c r="D121">
        <v>1.15330453671568</v>
      </c>
      <c r="E121">
        <v>0.81562013729057103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2</v>
      </c>
      <c r="M121">
        <v>2</v>
      </c>
      <c r="N121">
        <v>2</v>
      </c>
      <c r="O121">
        <v>2</v>
      </c>
      <c r="P121">
        <v>2</v>
      </c>
    </row>
    <row r="122" spans="1:16" x14ac:dyDescent="0.25">
      <c r="A122" s="112"/>
      <c r="B122" t="s">
        <v>165</v>
      </c>
      <c r="C122">
        <v>40051</v>
      </c>
      <c r="D122">
        <v>-778.78624753439306</v>
      </c>
      <c r="E122">
        <v>1420.64771968531</v>
      </c>
      <c r="F122">
        <v>-5994</v>
      </c>
      <c r="G122">
        <v>-5994</v>
      </c>
      <c r="H122">
        <v>-3996</v>
      </c>
      <c r="I122">
        <v>-2997</v>
      </c>
      <c r="J122">
        <v>-1998</v>
      </c>
      <c r="K122">
        <v>16</v>
      </c>
      <c r="L122">
        <v>32</v>
      </c>
      <c r="M122">
        <v>48</v>
      </c>
      <c r="N122">
        <v>64</v>
      </c>
      <c r="O122">
        <v>84</v>
      </c>
      <c r="P122">
        <v>96</v>
      </c>
    </row>
    <row r="123" spans="1:16" x14ac:dyDescent="0.25">
      <c r="A123" s="112"/>
      <c r="B123" t="s">
        <v>166</v>
      </c>
      <c r="C123">
        <v>40051</v>
      </c>
      <c r="D123">
        <v>1.0236198846470701</v>
      </c>
      <c r="E123">
        <v>1.53583622128313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4</v>
      </c>
      <c r="N123">
        <v>4</v>
      </c>
      <c r="O123">
        <v>4</v>
      </c>
      <c r="P123">
        <v>4</v>
      </c>
    </row>
    <row r="124" spans="1:16" x14ac:dyDescent="0.25">
      <c r="A124" s="112"/>
      <c r="B124" t="s">
        <v>167</v>
      </c>
      <c r="C124">
        <v>40051</v>
      </c>
      <c r="D124">
        <v>-11075.690719332801</v>
      </c>
      <c r="E124">
        <v>8113.99980172084</v>
      </c>
      <c r="F124">
        <v>-18981</v>
      </c>
      <c r="G124">
        <v>-18981</v>
      </c>
      <c r="H124">
        <v>-18981</v>
      </c>
      <c r="I124">
        <v>-17982</v>
      </c>
      <c r="J124">
        <v>-17982</v>
      </c>
      <c r="K124">
        <v>-16983</v>
      </c>
      <c r="L124">
        <v>120</v>
      </c>
      <c r="M124">
        <v>285</v>
      </c>
      <c r="N124">
        <v>304</v>
      </c>
      <c r="O124">
        <v>323</v>
      </c>
      <c r="P124">
        <v>342</v>
      </c>
    </row>
    <row r="125" spans="1:16" x14ac:dyDescent="0.25">
      <c r="A125" s="112"/>
      <c r="B125" t="s">
        <v>168</v>
      </c>
      <c r="C125">
        <v>40051</v>
      </c>
      <c r="D125">
        <v>35.220269156824997</v>
      </c>
      <c r="E125">
        <v>24.9129554739993</v>
      </c>
      <c r="F125">
        <v>0</v>
      </c>
      <c r="G125">
        <v>0</v>
      </c>
      <c r="H125">
        <v>0</v>
      </c>
      <c r="I125">
        <v>0</v>
      </c>
      <c r="J125">
        <v>15</v>
      </c>
      <c r="K125">
        <v>34</v>
      </c>
      <c r="L125">
        <v>56</v>
      </c>
      <c r="M125">
        <v>72</v>
      </c>
      <c r="N125">
        <v>76</v>
      </c>
      <c r="O125">
        <v>80</v>
      </c>
      <c r="P125">
        <v>80</v>
      </c>
    </row>
    <row r="126" spans="1:16" x14ac:dyDescent="0.25">
      <c r="A126" s="112"/>
      <c r="B126" t="s">
        <v>169</v>
      </c>
      <c r="C126">
        <v>40051</v>
      </c>
      <c r="D126">
        <v>20.034655813837301</v>
      </c>
      <c r="E126">
        <v>21.851000312913602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12</v>
      </c>
      <c r="L126">
        <v>32</v>
      </c>
      <c r="M126">
        <v>56</v>
      </c>
      <c r="N126">
        <v>68</v>
      </c>
      <c r="O126">
        <v>80</v>
      </c>
      <c r="P126">
        <v>80</v>
      </c>
    </row>
    <row r="127" spans="1:16" x14ac:dyDescent="0.25">
      <c r="A127" s="112"/>
      <c r="B127" t="s">
        <v>170</v>
      </c>
      <c r="C127">
        <v>40051</v>
      </c>
      <c r="D127">
        <v>0.12718783550972501</v>
      </c>
      <c r="E127">
        <v>0.33318742746472402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1</v>
      </c>
      <c r="P127">
        <v>1</v>
      </c>
    </row>
    <row r="128" spans="1:16" x14ac:dyDescent="0.25">
      <c r="A128" s="112"/>
      <c r="B128" t="s">
        <v>171</v>
      </c>
      <c r="C128">
        <v>40051</v>
      </c>
      <c r="D128">
        <v>0.86686974108012205</v>
      </c>
      <c r="E128">
        <v>0.86482300960279601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2</v>
      </c>
      <c r="M128">
        <v>2</v>
      </c>
      <c r="N128">
        <v>2</v>
      </c>
      <c r="O128">
        <v>2</v>
      </c>
      <c r="P128">
        <v>2</v>
      </c>
    </row>
    <row r="129" spans="1:16" x14ac:dyDescent="0.25">
      <c r="A129" s="112"/>
      <c r="B129" t="s">
        <v>172</v>
      </c>
      <c r="C129">
        <v>40051</v>
      </c>
      <c r="D129">
        <v>236.33637112681299</v>
      </c>
      <c r="E129">
        <v>98.760472970858501</v>
      </c>
      <c r="F129">
        <v>0</v>
      </c>
      <c r="G129">
        <v>12</v>
      </c>
      <c r="H129">
        <v>42</v>
      </c>
      <c r="I129">
        <v>85</v>
      </c>
      <c r="J129">
        <v>170</v>
      </c>
      <c r="K129">
        <v>252</v>
      </c>
      <c r="L129">
        <v>323</v>
      </c>
      <c r="M129">
        <v>360</v>
      </c>
      <c r="N129">
        <v>361</v>
      </c>
      <c r="O129">
        <v>380</v>
      </c>
      <c r="P129">
        <v>380</v>
      </c>
    </row>
    <row r="130" spans="1:16" x14ac:dyDescent="0.25">
      <c r="A130" s="112"/>
      <c r="B130" t="s">
        <v>173</v>
      </c>
      <c r="C130">
        <v>40051</v>
      </c>
      <c r="D130">
        <v>0.44203640358542801</v>
      </c>
      <c r="E130">
        <v>0.71948427067821696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2</v>
      </c>
      <c r="N130">
        <v>2</v>
      </c>
      <c r="O130">
        <v>2</v>
      </c>
      <c r="P130">
        <v>2</v>
      </c>
    </row>
    <row r="131" spans="1:16" x14ac:dyDescent="0.25">
      <c r="A131" s="112"/>
      <c r="B131" t="s">
        <v>174</v>
      </c>
      <c r="C131">
        <v>40051</v>
      </c>
      <c r="D131">
        <v>-4526.3591171256603</v>
      </c>
      <c r="E131">
        <v>4402.3270464851703</v>
      </c>
      <c r="F131">
        <v>-19980</v>
      </c>
      <c r="G131">
        <v>-17982</v>
      </c>
      <c r="H131">
        <v>-12987</v>
      </c>
      <c r="I131">
        <v>-9990</v>
      </c>
      <c r="J131">
        <v>-7992</v>
      </c>
      <c r="K131">
        <v>-4995</v>
      </c>
      <c r="L131">
        <v>10</v>
      </c>
      <c r="M131">
        <v>26</v>
      </c>
      <c r="N131">
        <v>50</v>
      </c>
      <c r="O131">
        <v>112</v>
      </c>
      <c r="P131">
        <v>182</v>
      </c>
    </row>
    <row r="132" spans="1:16" x14ac:dyDescent="0.25">
      <c r="A132" s="112"/>
      <c r="B132" t="s">
        <v>175</v>
      </c>
      <c r="C132">
        <v>40051</v>
      </c>
      <c r="D132">
        <v>4.1785223839604502</v>
      </c>
      <c r="E132">
        <v>1.8845555674368999</v>
      </c>
      <c r="F132">
        <v>0</v>
      </c>
      <c r="G132">
        <v>0</v>
      </c>
      <c r="H132">
        <v>0</v>
      </c>
      <c r="I132">
        <v>0</v>
      </c>
      <c r="J132">
        <v>4</v>
      </c>
      <c r="K132">
        <v>4</v>
      </c>
      <c r="L132">
        <v>6</v>
      </c>
      <c r="M132">
        <v>6</v>
      </c>
      <c r="N132">
        <v>6</v>
      </c>
      <c r="O132">
        <v>6</v>
      </c>
      <c r="P132">
        <v>6</v>
      </c>
    </row>
    <row r="133" spans="1:16" x14ac:dyDescent="0.25">
      <c r="A133" s="112"/>
      <c r="B133" t="s">
        <v>10</v>
      </c>
      <c r="C133">
        <v>40051</v>
      </c>
      <c r="D133">
        <v>2.4955931187735598</v>
      </c>
      <c r="E133">
        <v>1.3512464508455699</v>
      </c>
      <c r="F133">
        <v>0</v>
      </c>
      <c r="G133">
        <v>0</v>
      </c>
      <c r="H133">
        <v>1</v>
      </c>
      <c r="I133">
        <v>1</v>
      </c>
      <c r="J133">
        <v>2</v>
      </c>
      <c r="K133">
        <v>2</v>
      </c>
      <c r="L133">
        <v>3</v>
      </c>
      <c r="M133">
        <v>5</v>
      </c>
      <c r="N133">
        <v>5</v>
      </c>
      <c r="O133">
        <v>6</v>
      </c>
      <c r="P133">
        <v>6</v>
      </c>
    </row>
    <row r="134" spans="1:16" x14ac:dyDescent="0.25">
      <c r="A134" s="112"/>
      <c r="B134" t="s">
        <v>176</v>
      </c>
      <c r="C134">
        <v>40051</v>
      </c>
      <c r="D134">
        <v>10.980774512496501</v>
      </c>
      <c r="E134">
        <v>7.5615117096503903</v>
      </c>
      <c r="F134">
        <v>0</v>
      </c>
      <c r="G134">
        <v>0</v>
      </c>
      <c r="H134">
        <v>0</v>
      </c>
      <c r="I134">
        <v>0</v>
      </c>
      <c r="J134">
        <v>2</v>
      </c>
      <c r="K134">
        <v>13</v>
      </c>
      <c r="L134">
        <v>18</v>
      </c>
      <c r="M134">
        <v>19</v>
      </c>
      <c r="N134">
        <v>20</v>
      </c>
      <c r="O134">
        <v>20</v>
      </c>
      <c r="P134">
        <v>20</v>
      </c>
    </row>
    <row r="135" spans="1:16" x14ac:dyDescent="0.25">
      <c r="A135" s="112"/>
      <c r="B135" t="s">
        <v>177</v>
      </c>
      <c r="C135">
        <v>40051</v>
      </c>
      <c r="D135">
        <v>-285.07817532645799</v>
      </c>
      <c r="E135">
        <v>452.58906358890903</v>
      </c>
      <c r="F135">
        <v>-999</v>
      </c>
      <c r="G135">
        <v>-999</v>
      </c>
      <c r="H135">
        <v>-999</v>
      </c>
      <c r="I135">
        <v>-999</v>
      </c>
      <c r="J135">
        <v>-999</v>
      </c>
      <c r="K135">
        <v>0</v>
      </c>
      <c r="L135">
        <v>0</v>
      </c>
      <c r="M135">
        <v>8</v>
      </c>
      <c r="N135">
        <v>12</v>
      </c>
      <c r="O135">
        <v>14</v>
      </c>
      <c r="P135">
        <v>14</v>
      </c>
    </row>
    <row r="136" spans="1:16" x14ac:dyDescent="0.25">
      <c r="A136" s="112"/>
      <c r="B136" t="s">
        <v>178</v>
      </c>
      <c r="C136">
        <v>40051</v>
      </c>
      <c r="D136">
        <v>11.170532570972</v>
      </c>
      <c r="E136">
        <v>7.9764435683149504</v>
      </c>
      <c r="F136">
        <v>0</v>
      </c>
      <c r="G136">
        <v>0</v>
      </c>
      <c r="H136">
        <v>0</v>
      </c>
      <c r="I136">
        <v>0</v>
      </c>
      <c r="J136">
        <v>4</v>
      </c>
      <c r="K136">
        <v>12</v>
      </c>
      <c r="L136">
        <v>18</v>
      </c>
      <c r="M136">
        <v>24</v>
      </c>
      <c r="N136">
        <v>24</v>
      </c>
      <c r="O136">
        <v>24</v>
      </c>
      <c r="P136">
        <v>24</v>
      </c>
    </row>
    <row r="137" spans="1:16" x14ac:dyDescent="0.25">
      <c r="A137" s="112"/>
      <c r="B137" t="s">
        <v>179</v>
      </c>
      <c r="C137">
        <v>40051</v>
      </c>
      <c r="D137">
        <v>-4787.3334997877701</v>
      </c>
      <c r="E137">
        <v>7698.5493603822797</v>
      </c>
      <c r="F137">
        <v>-18981</v>
      </c>
      <c r="G137">
        <v>-18981</v>
      </c>
      <c r="H137">
        <v>-17982</v>
      </c>
      <c r="I137">
        <v>-17982</v>
      </c>
      <c r="J137">
        <v>-12987</v>
      </c>
      <c r="K137">
        <v>154</v>
      </c>
      <c r="L137">
        <v>238</v>
      </c>
      <c r="M137">
        <v>285</v>
      </c>
      <c r="N137">
        <v>304</v>
      </c>
      <c r="O137">
        <v>304</v>
      </c>
      <c r="P137">
        <v>304</v>
      </c>
    </row>
    <row r="138" spans="1:16" x14ac:dyDescent="0.25">
      <c r="A138" s="112"/>
      <c r="B138" t="s">
        <v>180</v>
      </c>
      <c r="C138">
        <v>40051</v>
      </c>
      <c r="D138">
        <v>2.1722304062320501E-2</v>
      </c>
      <c r="E138">
        <v>0.14577714555593499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</row>
    <row r="139" spans="1:16" x14ac:dyDescent="0.25">
      <c r="A139" s="112"/>
      <c r="B139" t="s">
        <v>181</v>
      </c>
      <c r="C139">
        <v>40051</v>
      </c>
      <c r="D139">
        <v>-1737.2427155376799</v>
      </c>
      <c r="E139">
        <v>1630.9375507268001</v>
      </c>
      <c r="F139">
        <v>-5994</v>
      </c>
      <c r="G139">
        <v>-5994</v>
      </c>
      <c r="H139">
        <v>-4995</v>
      </c>
      <c r="I139">
        <v>-3996</v>
      </c>
      <c r="J139">
        <v>-2997</v>
      </c>
      <c r="K139">
        <v>-1998</v>
      </c>
      <c r="L139">
        <v>14</v>
      </c>
      <c r="M139">
        <v>34</v>
      </c>
      <c r="N139">
        <v>48</v>
      </c>
      <c r="O139">
        <v>80</v>
      </c>
      <c r="P139">
        <v>108</v>
      </c>
    </row>
    <row r="140" spans="1:16" x14ac:dyDescent="0.25">
      <c r="A140" s="112"/>
      <c r="B140" t="s">
        <v>182</v>
      </c>
      <c r="C140">
        <v>40051</v>
      </c>
      <c r="D140">
        <v>-1291.1819679908101</v>
      </c>
      <c r="E140">
        <v>1386.1061823898201</v>
      </c>
      <c r="F140">
        <v>-3996</v>
      </c>
      <c r="G140">
        <v>-3996</v>
      </c>
      <c r="H140">
        <v>-3996</v>
      </c>
      <c r="I140">
        <v>-3996</v>
      </c>
      <c r="J140">
        <v>-1998</v>
      </c>
      <c r="K140">
        <v>-999</v>
      </c>
      <c r="L140">
        <v>6</v>
      </c>
      <c r="M140">
        <v>26</v>
      </c>
      <c r="N140">
        <v>39</v>
      </c>
      <c r="O140">
        <v>52</v>
      </c>
      <c r="P140">
        <v>56</v>
      </c>
    </row>
    <row r="141" spans="1:16" x14ac:dyDescent="0.25">
      <c r="A141" s="112"/>
      <c r="B141" t="s">
        <v>183</v>
      </c>
      <c r="C141">
        <v>40051</v>
      </c>
      <c r="D141">
        <v>-129.18816009587701</v>
      </c>
      <c r="E141">
        <v>340.25415667808198</v>
      </c>
      <c r="F141">
        <v>-999</v>
      </c>
      <c r="G141">
        <v>-999</v>
      </c>
      <c r="H141">
        <v>-999</v>
      </c>
      <c r="I141">
        <v>-999</v>
      </c>
      <c r="J141">
        <v>0</v>
      </c>
      <c r="K141">
        <v>0</v>
      </c>
      <c r="L141">
        <v>7</v>
      </c>
      <c r="M141">
        <v>14</v>
      </c>
      <c r="N141">
        <v>15</v>
      </c>
      <c r="O141">
        <v>16</v>
      </c>
      <c r="P141">
        <v>16</v>
      </c>
    </row>
    <row r="142" spans="1:16" x14ac:dyDescent="0.25">
      <c r="A142" s="112"/>
      <c r="B142" t="s">
        <v>184</v>
      </c>
      <c r="C142">
        <v>40051</v>
      </c>
      <c r="D142">
        <v>21.0857656487977</v>
      </c>
      <c r="E142">
        <v>22.759129759081102</v>
      </c>
      <c r="F142">
        <v>0</v>
      </c>
      <c r="G142">
        <v>0</v>
      </c>
      <c r="H142">
        <v>0</v>
      </c>
      <c r="I142">
        <v>0</v>
      </c>
      <c r="J142">
        <v>4</v>
      </c>
      <c r="K142">
        <v>14</v>
      </c>
      <c r="L142">
        <v>34</v>
      </c>
      <c r="M142">
        <v>51</v>
      </c>
      <c r="N142">
        <v>68</v>
      </c>
      <c r="O142">
        <v>100</v>
      </c>
      <c r="P142">
        <v>120</v>
      </c>
    </row>
    <row r="143" spans="1:16" x14ac:dyDescent="0.25">
      <c r="A143" s="112"/>
      <c r="B143" t="s">
        <v>185</v>
      </c>
      <c r="C143">
        <v>40051</v>
      </c>
      <c r="D143">
        <v>3.98417018301665</v>
      </c>
      <c r="E143">
        <v>4.1537191009310899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3</v>
      </c>
      <c r="L143">
        <v>6</v>
      </c>
      <c r="M143">
        <v>8</v>
      </c>
      <c r="N143">
        <v>11</v>
      </c>
      <c r="O143">
        <v>17</v>
      </c>
      <c r="P143">
        <v>20</v>
      </c>
    </row>
    <row r="144" spans="1:16" x14ac:dyDescent="0.25">
      <c r="A144" s="112"/>
      <c r="B144" t="s">
        <v>186</v>
      </c>
      <c r="C144">
        <v>40051</v>
      </c>
      <c r="D144">
        <v>10.0303113530248</v>
      </c>
      <c r="E144">
        <v>11.312215621732699</v>
      </c>
      <c r="F144">
        <v>0</v>
      </c>
      <c r="G144">
        <v>0</v>
      </c>
      <c r="H144">
        <v>0</v>
      </c>
      <c r="I144">
        <v>0</v>
      </c>
      <c r="J144">
        <v>2</v>
      </c>
      <c r="K144">
        <v>6</v>
      </c>
      <c r="L144">
        <v>15</v>
      </c>
      <c r="M144">
        <v>24</v>
      </c>
      <c r="N144">
        <v>32</v>
      </c>
      <c r="O144">
        <v>52</v>
      </c>
      <c r="P144">
        <v>80</v>
      </c>
    </row>
    <row r="145" spans="1:16" x14ac:dyDescent="0.25">
      <c r="A145" s="112"/>
      <c r="B145" t="s">
        <v>187</v>
      </c>
      <c r="C145">
        <v>40051</v>
      </c>
      <c r="D145">
        <v>4.5466779855684001</v>
      </c>
      <c r="E145">
        <v>1.62021781111503</v>
      </c>
      <c r="F145">
        <v>0</v>
      </c>
      <c r="G145">
        <v>0</v>
      </c>
      <c r="H145">
        <v>1</v>
      </c>
      <c r="I145">
        <v>2</v>
      </c>
      <c r="J145">
        <v>4</v>
      </c>
      <c r="K145">
        <v>5</v>
      </c>
      <c r="L145">
        <v>6</v>
      </c>
      <c r="M145">
        <v>6</v>
      </c>
      <c r="N145">
        <v>6</v>
      </c>
      <c r="O145">
        <v>6</v>
      </c>
      <c r="P145">
        <v>6</v>
      </c>
    </row>
    <row r="146" spans="1:16" x14ac:dyDescent="0.25">
      <c r="A146" s="112"/>
      <c r="B146" t="s">
        <v>188</v>
      </c>
      <c r="C146">
        <v>40051</v>
      </c>
      <c r="D146">
        <v>15.3600908841227</v>
      </c>
      <c r="E146">
        <v>18.411387651060402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8</v>
      </c>
      <c r="L146">
        <v>21</v>
      </c>
      <c r="M146">
        <v>45</v>
      </c>
      <c r="N146">
        <v>57</v>
      </c>
      <c r="O146">
        <v>76</v>
      </c>
      <c r="P146">
        <v>80</v>
      </c>
    </row>
    <row r="147" spans="1:16" x14ac:dyDescent="0.25">
      <c r="A147" s="112"/>
      <c r="B147" t="s">
        <v>189</v>
      </c>
      <c r="C147">
        <v>40051</v>
      </c>
      <c r="D147">
        <v>1.8839729345084999</v>
      </c>
      <c r="E147">
        <v>1.58431625100139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3</v>
      </c>
      <c r="M147">
        <v>4</v>
      </c>
      <c r="N147">
        <v>5</v>
      </c>
      <c r="O147">
        <v>6</v>
      </c>
      <c r="P147">
        <v>6</v>
      </c>
    </row>
    <row r="148" spans="1:16" x14ac:dyDescent="0.25">
      <c r="A148" s="112"/>
      <c r="B148" t="s">
        <v>14</v>
      </c>
      <c r="C148">
        <v>40051</v>
      </c>
      <c r="D148">
        <v>0.41035180145314698</v>
      </c>
      <c r="E148">
        <v>0.49190369181931998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1</v>
      </c>
      <c r="P148">
        <v>1</v>
      </c>
    </row>
    <row r="149" spans="1:16" x14ac:dyDescent="0.25">
      <c r="A149" s="112"/>
      <c r="B149" t="s">
        <v>190</v>
      </c>
      <c r="C149">
        <v>40051</v>
      </c>
      <c r="D149">
        <v>2.4599385783126499</v>
      </c>
      <c r="E149">
        <v>1.4387231772466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3</v>
      </c>
      <c r="L149">
        <v>4</v>
      </c>
      <c r="M149">
        <v>4</v>
      </c>
      <c r="N149">
        <v>4</v>
      </c>
      <c r="O149">
        <v>4</v>
      </c>
      <c r="P149">
        <v>4</v>
      </c>
    </row>
    <row r="150" spans="1:16" x14ac:dyDescent="0.25">
      <c r="A150" s="112"/>
      <c r="B150" t="s">
        <v>191</v>
      </c>
      <c r="C150">
        <v>40051</v>
      </c>
      <c r="D150">
        <v>2.91545779131607</v>
      </c>
      <c r="E150">
        <v>2.73940925168634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</v>
      </c>
      <c r="L150">
        <v>4</v>
      </c>
      <c r="M150">
        <v>6</v>
      </c>
      <c r="N150">
        <v>8</v>
      </c>
      <c r="O150">
        <v>10</v>
      </c>
      <c r="P150">
        <v>12</v>
      </c>
    </row>
    <row r="151" spans="1:16" x14ac:dyDescent="0.25">
      <c r="A151" s="112"/>
      <c r="B151" t="s">
        <v>192</v>
      </c>
      <c r="C151">
        <v>40051</v>
      </c>
      <c r="D151">
        <v>-2438.3236872986899</v>
      </c>
      <c r="E151">
        <v>5218.3752309392903</v>
      </c>
      <c r="F151">
        <v>-19980</v>
      </c>
      <c r="G151">
        <v>-19980</v>
      </c>
      <c r="H151">
        <v>-15984</v>
      </c>
      <c r="I151">
        <v>-11988</v>
      </c>
      <c r="J151">
        <v>-999</v>
      </c>
      <c r="K151">
        <v>16</v>
      </c>
      <c r="L151">
        <v>84</v>
      </c>
      <c r="M151">
        <v>182</v>
      </c>
      <c r="N151">
        <v>240</v>
      </c>
      <c r="O151">
        <v>300</v>
      </c>
      <c r="P151">
        <v>360</v>
      </c>
    </row>
    <row r="152" spans="1:16" x14ac:dyDescent="0.25">
      <c r="A152" s="112"/>
      <c r="B152" t="s">
        <v>193</v>
      </c>
      <c r="C152">
        <v>40051</v>
      </c>
      <c r="D152">
        <v>4.5426581109085902</v>
      </c>
      <c r="E152">
        <v>3.8813033983892602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5</v>
      </c>
      <c r="L152">
        <v>6</v>
      </c>
      <c r="M152">
        <v>10</v>
      </c>
      <c r="N152">
        <v>12</v>
      </c>
      <c r="O152">
        <v>12</v>
      </c>
      <c r="P152">
        <v>12</v>
      </c>
    </row>
    <row r="153" spans="1:16" x14ac:dyDescent="0.25">
      <c r="A153" s="112"/>
      <c r="B153" t="s">
        <v>194</v>
      </c>
      <c r="C153">
        <v>40051</v>
      </c>
      <c r="D153">
        <v>-1391.0949039974</v>
      </c>
      <c r="E153">
        <v>2311.6836857855401</v>
      </c>
      <c r="F153">
        <v>-5994</v>
      </c>
      <c r="G153">
        <v>-5994</v>
      </c>
      <c r="H153">
        <v>-5994</v>
      </c>
      <c r="I153">
        <v>-5994</v>
      </c>
      <c r="J153">
        <v>-2997</v>
      </c>
      <c r="K153">
        <v>20</v>
      </c>
      <c r="L153">
        <v>54</v>
      </c>
      <c r="M153">
        <v>84</v>
      </c>
      <c r="N153">
        <v>90</v>
      </c>
      <c r="O153">
        <v>102</v>
      </c>
      <c r="P153">
        <v>108</v>
      </c>
    </row>
    <row r="154" spans="1:16" x14ac:dyDescent="0.25">
      <c r="A154" s="112"/>
      <c r="B154" t="s">
        <v>195</v>
      </c>
      <c r="C154">
        <v>40051</v>
      </c>
      <c r="D154">
        <v>-348.93912761229399</v>
      </c>
      <c r="E154">
        <v>705.80650104588597</v>
      </c>
      <c r="F154">
        <v>-1998</v>
      </c>
      <c r="G154">
        <v>-1998</v>
      </c>
      <c r="H154">
        <v>-1998</v>
      </c>
      <c r="I154">
        <v>-1998</v>
      </c>
      <c r="J154">
        <v>0</v>
      </c>
      <c r="K154">
        <v>2</v>
      </c>
      <c r="L154">
        <v>15</v>
      </c>
      <c r="M154">
        <v>28</v>
      </c>
      <c r="N154">
        <v>30</v>
      </c>
      <c r="O154">
        <v>34</v>
      </c>
      <c r="P154">
        <v>36</v>
      </c>
    </row>
    <row r="155" spans="1:16" x14ac:dyDescent="0.25">
      <c r="A155" s="112"/>
      <c r="B155" t="s">
        <v>196</v>
      </c>
      <c r="C155">
        <v>40051</v>
      </c>
      <c r="D155">
        <v>2.3095553169708599E-2</v>
      </c>
      <c r="E155">
        <v>0.150208894353902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</row>
    <row r="156" spans="1:16" x14ac:dyDescent="0.25">
      <c r="A156" s="112"/>
      <c r="B156" t="s">
        <v>197</v>
      </c>
      <c r="C156">
        <v>40051</v>
      </c>
      <c r="D156">
        <v>0.26770867144390897</v>
      </c>
      <c r="E156">
        <v>0.44277040729647699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25">
      <c r="A157" s="112"/>
      <c r="B157" t="s">
        <v>198</v>
      </c>
      <c r="C157">
        <v>40051</v>
      </c>
      <c r="D157">
        <v>-690.15699982522199</v>
      </c>
      <c r="E157">
        <v>465.19163862216499</v>
      </c>
      <c r="F157">
        <v>-999</v>
      </c>
      <c r="G157">
        <v>-999</v>
      </c>
      <c r="H157">
        <v>-999</v>
      </c>
      <c r="I157">
        <v>-999</v>
      </c>
      <c r="J157">
        <v>-999</v>
      </c>
      <c r="K157">
        <v>-999</v>
      </c>
      <c r="L157">
        <v>8</v>
      </c>
      <c r="M157">
        <v>13</v>
      </c>
      <c r="N157">
        <v>14</v>
      </c>
      <c r="O157">
        <v>14</v>
      </c>
      <c r="P157">
        <v>14</v>
      </c>
    </row>
    <row r="158" spans="1:16" x14ac:dyDescent="0.25">
      <c r="A158" s="112"/>
      <c r="B158" t="s">
        <v>9</v>
      </c>
      <c r="C158">
        <v>40051</v>
      </c>
      <c r="D158">
        <v>0.75461286859254395</v>
      </c>
      <c r="E158">
        <v>0.43032186869233902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25">
      <c r="A159" s="112"/>
      <c r="B159" t="s">
        <v>199</v>
      </c>
      <c r="C159">
        <v>40051</v>
      </c>
      <c r="D159">
        <v>79.032533519762296</v>
      </c>
      <c r="E159">
        <v>49.0895054038482</v>
      </c>
      <c r="F159">
        <v>0</v>
      </c>
      <c r="G159">
        <v>19</v>
      </c>
      <c r="H159">
        <v>19</v>
      </c>
      <c r="I159">
        <v>19</v>
      </c>
      <c r="J159">
        <v>19</v>
      </c>
      <c r="K159">
        <v>90</v>
      </c>
      <c r="L159">
        <v>132</v>
      </c>
      <c r="M159">
        <v>136</v>
      </c>
      <c r="N159">
        <v>136</v>
      </c>
      <c r="O159">
        <v>208</v>
      </c>
      <c r="P159">
        <v>208</v>
      </c>
    </row>
    <row r="160" spans="1:16" x14ac:dyDescent="0.25">
      <c r="A160" s="112"/>
      <c r="B160" t="s">
        <v>200</v>
      </c>
      <c r="C160">
        <v>40051</v>
      </c>
      <c r="D160">
        <v>6.45032583456093</v>
      </c>
      <c r="E160">
        <v>6.7852486014118796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</v>
      </c>
      <c r="L160">
        <v>12</v>
      </c>
      <c r="M160">
        <v>17</v>
      </c>
      <c r="N160">
        <v>19</v>
      </c>
      <c r="O160">
        <v>20</v>
      </c>
      <c r="P160">
        <v>20</v>
      </c>
    </row>
    <row r="161" spans="1:16" x14ac:dyDescent="0.25">
      <c r="A161" s="112"/>
      <c r="B161" t="s">
        <v>201</v>
      </c>
      <c r="C161">
        <v>40051</v>
      </c>
      <c r="D161">
        <v>8.5583131507328094</v>
      </c>
      <c r="E161">
        <v>6.9872696076652696</v>
      </c>
      <c r="F161">
        <v>0</v>
      </c>
      <c r="G161">
        <v>0</v>
      </c>
      <c r="H161">
        <v>0</v>
      </c>
      <c r="I161">
        <v>0</v>
      </c>
      <c r="J161">
        <v>4</v>
      </c>
      <c r="K161">
        <v>6</v>
      </c>
      <c r="L161">
        <v>12</v>
      </c>
      <c r="M161">
        <v>18</v>
      </c>
      <c r="N161">
        <v>24</v>
      </c>
      <c r="O161">
        <v>24</v>
      </c>
      <c r="P161">
        <v>24</v>
      </c>
    </row>
    <row r="162" spans="1:16" x14ac:dyDescent="0.25">
      <c r="A162" s="112"/>
      <c r="B162" t="s">
        <v>202</v>
      </c>
      <c r="C162">
        <v>40051</v>
      </c>
      <c r="D162">
        <v>1.17350378267708E-2</v>
      </c>
      <c r="E162">
        <v>0.107692229455884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</v>
      </c>
    </row>
    <row r="163" spans="1:16" x14ac:dyDescent="0.25">
      <c r="A163" s="112"/>
      <c r="B163" t="s">
        <v>203</v>
      </c>
      <c r="C163">
        <v>40051</v>
      </c>
      <c r="D163">
        <v>0.42101320815959598</v>
      </c>
      <c r="E163">
        <v>0.49372783305572698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1</v>
      </c>
    </row>
    <row r="164" spans="1:16" x14ac:dyDescent="0.25">
      <c r="A164" s="112"/>
      <c r="B164" t="s">
        <v>204</v>
      </c>
      <c r="C164">
        <v>40051</v>
      </c>
      <c r="D164">
        <v>-9916.9935332451096</v>
      </c>
      <c r="E164">
        <v>7894.2084039170404</v>
      </c>
      <c r="F164">
        <v>-19980</v>
      </c>
      <c r="G164">
        <v>-19980</v>
      </c>
      <c r="H164">
        <v>-19980</v>
      </c>
      <c r="I164">
        <v>-18981</v>
      </c>
      <c r="J164">
        <v>-17982</v>
      </c>
      <c r="K164">
        <v>-11988</v>
      </c>
      <c r="L164">
        <v>77</v>
      </c>
      <c r="M164">
        <v>195</v>
      </c>
      <c r="N164">
        <v>234</v>
      </c>
      <c r="O164">
        <v>266</v>
      </c>
      <c r="P164">
        <v>280</v>
      </c>
    </row>
    <row r="165" spans="1:16" x14ac:dyDescent="0.25">
      <c r="A165" s="112"/>
      <c r="B165" t="s">
        <v>205</v>
      </c>
      <c r="C165">
        <v>40051</v>
      </c>
      <c r="D165">
        <v>-11087.246535667</v>
      </c>
      <c r="E165">
        <v>8097.8642904107301</v>
      </c>
      <c r="F165">
        <v>-18981</v>
      </c>
      <c r="G165">
        <v>-18981</v>
      </c>
      <c r="H165">
        <v>-18981</v>
      </c>
      <c r="I165">
        <v>-17982</v>
      </c>
      <c r="J165">
        <v>-17982</v>
      </c>
      <c r="K165">
        <v>-16983</v>
      </c>
      <c r="L165">
        <v>114</v>
      </c>
      <c r="M165">
        <v>224</v>
      </c>
      <c r="N165">
        <v>247</v>
      </c>
      <c r="O165">
        <v>266</v>
      </c>
      <c r="P165">
        <v>266</v>
      </c>
    </row>
    <row r="166" spans="1:16" x14ac:dyDescent="0.25">
      <c r="A166" s="112"/>
      <c r="B166" t="s">
        <v>206</v>
      </c>
      <c r="C166">
        <v>40051</v>
      </c>
      <c r="D166">
        <v>-2446.7489450950002</v>
      </c>
      <c r="E166">
        <v>4317.0285685688896</v>
      </c>
      <c r="F166">
        <v>-19980</v>
      </c>
      <c r="G166">
        <v>-17982</v>
      </c>
      <c r="H166">
        <v>-10989</v>
      </c>
      <c r="I166">
        <v>-7992</v>
      </c>
      <c r="J166">
        <v>-4995</v>
      </c>
      <c r="K166">
        <v>16</v>
      </c>
      <c r="L166">
        <v>64</v>
      </c>
      <c r="M166">
        <v>104</v>
      </c>
      <c r="N166">
        <v>112</v>
      </c>
      <c r="O166">
        <v>182</v>
      </c>
      <c r="P166">
        <v>210</v>
      </c>
    </row>
    <row r="167" spans="1:16" x14ac:dyDescent="0.25">
      <c r="A167" s="112"/>
      <c r="B167" t="s">
        <v>207</v>
      </c>
      <c r="C167">
        <v>40051</v>
      </c>
      <c r="D167">
        <v>103.270405233327</v>
      </c>
      <c r="E167">
        <v>90.324768657287606</v>
      </c>
      <c r="F167">
        <v>0</v>
      </c>
      <c r="G167">
        <v>0</v>
      </c>
      <c r="H167">
        <v>0</v>
      </c>
      <c r="I167">
        <v>0</v>
      </c>
      <c r="J167">
        <v>22</v>
      </c>
      <c r="K167">
        <v>80</v>
      </c>
      <c r="L167">
        <v>180</v>
      </c>
      <c r="M167">
        <v>272</v>
      </c>
      <c r="N167">
        <v>280</v>
      </c>
      <c r="O167">
        <v>280</v>
      </c>
      <c r="P167">
        <v>280</v>
      </c>
    </row>
    <row r="168" spans="1:16" x14ac:dyDescent="0.25">
      <c r="A168" s="112"/>
      <c r="B168" t="s">
        <v>208</v>
      </c>
      <c r="C168">
        <v>40051</v>
      </c>
      <c r="D168">
        <v>2.6011335547177299</v>
      </c>
      <c r="E168">
        <v>2.6402394083202099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</v>
      </c>
      <c r="L168">
        <v>4</v>
      </c>
      <c r="M168">
        <v>8</v>
      </c>
      <c r="N168">
        <v>8</v>
      </c>
      <c r="O168">
        <v>8</v>
      </c>
      <c r="P168">
        <v>8</v>
      </c>
    </row>
    <row r="169" spans="1:16" x14ac:dyDescent="0.25">
      <c r="A169" s="112"/>
      <c r="B169" t="s">
        <v>209</v>
      </c>
      <c r="C169">
        <v>40051</v>
      </c>
      <c r="D169">
        <v>-4413.1759506628996</v>
      </c>
      <c r="E169">
        <v>7296.1249888730399</v>
      </c>
      <c r="F169">
        <v>-19980</v>
      </c>
      <c r="G169">
        <v>-19980</v>
      </c>
      <c r="H169">
        <v>-18981</v>
      </c>
      <c r="I169">
        <v>-17982</v>
      </c>
      <c r="J169">
        <v>-9990</v>
      </c>
      <c r="K169">
        <v>65</v>
      </c>
      <c r="L169">
        <v>165</v>
      </c>
      <c r="M169">
        <v>266</v>
      </c>
      <c r="N169">
        <v>288</v>
      </c>
      <c r="O169">
        <v>320</v>
      </c>
      <c r="P169">
        <v>360</v>
      </c>
    </row>
    <row r="170" spans="1:16" x14ac:dyDescent="0.25">
      <c r="A170" s="112"/>
      <c r="B170" t="s">
        <v>210</v>
      </c>
      <c r="C170">
        <v>40051</v>
      </c>
      <c r="D170">
        <v>14.3908266959626</v>
      </c>
      <c r="E170">
        <v>5.0364300559590998</v>
      </c>
      <c r="F170">
        <v>0</v>
      </c>
      <c r="G170">
        <v>1</v>
      </c>
      <c r="H170">
        <v>4</v>
      </c>
      <c r="I170">
        <v>6</v>
      </c>
      <c r="J170">
        <v>11</v>
      </c>
      <c r="K170">
        <v>16</v>
      </c>
      <c r="L170">
        <v>19</v>
      </c>
      <c r="M170">
        <v>20</v>
      </c>
      <c r="N170">
        <v>20</v>
      </c>
      <c r="O170">
        <v>20</v>
      </c>
      <c r="P170">
        <v>20</v>
      </c>
    </row>
    <row r="171" spans="1:16" x14ac:dyDescent="0.25">
      <c r="A171" s="112"/>
      <c r="B171" t="s">
        <v>211</v>
      </c>
      <c r="C171">
        <v>40051</v>
      </c>
      <c r="D171">
        <v>1.96254775161668</v>
      </c>
      <c r="E171">
        <v>2.1855490751144702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3</v>
      </c>
      <c r="M171">
        <v>6</v>
      </c>
      <c r="N171">
        <v>8</v>
      </c>
      <c r="O171">
        <v>8</v>
      </c>
      <c r="P171">
        <v>8</v>
      </c>
    </row>
    <row r="172" spans="1:16" x14ac:dyDescent="0.25">
      <c r="A172" s="112"/>
      <c r="B172" t="s">
        <v>212</v>
      </c>
      <c r="C172">
        <v>40051</v>
      </c>
      <c r="D172">
        <v>-703.325534942947</v>
      </c>
      <c r="E172">
        <v>790.58010641606199</v>
      </c>
      <c r="F172">
        <v>-1998</v>
      </c>
      <c r="G172">
        <v>-1998</v>
      </c>
      <c r="H172">
        <v>-1998</v>
      </c>
      <c r="I172">
        <v>-1998</v>
      </c>
      <c r="J172">
        <v>-999</v>
      </c>
      <c r="K172">
        <v>-999</v>
      </c>
      <c r="L172">
        <v>0</v>
      </c>
      <c r="M172">
        <v>14</v>
      </c>
      <c r="N172">
        <v>22</v>
      </c>
      <c r="O172">
        <v>28</v>
      </c>
      <c r="P172">
        <v>28</v>
      </c>
    </row>
    <row r="173" spans="1:16" x14ac:dyDescent="0.25">
      <c r="A173" s="112"/>
      <c r="B173" t="s">
        <v>213</v>
      </c>
      <c r="C173">
        <v>40051</v>
      </c>
      <c r="D173">
        <v>2.8775311477865699</v>
      </c>
      <c r="E173">
        <v>2.85726308144721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</v>
      </c>
      <c r="L173">
        <v>4</v>
      </c>
      <c r="M173">
        <v>8</v>
      </c>
      <c r="N173">
        <v>8</v>
      </c>
      <c r="O173">
        <v>8</v>
      </c>
      <c r="P173">
        <v>8</v>
      </c>
    </row>
    <row r="174" spans="1:16" x14ac:dyDescent="0.25">
      <c r="A174" s="112"/>
      <c r="B174" t="s">
        <v>214</v>
      </c>
      <c r="C174">
        <v>40051</v>
      </c>
      <c r="D174">
        <v>309064.38862949703</v>
      </c>
      <c r="E174">
        <v>466382.910465575</v>
      </c>
      <c r="F174">
        <v>-15984</v>
      </c>
      <c r="G174">
        <v>-15984</v>
      </c>
      <c r="H174">
        <v>-14985</v>
      </c>
      <c r="I174">
        <v>-13986</v>
      </c>
      <c r="J174">
        <v>-11988</v>
      </c>
      <c r="K174">
        <v>120</v>
      </c>
      <c r="L174">
        <v>998001</v>
      </c>
      <c r="M174">
        <v>998001</v>
      </c>
      <c r="N174">
        <v>998001</v>
      </c>
      <c r="O174">
        <v>998001</v>
      </c>
      <c r="P174">
        <v>998001</v>
      </c>
    </row>
    <row r="175" spans="1:16" x14ac:dyDescent="0.25">
      <c r="A175" s="112"/>
      <c r="B175" t="s">
        <v>215</v>
      </c>
      <c r="C175">
        <v>40051</v>
      </c>
      <c r="D175">
        <v>17.106264512746201</v>
      </c>
      <c r="E175">
        <v>13.2964243250218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18</v>
      </c>
      <c r="L175">
        <v>30</v>
      </c>
      <c r="M175">
        <v>36</v>
      </c>
      <c r="N175">
        <v>38</v>
      </c>
      <c r="O175">
        <v>38</v>
      </c>
      <c r="P175">
        <v>38</v>
      </c>
    </row>
    <row r="176" spans="1:16" x14ac:dyDescent="0.25">
      <c r="A176" s="112"/>
      <c r="B176" t="s">
        <v>216</v>
      </c>
      <c r="C176">
        <v>40051</v>
      </c>
      <c r="D176">
        <v>3.05110983496042E-2</v>
      </c>
      <c r="E176">
        <v>0.17199101664958899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</row>
    <row r="177" spans="1:16" x14ac:dyDescent="0.25">
      <c r="A177" s="112"/>
      <c r="B177" t="s">
        <v>217</v>
      </c>
      <c r="C177">
        <v>40051</v>
      </c>
      <c r="D177">
        <v>-284.79930588499599</v>
      </c>
      <c r="E177">
        <v>452.77264651659698</v>
      </c>
      <c r="F177">
        <v>-999</v>
      </c>
      <c r="G177">
        <v>-999</v>
      </c>
      <c r="H177">
        <v>-999</v>
      </c>
      <c r="I177">
        <v>-999</v>
      </c>
      <c r="J177">
        <v>-999</v>
      </c>
      <c r="K177">
        <v>0</v>
      </c>
      <c r="L177">
        <v>0</v>
      </c>
      <c r="M177">
        <v>8</v>
      </c>
      <c r="N177">
        <v>15</v>
      </c>
      <c r="O177">
        <v>17</v>
      </c>
      <c r="P177">
        <v>18</v>
      </c>
    </row>
    <row r="178" spans="1:16" x14ac:dyDescent="0.25">
      <c r="A178" s="112"/>
      <c r="B178" t="s">
        <v>218</v>
      </c>
      <c r="C178">
        <v>40051</v>
      </c>
      <c r="D178">
        <v>40.820603730243903</v>
      </c>
      <c r="E178">
        <v>24.116157749818601</v>
      </c>
      <c r="F178">
        <v>0</v>
      </c>
      <c r="G178">
        <v>0</v>
      </c>
      <c r="H178">
        <v>8</v>
      </c>
      <c r="I178">
        <v>16</v>
      </c>
      <c r="J178">
        <v>21</v>
      </c>
      <c r="K178">
        <v>36</v>
      </c>
      <c r="L178">
        <v>54</v>
      </c>
      <c r="M178">
        <v>76</v>
      </c>
      <c r="N178">
        <v>90</v>
      </c>
      <c r="O178">
        <v>108</v>
      </c>
      <c r="P178">
        <v>114</v>
      </c>
    </row>
    <row r="179" spans="1:16" x14ac:dyDescent="0.25">
      <c r="A179" s="112"/>
      <c r="B179" t="s">
        <v>219</v>
      </c>
      <c r="C179">
        <v>40051</v>
      </c>
      <c r="D179">
        <v>5.5632818156850004</v>
      </c>
      <c r="E179">
        <v>6.5862686998570696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</v>
      </c>
      <c r="L179">
        <v>8</v>
      </c>
      <c r="M179">
        <v>16</v>
      </c>
      <c r="N179">
        <v>16</v>
      </c>
      <c r="O179">
        <v>32</v>
      </c>
      <c r="P179">
        <v>40</v>
      </c>
    </row>
    <row r="180" spans="1:16" x14ac:dyDescent="0.25">
      <c r="A180" s="112"/>
      <c r="B180" t="s">
        <v>220</v>
      </c>
      <c r="C180">
        <v>40051</v>
      </c>
      <c r="D180">
        <v>13.726024318993201</v>
      </c>
      <c r="E180">
        <v>13.8935049491323</v>
      </c>
      <c r="F180">
        <v>0</v>
      </c>
      <c r="G180">
        <v>0</v>
      </c>
      <c r="H180">
        <v>1</v>
      </c>
      <c r="I180">
        <v>2</v>
      </c>
      <c r="J180">
        <v>3</v>
      </c>
      <c r="K180">
        <v>10</v>
      </c>
      <c r="L180">
        <v>18</v>
      </c>
      <c r="M180">
        <v>32</v>
      </c>
      <c r="N180">
        <v>40</v>
      </c>
      <c r="O180">
        <v>64</v>
      </c>
      <c r="P180">
        <v>120</v>
      </c>
    </row>
    <row r="181" spans="1:16" x14ac:dyDescent="0.25">
      <c r="A181" s="112"/>
      <c r="B181" t="s">
        <v>221</v>
      </c>
      <c r="C181">
        <v>40051</v>
      </c>
      <c r="D181">
        <v>1.54802626651019E-2</v>
      </c>
      <c r="E181">
        <v>0.123454463964855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</v>
      </c>
    </row>
    <row r="182" spans="1:16" x14ac:dyDescent="0.25">
      <c r="A182" s="112"/>
      <c r="B182" t="s">
        <v>222</v>
      </c>
      <c r="C182">
        <v>40051</v>
      </c>
      <c r="D182">
        <v>0.30855659034730698</v>
      </c>
      <c r="E182">
        <v>0.46190339680193199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25">
      <c r="A183" s="112"/>
      <c r="B183" t="s">
        <v>223</v>
      </c>
      <c r="C183">
        <v>40051</v>
      </c>
      <c r="D183">
        <v>4.6574367681206397</v>
      </c>
      <c r="E183">
        <v>4.4010044037420304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4</v>
      </c>
      <c r="L183">
        <v>6</v>
      </c>
      <c r="M183">
        <v>10</v>
      </c>
      <c r="N183">
        <v>12</v>
      </c>
      <c r="O183">
        <v>20</v>
      </c>
      <c r="P183">
        <v>24</v>
      </c>
    </row>
    <row r="184" spans="1:16" x14ac:dyDescent="0.25">
      <c r="A184" s="112"/>
      <c r="B184" t="s">
        <v>224</v>
      </c>
      <c r="C184">
        <v>40051</v>
      </c>
      <c r="D184">
        <v>10.443884047838999</v>
      </c>
      <c r="E184">
        <v>4.0816713101476596</v>
      </c>
      <c r="F184">
        <v>0</v>
      </c>
      <c r="G184">
        <v>0</v>
      </c>
      <c r="H184">
        <v>4</v>
      </c>
      <c r="I184">
        <v>4</v>
      </c>
      <c r="J184">
        <v>10</v>
      </c>
      <c r="K184">
        <v>12</v>
      </c>
      <c r="L184">
        <v>12</v>
      </c>
      <c r="M184">
        <v>15</v>
      </c>
      <c r="N184">
        <v>15</v>
      </c>
      <c r="O184">
        <v>15</v>
      </c>
      <c r="P184">
        <v>15</v>
      </c>
    </row>
    <row r="185" spans="1:16" x14ac:dyDescent="0.25">
      <c r="A185" s="112"/>
      <c r="B185" t="s">
        <v>225</v>
      </c>
      <c r="C185">
        <v>40051</v>
      </c>
      <c r="D185">
        <v>24.305285760655099</v>
      </c>
      <c r="E185">
        <v>20.655881123638</v>
      </c>
      <c r="F185">
        <v>0</v>
      </c>
      <c r="G185">
        <v>0</v>
      </c>
      <c r="H185">
        <v>2</v>
      </c>
      <c r="I185">
        <v>4</v>
      </c>
      <c r="J185">
        <v>6</v>
      </c>
      <c r="K185">
        <v>20</v>
      </c>
      <c r="L185">
        <v>32</v>
      </c>
      <c r="M185">
        <v>48</v>
      </c>
      <c r="N185">
        <v>66</v>
      </c>
      <c r="O185">
        <v>96</v>
      </c>
      <c r="P185">
        <v>120</v>
      </c>
    </row>
    <row r="186" spans="1:16" x14ac:dyDescent="0.25">
      <c r="A186" s="112"/>
      <c r="B186" t="s">
        <v>226</v>
      </c>
      <c r="C186">
        <v>40051</v>
      </c>
      <c r="D186">
        <v>-565.95530698359596</v>
      </c>
      <c r="E186">
        <v>1135.28027118061</v>
      </c>
      <c r="F186">
        <v>-3996</v>
      </c>
      <c r="G186">
        <v>-3996</v>
      </c>
      <c r="H186">
        <v>-2997</v>
      </c>
      <c r="I186">
        <v>-2997</v>
      </c>
      <c r="J186">
        <v>-999</v>
      </c>
      <c r="K186">
        <v>12</v>
      </c>
      <c r="L186">
        <v>27</v>
      </c>
      <c r="M186">
        <v>45</v>
      </c>
      <c r="N186">
        <v>52</v>
      </c>
      <c r="O186">
        <v>64</v>
      </c>
      <c r="P186">
        <v>64</v>
      </c>
    </row>
    <row r="187" spans="1:16" x14ac:dyDescent="0.25">
      <c r="A187" s="112"/>
      <c r="B187" t="s">
        <v>227</v>
      </c>
      <c r="C187">
        <v>40051</v>
      </c>
      <c r="D187">
        <v>26.964570173029301</v>
      </c>
      <c r="E187">
        <v>21.927753764246901</v>
      </c>
      <c r="F187">
        <v>0</v>
      </c>
      <c r="G187">
        <v>0</v>
      </c>
      <c r="H187">
        <v>0</v>
      </c>
      <c r="I187">
        <v>0</v>
      </c>
      <c r="J187">
        <v>11</v>
      </c>
      <c r="K187">
        <v>19</v>
      </c>
      <c r="L187">
        <v>40</v>
      </c>
      <c r="M187">
        <v>60</v>
      </c>
      <c r="N187">
        <v>72</v>
      </c>
      <c r="O187">
        <v>80</v>
      </c>
      <c r="P187">
        <v>80</v>
      </c>
    </row>
    <row r="188" spans="1:16" x14ac:dyDescent="0.25">
      <c r="A188" s="112"/>
      <c r="B188" t="s">
        <v>19</v>
      </c>
      <c r="C188">
        <v>40051</v>
      </c>
      <c r="D188">
        <v>9324.58645227335</v>
      </c>
      <c r="E188">
        <v>5034.0878755651102</v>
      </c>
      <c r="F188">
        <v>12</v>
      </c>
      <c r="G188">
        <v>598.5</v>
      </c>
      <c r="H188">
        <v>1998</v>
      </c>
      <c r="I188">
        <v>3541</v>
      </c>
      <c r="J188">
        <v>5866</v>
      </c>
      <c r="K188">
        <v>8070</v>
      </c>
      <c r="L188">
        <v>12099</v>
      </c>
      <c r="M188">
        <v>16370</v>
      </c>
      <c r="N188">
        <v>19361</v>
      </c>
      <c r="O188">
        <v>20654</v>
      </c>
      <c r="P188">
        <v>23961</v>
      </c>
    </row>
  </sheetData>
  <mergeCells count="3">
    <mergeCell ref="A13:A23"/>
    <mergeCell ref="A27:A188"/>
    <mergeCell ref="A1:A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C304-F5F6-47FA-BD74-11B357E5978D}">
  <dimension ref="A1:G19"/>
  <sheetViews>
    <sheetView workbookViewId="0">
      <selection activeCell="F7" sqref="F7"/>
    </sheetView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40.28515625" bestFit="1" customWidth="1"/>
    <col min="4" max="4" width="10.42578125" bestFit="1" customWidth="1"/>
    <col min="6" max="6" width="14.28515625" bestFit="1" customWidth="1"/>
  </cols>
  <sheetData>
    <row r="1" spans="1:7" ht="23.25" x14ac:dyDescent="0.35">
      <c r="A1" s="67" t="s">
        <v>237</v>
      </c>
      <c r="B1" s="67" t="s">
        <v>233</v>
      </c>
      <c r="C1" s="67" t="s">
        <v>234</v>
      </c>
      <c r="D1" s="68" t="s">
        <v>235</v>
      </c>
    </row>
    <row r="2" spans="1:7" x14ac:dyDescent="0.25">
      <c r="A2">
        <v>1</v>
      </c>
      <c r="B2" s="65" t="s">
        <v>231</v>
      </c>
      <c r="C2" t="s">
        <v>15</v>
      </c>
      <c r="D2" s="69" t="s">
        <v>230</v>
      </c>
      <c r="E2" s="64"/>
      <c r="F2" s="65" t="s">
        <v>231</v>
      </c>
      <c r="G2">
        <f>COUNTIF($B$2:$B$19,F2)</f>
        <v>11</v>
      </c>
    </row>
    <row r="3" spans="1:7" x14ac:dyDescent="0.25">
      <c r="A3">
        <v>2</v>
      </c>
      <c r="B3" s="65" t="s">
        <v>231</v>
      </c>
      <c r="C3" t="s">
        <v>157</v>
      </c>
      <c r="D3" s="70" t="s">
        <v>228</v>
      </c>
      <c r="E3" s="64"/>
      <c r="F3" s="66" t="s">
        <v>236</v>
      </c>
      <c r="G3">
        <f t="shared" ref="G3" si="0">COUNTIF($B$2:$B$19,F3)</f>
        <v>4</v>
      </c>
    </row>
    <row r="4" spans="1:7" x14ac:dyDescent="0.25">
      <c r="A4">
        <v>3</v>
      </c>
      <c r="B4" s="65" t="s">
        <v>231</v>
      </c>
      <c r="C4" t="s">
        <v>167</v>
      </c>
      <c r="D4" s="70" t="s">
        <v>228</v>
      </c>
      <c r="E4" s="64"/>
      <c r="F4" s="66" t="s">
        <v>232</v>
      </c>
      <c r="G4">
        <f>COUNTIF($B$2:$B$19,F4)</f>
        <v>3</v>
      </c>
    </row>
    <row r="5" spans="1:7" x14ac:dyDescent="0.25">
      <c r="A5">
        <v>4</v>
      </c>
      <c r="B5" s="65" t="s">
        <v>231</v>
      </c>
      <c r="C5" t="s">
        <v>96</v>
      </c>
      <c r="D5" s="70" t="s">
        <v>228</v>
      </c>
    </row>
    <row r="6" spans="1:7" x14ac:dyDescent="0.25">
      <c r="A6">
        <v>5</v>
      </c>
      <c r="B6" s="65" t="s">
        <v>231</v>
      </c>
      <c r="C6" t="s">
        <v>158</v>
      </c>
      <c r="D6" s="70" t="s">
        <v>228</v>
      </c>
    </row>
    <row r="7" spans="1:7" x14ac:dyDescent="0.25">
      <c r="A7">
        <v>6</v>
      </c>
      <c r="B7" s="65" t="s">
        <v>231</v>
      </c>
      <c r="C7" t="s">
        <v>205</v>
      </c>
      <c r="D7" s="70" t="s">
        <v>228</v>
      </c>
    </row>
    <row r="8" spans="1:7" x14ac:dyDescent="0.25">
      <c r="A8">
        <v>7</v>
      </c>
      <c r="B8" s="66" t="s">
        <v>236</v>
      </c>
      <c r="C8" t="s">
        <v>91</v>
      </c>
      <c r="D8" s="70" t="s">
        <v>228</v>
      </c>
    </row>
    <row r="9" spans="1:7" x14ac:dyDescent="0.25">
      <c r="A9">
        <v>8</v>
      </c>
      <c r="B9" s="65" t="s">
        <v>231</v>
      </c>
      <c r="C9" t="s">
        <v>143</v>
      </c>
      <c r="D9" s="70" t="s">
        <v>228</v>
      </c>
    </row>
    <row r="10" spans="1:7" x14ac:dyDescent="0.25">
      <c r="A10">
        <v>9</v>
      </c>
      <c r="B10" s="65" t="s">
        <v>231</v>
      </c>
      <c r="C10" t="s">
        <v>179</v>
      </c>
      <c r="D10" s="70" t="s">
        <v>228</v>
      </c>
    </row>
    <row r="11" spans="1:7" x14ac:dyDescent="0.25">
      <c r="A11">
        <v>10</v>
      </c>
      <c r="B11" s="65" t="s">
        <v>231</v>
      </c>
      <c r="C11" t="s">
        <v>214</v>
      </c>
      <c r="D11" s="70" t="s">
        <v>228</v>
      </c>
    </row>
    <row r="12" spans="1:7" x14ac:dyDescent="0.25">
      <c r="A12">
        <v>11</v>
      </c>
      <c r="B12" s="65" t="s">
        <v>231</v>
      </c>
      <c r="C12" t="s">
        <v>95</v>
      </c>
      <c r="D12" s="70" t="s">
        <v>228</v>
      </c>
    </row>
    <row r="13" spans="1:7" x14ac:dyDescent="0.25">
      <c r="A13">
        <v>12</v>
      </c>
      <c r="B13" s="66" t="s">
        <v>232</v>
      </c>
      <c r="C13" t="s">
        <v>89</v>
      </c>
      <c r="D13" s="70" t="s">
        <v>228</v>
      </c>
    </row>
    <row r="14" spans="1:7" x14ac:dyDescent="0.25">
      <c r="A14">
        <v>13</v>
      </c>
      <c r="B14" s="65" t="s">
        <v>231</v>
      </c>
      <c r="C14" t="s">
        <v>198</v>
      </c>
      <c r="D14" s="70" t="s">
        <v>228</v>
      </c>
    </row>
    <row r="15" spans="1:7" x14ac:dyDescent="0.25">
      <c r="A15">
        <v>14</v>
      </c>
      <c r="B15" s="66" t="s">
        <v>236</v>
      </c>
      <c r="C15" t="s">
        <v>112</v>
      </c>
      <c r="D15" s="70" t="s">
        <v>228</v>
      </c>
    </row>
    <row r="16" spans="1:7" x14ac:dyDescent="0.25">
      <c r="A16">
        <v>15</v>
      </c>
      <c r="B16" s="66" t="s">
        <v>232</v>
      </c>
      <c r="C16" t="s">
        <v>105</v>
      </c>
      <c r="D16" s="70" t="s">
        <v>228</v>
      </c>
    </row>
    <row r="17" spans="1:4" x14ac:dyDescent="0.25">
      <c r="A17">
        <v>16</v>
      </c>
      <c r="B17" s="66" t="s">
        <v>236</v>
      </c>
      <c r="C17" t="s">
        <v>85</v>
      </c>
      <c r="D17" s="70" t="s">
        <v>228</v>
      </c>
    </row>
    <row r="18" spans="1:4" x14ac:dyDescent="0.25">
      <c r="A18">
        <v>17</v>
      </c>
      <c r="B18" s="66" t="s">
        <v>232</v>
      </c>
      <c r="C18" t="s">
        <v>169</v>
      </c>
      <c r="D18" s="70" t="s">
        <v>228</v>
      </c>
    </row>
    <row r="19" spans="1:4" x14ac:dyDescent="0.25">
      <c r="A19">
        <v>18</v>
      </c>
      <c r="B19" s="66" t="s">
        <v>236</v>
      </c>
      <c r="C19" t="s">
        <v>128</v>
      </c>
      <c r="D19" s="70" t="s">
        <v>228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DF0D-A946-4981-A63C-C159DC09813C}">
  <dimension ref="A1:N36"/>
  <sheetViews>
    <sheetView topLeftCell="C1" workbookViewId="0">
      <selection activeCell="O1" sqref="O1:X1048576"/>
    </sheetView>
  </sheetViews>
  <sheetFormatPr baseColWidth="10" defaultRowHeight="15" x14ac:dyDescent="0.25"/>
  <cols>
    <col min="13" max="13" width="13.5703125" bestFit="1" customWidth="1"/>
    <col min="14" max="14" width="8.5703125" bestFit="1" customWidth="1"/>
  </cols>
  <sheetData>
    <row r="1" spans="1:14" x14ac:dyDescent="0.25">
      <c r="B1" s="65" t="s">
        <v>239</v>
      </c>
      <c r="C1" s="65" t="s">
        <v>240</v>
      </c>
      <c r="D1" s="65" t="s">
        <v>241</v>
      </c>
      <c r="E1" s="65" t="s">
        <v>242</v>
      </c>
      <c r="F1" s="65" t="s">
        <v>243</v>
      </c>
      <c r="G1" s="65" t="s">
        <v>244</v>
      </c>
      <c r="H1" s="65" t="s">
        <v>245</v>
      </c>
      <c r="I1" s="65" t="s">
        <v>246</v>
      </c>
      <c r="J1" s="65" t="s">
        <v>247</v>
      </c>
    </row>
    <row r="2" spans="1:14" x14ac:dyDescent="0.25">
      <c r="A2">
        <v>38</v>
      </c>
      <c r="B2">
        <v>39</v>
      </c>
      <c r="C2" s="9">
        <v>82.942577</v>
      </c>
      <c r="D2">
        <v>300</v>
      </c>
      <c r="E2">
        <v>7.4999999999999997E-2</v>
      </c>
      <c r="F2">
        <v>5</v>
      </c>
      <c r="G2" s="54">
        <v>0.9</v>
      </c>
      <c r="H2" s="72">
        <v>2749.519851</v>
      </c>
      <c r="I2" s="72">
        <v>2937.7411090000001</v>
      </c>
      <c r="J2" s="54">
        <v>6.8456000000000003E-2</v>
      </c>
    </row>
    <row r="3" spans="1:14" x14ac:dyDescent="0.25">
      <c r="A3">
        <v>50</v>
      </c>
      <c r="B3">
        <v>51</v>
      </c>
      <c r="C3" s="9">
        <v>72.987640999999996</v>
      </c>
      <c r="D3">
        <v>500</v>
      </c>
      <c r="E3">
        <v>7.4999999999999997E-2</v>
      </c>
      <c r="F3">
        <v>4</v>
      </c>
      <c r="G3" s="54">
        <v>0.9</v>
      </c>
      <c r="H3" s="72">
        <v>2792.1357130000001</v>
      </c>
      <c r="I3" s="72">
        <v>2937.863206</v>
      </c>
      <c r="J3" s="54">
        <v>5.2192000000000002E-2</v>
      </c>
    </row>
    <row r="4" spans="1:14" x14ac:dyDescent="0.25">
      <c r="A4">
        <v>20</v>
      </c>
      <c r="B4">
        <v>21</v>
      </c>
      <c r="C4" s="9">
        <v>23.695473</v>
      </c>
      <c r="D4">
        <v>200</v>
      </c>
      <c r="E4">
        <v>7.4999999999999997E-2</v>
      </c>
      <c r="F4">
        <v>5</v>
      </c>
      <c r="G4" s="54">
        <v>0.8</v>
      </c>
      <c r="H4" s="72">
        <v>2799.1647429999998</v>
      </c>
      <c r="I4" s="72">
        <v>2939.0311200000001</v>
      </c>
      <c r="J4" s="54">
        <v>4.9966999999999998E-2</v>
      </c>
    </row>
    <row r="5" spans="1:14" x14ac:dyDescent="0.25">
      <c r="A5">
        <v>35</v>
      </c>
      <c r="B5">
        <v>36</v>
      </c>
      <c r="C5" s="9">
        <v>61.390900999999999</v>
      </c>
      <c r="D5">
        <v>300</v>
      </c>
      <c r="E5">
        <v>0.1</v>
      </c>
      <c r="F5">
        <v>4</v>
      </c>
      <c r="G5" s="54">
        <v>0.9</v>
      </c>
      <c r="H5" s="72">
        <v>2815.5691630000001</v>
      </c>
      <c r="I5" s="72">
        <v>2939.4572250000001</v>
      </c>
      <c r="J5" s="54">
        <v>4.4000999999999998E-2</v>
      </c>
    </row>
    <row r="6" spans="1:14" x14ac:dyDescent="0.25">
      <c r="A6">
        <v>34</v>
      </c>
      <c r="B6">
        <v>35</v>
      </c>
      <c r="C6" s="9">
        <v>39.900188</v>
      </c>
      <c r="D6">
        <v>300</v>
      </c>
      <c r="E6">
        <v>7.4999999999999997E-2</v>
      </c>
      <c r="F6">
        <v>4</v>
      </c>
      <c r="G6" s="54">
        <v>0.9</v>
      </c>
      <c r="H6" s="72">
        <v>2842.7931349999999</v>
      </c>
      <c r="I6" s="72">
        <v>2940.1346560000002</v>
      </c>
      <c r="J6" s="54">
        <v>3.4242000000000002E-2</v>
      </c>
    </row>
    <row r="7" spans="1:14" x14ac:dyDescent="0.25">
      <c r="A7">
        <v>8</v>
      </c>
      <c r="B7">
        <v>9</v>
      </c>
      <c r="C7" s="9">
        <v>28.752548999999998</v>
      </c>
      <c r="D7">
        <v>100</v>
      </c>
      <c r="E7">
        <v>7.4999999999999997E-2</v>
      </c>
      <c r="F7">
        <v>6</v>
      </c>
      <c r="G7" s="54">
        <v>0.8</v>
      </c>
      <c r="H7" s="72">
        <v>2804.0172210000001</v>
      </c>
      <c r="I7" s="72">
        <v>2940.3105850000002</v>
      </c>
      <c r="J7" s="54">
        <v>4.8606000000000003E-2</v>
      </c>
    </row>
    <row r="8" spans="1:14" x14ac:dyDescent="0.25">
      <c r="A8">
        <v>36</v>
      </c>
      <c r="B8">
        <v>37</v>
      </c>
      <c r="C8" s="9">
        <v>47.544798999999998</v>
      </c>
      <c r="D8">
        <v>300</v>
      </c>
      <c r="E8">
        <v>7.4999999999999997E-2</v>
      </c>
      <c r="F8">
        <v>5</v>
      </c>
      <c r="G8" s="54">
        <v>0.8</v>
      </c>
      <c r="H8" s="72">
        <v>2748.2635559999999</v>
      </c>
      <c r="I8" s="72">
        <v>2940.5710519999998</v>
      </c>
      <c r="J8" s="54">
        <v>6.9973999999999995E-2</v>
      </c>
    </row>
    <row r="9" spans="1:14" x14ac:dyDescent="0.25">
      <c r="A9">
        <v>33</v>
      </c>
      <c r="B9">
        <v>34</v>
      </c>
      <c r="C9" s="9">
        <v>47.396920000000001</v>
      </c>
      <c r="D9">
        <v>300</v>
      </c>
      <c r="E9">
        <v>0.1</v>
      </c>
      <c r="F9">
        <v>4</v>
      </c>
      <c r="G9" s="54">
        <v>0.8</v>
      </c>
      <c r="H9" s="72">
        <v>2812.8735569999999</v>
      </c>
      <c r="I9" s="72">
        <v>2940.6346549999998</v>
      </c>
      <c r="J9" s="54">
        <v>4.5420000000000002E-2</v>
      </c>
    </row>
    <row r="10" spans="1:14" x14ac:dyDescent="0.25">
      <c r="A10">
        <v>24</v>
      </c>
      <c r="B10">
        <v>25</v>
      </c>
      <c r="C10" s="9">
        <v>39.847214000000001</v>
      </c>
      <c r="D10">
        <v>200</v>
      </c>
      <c r="E10">
        <v>7.4999999999999997E-2</v>
      </c>
      <c r="F10">
        <v>6</v>
      </c>
      <c r="G10" s="54">
        <v>0.8</v>
      </c>
      <c r="H10" s="72">
        <v>2695.3695889999999</v>
      </c>
      <c r="I10" s="72">
        <v>2941.1975010000001</v>
      </c>
      <c r="J10" s="54">
        <v>9.1203999999999993E-2</v>
      </c>
      <c r="M10" t="s">
        <v>257</v>
      </c>
      <c r="N10" t="s">
        <v>258</v>
      </c>
    </row>
    <row r="11" spans="1:14" ht="15.75" x14ac:dyDescent="0.25">
      <c r="A11">
        <v>48</v>
      </c>
      <c r="B11">
        <v>49</v>
      </c>
      <c r="C11" s="9">
        <v>92.310723999999993</v>
      </c>
      <c r="D11">
        <v>500</v>
      </c>
      <c r="E11">
        <v>7.4999999999999997E-2</v>
      </c>
      <c r="F11">
        <v>4</v>
      </c>
      <c r="G11" s="54">
        <v>0.8</v>
      </c>
      <c r="H11" s="72">
        <v>2789.7374150000001</v>
      </c>
      <c r="I11" s="72">
        <v>2941.3002630000001</v>
      </c>
      <c r="J11" s="54">
        <v>5.4329000000000002E-2</v>
      </c>
      <c r="M11" s="71" t="s">
        <v>255</v>
      </c>
      <c r="N11">
        <v>39</v>
      </c>
    </row>
    <row r="12" spans="1:14" ht="15.75" x14ac:dyDescent="0.25">
      <c r="A12">
        <v>26</v>
      </c>
      <c r="B12">
        <v>27</v>
      </c>
      <c r="C12" s="9">
        <v>37.217740999999997</v>
      </c>
      <c r="D12">
        <v>200</v>
      </c>
      <c r="E12">
        <v>7.4999999999999997E-2</v>
      </c>
      <c r="F12">
        <v>6</v>
      </c>
      <c r="G12" s="54">
        <v>0.9</v>
      </c>
      <c r="H12" s="72">
        <v>2703.8814520000001</v>
      </c>
      <c r="I12" s="72">
        <v>2941.5917199999999</v>
      </c>
      <c r="J12" s="54">
        <v>8.7914000000000006E-2</v>
      </c>
      <c r="M12" s="71" t="s">
        <v>256</v>
      </c>
      <c r="N12" s="9">
        <v>82.942577</v>
      </c>
    </row>
    <row r="13" spans="1:14" ht="15.75" x14ac:dyDescent="0.25">
      <c r="A13">
        <v>17</v>
      </c>
      <c r="B13">
        <v>18</v>
      </c>
      <c r="C13" s="9">
        <v>29.610054000000002</v>
      </c>
      <c r="D13">
        <v>200</v>
      </c>
      <c r="E13">
        <v>0.1</v>
      </c>
      <c r="F13">
        <v>4</v>
      </c>
      <c r="G13" s="54">
        <v>0.8</v>
      </c>
      <c r="H13" s="72">
        <v>2850.3331720000001</v>
      </c>
      <c r="I13" s="72">
        <v>2941.6063140000001</v>
      </c>
      <c r="J13" s="54">
        <v>3.2022000000000002E-2</v>
      </c>
      <c r="M13" s="71" t="s">
        <v>248</v>
      </c>
      <c r="N13">
        <v>300</v>
      </c>
    </row>
    <row r="14" spans="1:14" ht="15.75" x14ac:dyDescent="0.25">
      <c r="A14">
        <v>22</v>
      </c>
      <c r="B14">
        <v>23</v>
      </c>
      <c r="C14" s="9">
        <v>31.474022999999999</v>
      </c>
      <c r="D14">
        <v>200</v>
      </c>
      <c r="E14">
        <v>7.4999999999999997E-2</v>
      </c>
      <c r="F14">
        <v>5</v>
      </c>
      <c r="G14" s="54">
        <v>0.9</v>
      </c>
      <c r="H14" s="72">
        <v>2803.2316040000001</v>
      </c>
      <c r="I14" s="72">
        <v>2941.634419</v>
      </c>
      <c r="J14" s="54">
        <v>4.9373E-2</v>
      </c>
      <c r="M14" s="71" t="s">
        <v>249</v>
      </c>
      <c r="N14">
        <v>7.4999999999999997E-2</v>
      </c>
    </row>
    <row r="15" spans="1:14" ht="15.75" x14ac:dyDescent="0.25">
      <c r="A15">
        <v>21</v>
      </c>
      <c r="B15">
        <v>22</v>
      </c>
      <c r="C15" s="9">
        <v>30.267657</v>
      </c>
      <c r="D15">
        <v>200</v>
      </c>
      <c r="E15">
        <v>0.1</v>
      </c>
      <c r="F15">
        <v>5</v>
      </c>
      <c r="G15" s="54">
        <v>0.8</v>
      </c>
      <c r="H15" s="72">
        <v>2767.9207390000001</v>
      </c>
      <c r="I15" s="72">
        <v>2941.839665</v>
      </c>
      <c r="J15" s="54">
        <v>6.2834000000000001E-2</v>
      </c>
      <c r="M15" s="71" t="s">
        <v>250</v>
      </c>
      <c r="N15">
        <v>5</v>
      </c>
    </row>
    <row r="16" spans="1:14" ht="15.75" x14ac:dyDescent="0.25">
      <c r="A16">
        <v>23</v>
      </c>
      <c r="B16">
        <v>24</v>
      </c>
      <c r="C16" s="9">
        <v>26.816673000000002</v>
      </c>
      <c r="D16">
        <v>200</v>
      </c>
      <c r="E16">
        <v>0.1</v>
      </c>
      <c r="F16">
        <v>5</v>
      </c>
      <c r="G16" s="54">
        <v>0.9</v>
      </c>
      <c r="H16" s="72">
        <v>2768.0355760000002</v>
      </c>
      <c r="I16" s="72">
        <v>2942.4734589999998</v>
      </c>
      <c r="J16" s="54">
        <v>6.3019000000000006E-2</v>
      </c>
      <c r="M16" s="71" t="s">
        <v>251</v>
      </c>
      <c r="N16" s="54">
        <v>0.9</v>
      </c>
    </row>
    <row r="17" spans="1:14" ht="15.75" x14ac:dyDescent="0.25">
      <c r="A17">
        <v>32</v>
      </c>
      <c r="B17">
        <v>33</v>
      </c>
      <c r="C17" s="9">
        <v>30.060813</v>
      </c>
      <c r="D17">
        <v>300</v>
      </c>
      <c r="E17">
        <v>7.4999999999999997E-2</v>
      </c>
      <c r="F17">
        <v>4</v>
      </c>
      <c r="G17" s="54">
        <v>0.8</v>
      </c>
      <c r="H17" s="72">
        <v>2839.3149629999998</v>
      </c>
      <c r="I17" s="72">
        <v>2942.9318159999998</v>
      </c>
      <c r="J17" s="54">
        <v>3.6493999999999999E-2</v>
      </c>
      <c r="M17" s="71" t="s">
        <v>252</v>
      </c>
      <c r="N17" s="25">
        <v>2749.519851</v>
      </c>
    </row>
    <row r="18" spans="1:14" ht="15.75" x14ac:dyDescent="0.25">
      <c r="A18">
        <v>10</v>
      </c>
      <c r="B18">
        <v>11</v>
      </c>
      <c r="C18" s="9">
        <v>15.355230000000001</v>
      </c>
      <c r="D18">
        <v>100</v>
      </c>
      <c r="E18">
        <v>7.4999999999999997E-2</v>
      </c>
      <c r="F18">
        <v>6</v>
      </c>
      <c r="G18" s="54">
        <v>0.9</v>
      </c>
      <c r="H18" s="72">
        <v>2807.6654699999999</v>
      </c>
      <c r="I18" s="72">
        <v>2943.085662</v>
      </c>
      <c r="J18" s="54">
        <v>4.8231999999999997E-2</v>
      </c>
      <c r="M18" s="71" t="s">
        <v>253</v>
      </c>
      <c r="N18" s="25">
        <v>2937.7411090000001</v>
      </c>
    </row>
    <row r="19" spans="1:14" ht="15.75" x14ac:dyDescent="0.25">
      <c r="A19">
        <v>19</v>
      </c>
      <c r="B19">
        <v>20</v>
      </c>
      <c r="C19" s="9">
        <v>31.434006</v>
      </c>
      <c r="D19">
        <v>200</v>
      </c>
      <c r="E19">
        <v>0.1</v>
      </c>
      <c r="F19">
        <v>4</v>
      </c>
      <c r="G19" s="54">
        <v>0.9</v>
      </c>
      <c r="H19" s="72">
        <v>2852.6627600000002</v>
      </c>
      <c r="I19" s="72">
        <v>2943.9453629999998</v>
      </c>
      <c r="J19" s="54">
        <v>3.1999E-2</v>
      </c>
      <c r="M19" s="71" t="s">
        <v>254</v>
      </c>
      <c r="N19" s="55">
        <v>6.8456000000000003E-2</v>
      </c>
    </row>
    <row r="20" spans="1:14" x14ac:dyDescent="0.25">
      <c r="A20">
        <v>51</v>
      </c>
      <c r="B20">
        <v>52</v>
      </c>
      <c r="C20" s="9">
        <v>78.179302000000007</v>
      </c>
      <c r="D20">
        <v>500</v>
      </c>
      <c r="E20">
        <v>0.1</v>
      </c>
      <c r="F20">
        <v>4</v>
      </c>
      <c r="G20" s="54">
        <v>0.9</v>
      </c>
      <c r="H20" s="72">
        <v>2759.3065940000001</v>
      </c>
      <c r="I20" s="72">
        <v>2944.1232829999999</v>
      </c>
      <c r="J20" s="54">
        <v>6.6978999999999997E-2</v>
      </c>
    </row>
    <row r="21" spans="1:14" x14ac:dyDescent="0.25">
      <c r="A21">
        <v>9</v>
      </c>
      <c r="B21">
        <v>10</v>
      </c>
      <c r="C21" s="9">
        <v>24.762848999999999</v>
      </c>
      <c r="D21">
        <v>100</v>
      </c>
      <c r="E21">
        <v>0.1</v>
      </c>
      <c r="F21">
        <v>6</v>
      </c>
      <c r="G21" s="54">
        <v>0.8</v>
      </c>
      <c r="H21" s="72">
        <v>2768.7372099999998</v>
      </c>
      <c r="I21" s="72">
        <v>2945.1844959999999</v>
      </c>
      <c r="J21" s="54">
        <v>6.3728000000000007E-2</v>
      </c>
    </row>
    <row r="22" spans="1:14" x14ac:dyDescent="0.25">
      <c r="A22">
        <v>11</v>
      </c>
      <c r="B22">
        <v>12</v>
      </c>
      <c r="C22" s="9">
        <v>14.008981</v>
      </c>
      <c r="D22">
        <v>100</v>
      </c>
      <c r="E22">
        <v>0.1</v>
      </c>
      <c r="F22">
        <v>6</v>
      </c>
      <c r="G22" s="54">
        <v>0.9</v>
      </c>
      <c r="H22" s="72">
        <v>2773.5725040000002</v>
      </c>
      <c r="I22" s="72">
        <v>2945.5162460000001</v>
      </c>
      <c r="J22" s="54">
        <v>6.1994E-2</v>
      </c>
    </row>
    <row r="23" spans="1:14" x14ac:dyDescent="0.25">
      <c r="A23">
        <v>5</v>
      </c>
      <c r="B23">
        <v>6</v>
      </c>
      <c r="C23" s="9">
        <v>11.019719</v>
      </c>
      <c r="D23">
        <v>100</v>
      </c>
      <c r="E23">
        <v>0.1</v>
      </c>
      <c r="F23">
        <v>5</v>
      </c>
      <c r="G23" s="54">
        <v>0.8</v>
      </c>
      <c r="H23" s="72">
        <v>2846.5383550000001</v>
      </c>
      <c r="I23" s="72">
        <v>2946.1433120000002</v>
      </c>
      <c r="J23" s="54">
        <v>3.4992000000000002E-2</v>
      </c>
    </row>
    <row r="24" spans="1:14" x14ac:dyDescent="0.25">
      <c r="A24">
        <v>16</v>
      </c>
      <c r="B24">
        <v>17</v>
      </c>
      <c r="C24" s="9">
        <v>29.402206</v>
      </c>
      <c r="D24">
        <v>200</v>
      </c>
      <c r="E24">
        <v>7.4999999999999997E-2</v>
      </c>
      <c r="F24">
        <v>4</v>
      </c>
      <c r="G24" s="54">
        <v>0.8</v>
      </c>
      <c r="H24" s="72">
        <v>2871.842537</v>
      </c>
      <c r="I24" s="72">
        <v>2946.735459</v>
      </c>
      <c r="J24" s="54">
        <v>2.6078E-2</v>
      </c>
    </row>
    <row r="25" spans="1:14" x14ac:dyDescent="0.25">
      <c r="A25">
        <v>49</v>
      </c>
      <c r="B25">
        <v>50</v>
      </c>
      <c r="C25" s="9">
        <v>66.581933000000006</v>
      </c>
      <c r="D25">
        <v>500</v>
      </c>
      <c r="E25">
        <v>0.1</v>
      </c>
      <c r="F25">
        <v>4</v>
      </c>
      <c r="G25" s="54">
        <v>0.8</v>
      </c>
      <c r="H25" s="72">
        <v>2757.7790949999999</v>
      </c>
      <c r="I25" s="72">
        <v>2946.860698</v>
      </c>
      <c r="J25" s="54">
        <v>6.8562999999999999E-2</v>
      </c>
    </row>
    <row r="26" spans="1:14" x14ac:dyDescent="0.25">
      <c r="A26">
        <v>39</v>
      </c>
      <c r="B26">
        <v>40</v>
      </c>
      <c r="C26" s="9">
        <v>75.426867999999999</v>
      </c>
      <c r="D26">
        <v>300</v>
      </c>
      <c r="E26">
        <v>0.1</v>
      </c>
      <c r="F26">
        <v>5</v>
      </c>
      <c r="G26" s="54">
        <v>0.9</v>
      </c>
      <c r="H26" s="72">
        <v>2708.1815360000001</v>
      </c>
      <c r="I26" s="72">
        <v>2946.8857379999999</v>
      </c>
      <c r="J26" s="54">
        <v>8.8141999999999998E-2</v>
      </c>
    </row>
    <row r="27" spans="1:14" x14ac:dyDescent="0.25">
      <c r="A27">
        <v>18</v>
      </c>
      <c r="B27">
        <v>19</v>
      </c>
      <c r="C27" s="9">
        <v>21.721598</v>
      </c>
      <c r="D27">
        <v>200</v>
      </c>
      <c r="E27">
        <v>7.4999999999999997E-2</v>
      </c>
      <c r="F27">
        <v>4</v>
      </c>
      <c r="G27" s="54">
        <v>0.9</v>
      </c>
      <c r="H27" s="72">
        <v>2876.5807439999999</v>
      </c>
      <c r="I27" s="72">
        <v>2947.1147299999998</v>
      </c>
      <c r="J27" s="54">
        <v>2.452E-2</v>
      </c>
    </row>
    <row r="28" spans="1:14" x14ac:dyDescent="0.25">
      <c r="A28">
        <v>37</v>
      </c>
      <c r="B28">
        <v>38</v>
      </c>
      <c r="C28" s="9">
        <v>71.751876999999993</v>
      </c>
      <c r="D28">
        <v>300</v>
      </c>
      <c r="E28">
        <v>0.1</v>
      </c>
      <c r="F28">
        <v>5</v>
      </c>
      <c r="G28" s="54">
        <v>0.8</v>
      </c>
      <c r="H28" s="72">
        <v>2709.181188</v>
      </c>
      <c r="I28" s="72">
        <v>2949.2629689999999</v>
      </c>
      <c r="J28" s="54">
        <v>8.8618000000000002E-2</v>
      </c>
    </row>
    <row r="29" spans="1:14" x14ac:dyDescent="0.25">
      <c r="A29">
        <v>4</v>
      </c>
      <c r="B29">
        <v>5</v>
      </c>
      <c r="C29" s="9">
        <v>10.179179</v>
      </c>
      <c r="D29">
        <v>100</v>
      </c>
      <c r="E29">
        <v>7.4999999999999997E-2</v>
      </c>
      <c r="F29">
        <v>5</v>
      </c>
      <c r="G29" s="54">
        <v>0.8</v>
      </c>
      <c r="H29" s="72">
        <v>2869.7159660000002</v>
      </c>
      <c r="I29" s="72">
        <v>2949.3044110000001</v>
      </c>
      <c r="J29" s="54">
        <v>2.7734000000000002E-2</v>
      </c>
    </row>
    <row r="30" spans="1:14" x14ac:dyDescent="0.25">
      <c r="A30">
        <v>7</v>
      </c>
      <c r="B30">
        <v>8</v>
      </c>
      <c r="C30" s="9">
        <v>20.606214999999999</v>
      </c>
      <c r="D30">
        <v>100</v>
      </c>
      <c r="E30">
        <v>0.1</v>
      </c>
      <c r="F30">
        <v>5</v>
      </c>
      <c r="G30" s="54">
        <v>0.9</v>
      </c>
      <c r="H30" s="72">
        <v>2849.7587370000001</v>
      </c>
      <c r="I30" s="72">
        <v>2949.5093959999999</v>
      </c>
      <c r="J30" s="54">
        <v>3.5002999999999999E-2</v>
      </c>
    </row>
    <row r="31" spans="1:14" x14ac:dyDescent="0.25">
      <c r="A31">
        <v>64</v>
      </c>
      <c r="B31">
        <v>65</v>
      </c>
      <c r="C31" s="9">
        <v>200.149385</v>
      </c>
      <c r="D31">
        <v>1000</v>
      </c>
      <c r="E31">
        <v>7.4999999999999997E-2</v>
      </c>
      <c r="F31">
        <v>4</v>
      </c>
      <c r="G31" s="54">
        <v>0.8</v>
      </c>
      <c r="H31" s="72">
        <v>2705.0397309999998</v>
      </c>
      <c r="I31" s="72">
        <v>2951.3568599999999</v>
      </c>
      <c r="J31" s="54">
        <v>9.1059000000000001E-2</v>
      </c>
    </row>
    <row r="32" spans="1:14" x14ac:dyDescent="0.25">
      <c r="A32">
        <v>6</v>
      </c>
      <c r="B32">
        <v>7</v>
      </c>
      <c r="C32" s="9">
        <v>18.498412999999999</v>
      </c>
      <c r="D32">
        <v>100</v>
      </c>
      <c r="E32">
        <v>7.4999999999999997E-2</v>
      </c>
      <c r="F32">
        <v>5</v>
      </c>
      <c r="G32" s="54">
        <v>0.9</v>
      </c>
      <c r="H32" s="72">
        <v>2872.888555</v>
      </c>
      <c r="I32" s="72">
        <v>2953.1200410000001</v>
      </c>
      <c r="J32" s="54">
        <v>2.7927E-2</v>
      </c>
    </row>
    <row r="33" spans="1:10" x14ac:dyDescent="0.25">
      <c r="A33">
        <v>1</v>
      </c>
      <c r="B33">
        <v>2</v>
      </c>
      <c r="C33" s="9">
        <v>17.099205000000001</v>
      </c>
      <c r="D33">
        <v>100</v>
      </c>
      <c r="E33">
        <v>0.1</v>
      </c>
      <c r="F33">
        <v>4</v>
      </c>
      <c r="G33" s="54">
        <v>0.8</v>
      </c>
      <c r="H33" s="72">
        <v>2901.763535</v>
      </c>
      <c r="I33" s="72">
        <v>2954.4963590000002</v>
      </c>
      <c r="J33" s="54">
        <v>1.8173000000000002E-2</v>
      </c>
    </row>
    <row r="34" spans="1:10" x14ac:dyDescent="0.25">
      <c r="A34">
        <v>3</v>
      </c>
      <c r="B34">
        <v>4</v>
      </c>
      <c r="C34" s="9">
        <v>17.970725999999999</v>
      </c>
      <c r="D34">
        <v>100</v>
      </c>
      <c r="E34">
        <v>0.1</v>
      </c>
      <c r="F34">
        <v>4</v>
      </c>
      <c r="G34" s="54">
        <v>0.9</v>
      </c>
      <c r="H34" s="72">
        <v>2904.9776809999998</v>
      </c>
      <c r="I34" s="72">
        <v>2958.2966000000001</v>
      </c>
      <c r="J34" s="54">
        <v>1.8353999999999999E-2</v>
      </c>
    </row>
    <row r="35" spans="1:10" x14ac:dyDescent="0.25">
      <c r="A35">
        <v>2</v>
      </c>
      <c r="B35">
        <v>3</v>
      </c>
      <c r="C35" s="9">
        <v>17.703893000000001</v>
      </c>
      <c r="D35">
        <v>100</v>
      </c>
      <c r="E35">
        <v>7.4999999999999997E-2</v>
      </c>
      <c r="F35">
        <v>4</v>
      </c>
      <c r="G35" s="54">
        <v>0.9</v>
      </c>
      <c r="H35" s="72">
        <v>2923.620797</v>
      </c>
      <c r="I35" s="72">
        <v>2967.7385180000001</v>
      </c>
      <c r="J35" s="54">
        <v>1.5089999999999999E-2</v>
      </c>
    </row>
    <row r="36" spans="1:10" x14ac:dyDescent="0.25">
      <c r="A36">
        <v>0</v>
      </c>
      <c r="B36">
        <v>1</v>
      </c>
      <c r="C36" s="9">
        <v>16.466605000000001</v>
      </c>
      <c r="D36">
        <v>100</v>
      </c>
      <c r="E36">
        <v>7.4999999999999997E-2</v>
      </c>
      <c r="F36">
        <v>4</v>
      </c>
      <c r="G36" s="54">
        <v>0.8</v>
      </c>
      <c r="H36" s="72">
        <v>2920.993829</v>
      </c>
      <c r="I36" s="72">
        <v>2969.372805</v>
      </c>
      <c r="J36" s="54">
        <v>1.6563000000000001E-2</v>
      </c>
    </row>
  </sheetData>
  <autoFilter ref="A1:J36" xr:uid="{BDC7DF0D-A946-4981-A63C-C159DC09813C}"/>
  <conditionalFormatting sqref="I2:I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358A-DBCF-4FA8-BD49-0B3A9B46EC65}">
  <dimension ref="A1:E19"/>
  <sheetViews>
    <sheetView workbookViewId="0">
      <selection activeCell="E1" sqref="B1:E19"/>
    </sheetView>
  </sheetViews>
  <sheetFormatPr baseColWidth="10" defaultRowHeight="15" x14ac:dyDescent="0.25"/>
  <cols>
    <col min="1" max="1" width="4.7109375" bestFit="1" customWidth="1"/>
    <col min="2" max="2" width="6.85546875" bestFit="1" customWidth="1"/>
    <col min="3" max="3" width="36.7109375" bestFit="1" customWidth="1"/>
    <col min="4" max="4" width="8.5703125" bestFit="1" customWidth="1"/>
    <col min="5" max="5" width="8.42578125" bestFit="1" customWidth="1"/>
  </cols>
  <sheetData>
    <row r="1" spans="1:5" ht="60" x14ac:dyDescent="0.25">
      <c r="A1" s="73"/>
      <c r="B1" s="73" t="s">
        <v>262</v>
      </c>
      <c r="C1" s="73" t="s">
        <v>261</v>
      </c>
      <c r="D1" s="73" t="s">
        <v>260</v>
      </c>
      <c r="E1" s="73" t="s">
        <v>259</v>
      </c>
    </row>
    <row r="2" spans="1:5" x14ac:dyDescent="0.25">
      <c r="A2" s="48">
        <v>17</v>
      </c>
      <c r="B2" s="49">
        <v>0</v>
      </c>
      <c r="C2" s="49" t="s">
        <v>15</v>
      </c>
      <c r="D2" s="74">
        <v>0.57610799999999995</v>
      </c>
      <c r="E2" s="74">
        <v>0.57610799999999995</v>
      </c>
    </row>
    <row r="3" spans="1:5" x14ac:dyDescent="0.25">
      <c r="A3" s="50">
        <v>16</v>
      </c>
      <c r="B3" s="51">
        <v>1</v>
      </c>
      <c r="C3" s="51" t="s">
        <v>157</v>
      </c>
      <c r="D3" s="75">
        <v>0.28323199999999998</v>
      </c>
      <c r="E3" s="75">
        <v>0.85933999999999999</v>
      </c>
    </row>
    <row r="4" spans="1:5" x14ac:dyDescent="0.25">
      <c r="A4" s="48">
        <v>15</v>
      </c>
      <c r="B4" s="49">
        <v>2</v>
      </c>
      <c r="C4" s="49" t="s">
        <v>143</v>
      </c>
      <c r="D4" s="74">
        <v>1.8273999999999999E-2</v>
      </c>
      <c r="E4" s="74">
        <v>0.87761400000000001</v>
      </c>
    </row>
    <row r="5" spans="1:5" x14ac:dyDescent="0.25">
      <c r="A5" s="50">
        <v>14</v>
      </c>
      <c r="B5" s="51">
        <v>3</v>
      </c>
      <c r="C5" s="51" t="s">
        <v>179</v>
      </c>
      <c r="D5" s="75">
        <v>1.8051000000000001E-2</v>
      </c>
      <c r="E5" s="75">
        <v>0.89566599999999996</v>
      </c>
    </row>
    <row r="6" spans="1:5" x14ac:dyDescent="0.25">
      <c r="A6" s="48">
        <v>13</v>
      </c>
      <c r="B6" s="49">
        <v>4</v>
      </c>
      <c r="C6" s="49" t="s">
        <v>105</v>
      </c>
      <c r="D6" s="74">
        <v>1.3141999999999999E-2</v>
      </c>
      <c r="E6" s="74">
        <v>0.90880700000000003</v>
      </c>
    </row>
    <row r="7" spans="1:5" x14ac:dyDescent="0.25">
      <c r="A7" s="50">
        <v>12</v>
      </c>
      <c r="B7" s="51">
        <v>5</v>
      </c>
      <c r="C7" s="51" t="s">
        <v>158</v>
      </c>
      <c r="D7" s="75">
        <v>1.2130999999999999E-2</v>
      </c>
      <c r="E7" s="75">
        <v>0.92093800000000003</v>
      </c>
    </row>
    <row r="8" spans="1:5" x14ac:dyDescent="0.25">
      <c r="A8" s="48">
        <v>11</v>
      </c>
      <c r="B8" s="49">
        <v>6</v>
      </c>
      <c r="C8" s="49" t="s">
        <v>169</v>
      </c>
      <c r="D8" s="74">
        <v>1.106E-2</v>
      </c>
      <c r="E8" s="74">
        <v>0.93199799999999999</v>
      </c>
    </row>
    <row r="9" spans="1:5" x14ac:dyDescent="0.25">
      <c r="A9" s="50">
        <v>10</v>
      </c>
      <c r="B9" s="51">
        <v>7</v>
      </c>
      <c r="C9" s="51" t="s">
        <v>85</v>
      </c>
      <c r="D9" s="75">
        <v>9.8010000000000007E-3</v>
      </c>
      <c r="E9" s="75">
        <v>0.94179900000000005</v>
      </c>
    </row>
    <row r="10" spans="1:5" x14ac:dyDescent="0.25">
      <c r="A10" s="48">
        <v>9</v>
      </c>
      <c r="B10" s="49">
        <v>8</v>
      </c>
      <c r="C10" s="49" t="s">
        <v>214</v>
      </c>
      <c r="D10" s="74">
        <v>8.6510000000000007E-3</v>
      </c>
      <c r="E10" s="74">
        <v>0.95045000000000002</v>
      </c>
    </row>
    <row r="11" spans="1:5" x14ac:dyDescent="0.25">
      <c r="A11" s="50">
        <v>8</v>
      </c>
      <c r="B11" s="51">
        <v>9</v>
      </c>
      <c r="C11" s="51" t="s">
        <v>95</v>
      </c>
      <c r="D11" s="75">
        <v>8.633E-3</v>
      </c>
      <c r="E11" s="75">
        <v>0.95908199999999999</v>
      </c>
    </row>
    <row r="12" spans="1:5" x14ac:dyDescent="0.25">
      <c r="A12" s="48">
        <v>7</v>
      </c>
      <c r="B12" s="49">
        <v>10</v>
      </c>
      <c r="C12" s="49" t="s">
        <v>205</v>
      </c>
      <c r="D12" s="74">
        <v>7.5510000000000004E-3</v>
      </c>
      <c r="E12" s="74">
        <v>0.96663299999999996</v>
      </c>
    </row>
    <row r="13" spans="1:5" x14ac:dyDescent="0.25">
      <c r="A13" s="50">
        <v>6</v>
      </c>
      <c r="B13" s="51">
        <v>11</v>
      </c>
      <c r="C13" s="51" t="s">
        <v>91</v>
      </c>
      <c r="D13" s="75">
        <v>7.4660000000000004E-3</v>
      </c>
      <c r="E13" s="75">
        <v>0.97409900000000005</v>
      </c>
    </row>
    <row r="14" spans="1:5" x14ac:dyDescent="0.25">
      <c r="A14" s="48">
        <v>5</v>
      </c>
      <c r="B14" s="49">
        <v>12</v>
      </c>
      <c r="C14" s="49" t="s">
        <v>89</v>
      </c>
      <c r="D14" s="74">
        <v>6.4200000000000004E-3</v>
      </c>
      <c r="E14" s="74">
        <v>0.98051900000000003</v>
      </c>
    </row>
    <row r="15" spans="1:5" x14ac:dyDescent="0.25">
      <c r="A15" s="50">
        <v>4</v>
      </c>
      <c r="B15" s="51">
        <v>13</v>
      </c>
      <c r="C15" s="51" t="s">
        <v>96</v>
      </c>
      <c r="D15" s="75">
        <v>5.4320000000000002E-3</v>
      </c>
      <c r="E15" s="75">
        <v>0.98595100000000002</v>
      </c>
    </row>
    <row r="16" spans="1:5" x14ac:dyDescent="0.25">
      <c r="A16" s="48">
        <v>3</v>
      </c>
      <c r="B16" s="49">
        <v>14</v>
      </c>
      <c r="C16" s="49" t="s">
        <v>167</v>
      </c>
      <c r="D16" s="74">
        <v>5.0480000000000004E-3</v>
      </c>
      <c r="E16" s="74">
        <v>0.99099899999999996</v>
      </c>
    </row>
    <row r="17" spans="1:5" x14ac:dyDescent="0.25">
      <c r="A17" s="50">
        <v>2</v>
      </c>
      <c r="B17" s="51">
        <v>15</v>
      </c>
      <c r="C17" s="51" t="s">
        <v>198</v>
      </c>
      <c r="D17" s="75">
        <v>3.2880000000000001E-3</v>
      </c>
      <c r="E17" s="75">
        <v>0.99428700000000003</v>
      </c>
    </row>
    <row r="18" spans="1:5" x14ac:dyDescent="0.25">
      <c r="A18" s="48">
        <v>1</v>
      </c>
      <c r="B18" s="49">
        <v>16</v>
      </c>
      <c r="C18" s="49" t="s">
        <v>112</v>
      </c>
      <c r="D18" s="74">
        <v>2.97E-3</v>
      </c>
      <c r="E18" s="74">
        <v>0.99725799999999998</v>
      </c>
    </row>
    <row r="19" spans="1:5" x14ac:dyDescent="0.25">
      <c r="A19" s="50">
        <v>0</v>
      </c>
      <c r="B19" s="51">
        <v>17</v>
      </c>
      <c r="C19" s="51" t="s">
        <v>128</v>
      </c>
      <c r="D19" s="75">
        <v>2.7420000000000001E-3</v>
      </c>
      <c r="E19" s="7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77D4-37B5-4CF2-ABC9-2199C791C980}">
  <dimension ref="A1:U24"/>
  <sheetViews>
    <sheetView tabSelected="1" workbookViewId="0">
      <selection activeCell="A14" sqref="A14:U24"/>
    </sheetView>
  </sheetViews>
  <sheetFormatPr baseColWidth="10" defaultRowHeight="15" x14ac:dyDescent="0.25"/>
  <cols>
    <col min="1" max="1" width="8.85546875" customWidth="1"/>
    <col min="2" max="2" width="10.28515625" customWidth="1"/>
    <col min="3" max="3" width="12.42578125" bestFit="1" customWidth="1"/>
    <col min="4" max="4" width="13.140625" bestFit="1" customWidth="1"/>
    <col min="5" max="5" width="7" bestFit="1" customWidth="1"/>
    <col min="6" max="6" width="8.140625" bestFit="1" customWidth="1"/>
    <col min="7" max="7" width="7" bestFit="1" customWidth="1"/>
    <col min="8" max="8" width="8" customWidth="1"/>
    <col min="9" max="9" width="6.140625" customWidth="1"/>
    <col min="10" max="10" width="6.42578125" customWidth="1"/>
    <col min="11" max="11" width="11.28515625" customWidth="1"/>
    <col min="12" max="12" width="7.28515625" bestFit="1" customWidth="1"/>
    <col min="13" max="13" width="7.42578125" customWidth="1"/>
    <col min="14" max="14" width="7.7109375" customWidth="1"/>
    <col min="15" max="15" width="7.42578125" customWidth="1"/>
    <col min="16" max="18" width="7" customWidth="1"/>
    <col min="19" max="21" width="6.85546875" customWidth="1"/>
  </cols>
  <sheetData>
    <row r="1" spans="1:21" s="24" customFormat="1" ht="56.25" customHeight="1" x14ac:dyDescent="0.25">
      <c r="A1" s="24" t="s">
        <v>274</v>
      </c>
      <c r="B1" s="24" t="s">
        <v>275</v>
      </c>
      <c r="C1" s="24" t="s">
        <v>276</v>
      </c>
      <c r="D1" s="24" t="s">
        <v>277</v>
      </c>
      <c r="E1" s="24" t="s">
        <v>3</v>
      </c>
      <c r="F1" s="24" t="s">
        <v>32</v>
      </c>
      <c r="G1" s="24" t="s">
        <v>31</v>
      </c>
      <c r="H1" s="24" t="s">
        <v>263</v>
      </c>
      <c r="I1" s="24" t="s">
        <v>264</v>
      </c>
      <c r="J1" s="24" t="s">
        <v>265</v>
      </c>
      <c r="K1" s="24" t="s">
        <v>266</v>
      </c>
      <c r="L1" s="24" t="s">
        <v>43</v>
      </c>
      <c r="M1" s="24" t="s">
        <v>42</v>
      </c>
      <c r="N1" s="24" t="s">
        <v>267</v>
      </c>
      <c r="O1" s="24" t="s">
        <v>278</v>
      </c>
      <c r="P1" s="24" t="s">
        <v>268</v>
      </c>
      <c r="Q1" s="24" t="s">
        <v>269</v>
      </c>
      <c r="R1" s="24" t="s">
        <v>270</v>
      </c>
      <c r="S1" s="24" t="s">
        <v>271</v>
      </c>
      <c r="T1" s="24" t="s">
        <v>272</v>
      </c>
      <c r="U1" s="24" t="s">
        <v>273</v>
      </c>
    </row>
    <row r="2" spans="1:21" x14ac:dyDescent="0.25">
      <c r="A2" s="13">
        <v>0</v>
      </c>
      <c r="B2" s="76">
        <v>0</v>
      </c>
      <c r="C2" s="76">
        <v>2489.859117</v>
      </c>
      <c r="D2" s="76">
        <v>4397.0050389999997</v>
      </c>
      <c r="E2" s="77">
        <v>5000</v>
      </c>
      <c r="F2" s="77">
        <v>3582</v>
      </c>
      <c r="G2" s="77">
        <f>E2-F2</f>
        <v>1418</v>
      </c>
      <c r="H2" s="78">
        <v>0.71640000000000004</v>
      </c>
      <c r="I2" s="78">
        <v>0.28360000000000002</v>
      </c>
      <c r="J2" s="79">
        <v>2.214</v>
      </c>
      <c r="K2" s="80">
        <v>1.8606</v>
      </c>
      <c r="L2" s="77">
        <v>1824</v>
      </c>
      <c r="M2" s="77">
        <f>E2-L2</f>
        <v>3176</v>
      </c>
      <c r="N2" s="78">
        <v>0.36480000000000001</v>
      </c>
      <c r="O2" s="78">
        <v>0.63519999999999999</v>
      </c>
      <c r="P2" s="77">
        <v>1717</v>
      </c>
      <c r="Q2" s="77">
        <v>1887</v>
      </c>
      <c r="R2" s="77">
        <v>1396</v>
      </c>
      <c r="S2" s="81">
        <f>Tabla4[[#This Row],[Ciudad A]]/Tabla4[[#This Row],[Count]]</f>
        <v>0.34339999999999998</v>
      </c>
      <c r="T2" s="81">
        <f>Tabla4[[#This Row],[Ciudad B]]/Tabla4[[#This Row],[Count]]</f>
        <v>0.37740000000000001</v>
      </c>
      <c r="U2" s="81">
        <f>Tabla4[[#This Row],[Ciudad C]]/Tabla4[[#This Row],[Count]]</f>
        <v>0.2792</v>
      </c>
    </row>
    <row r="3" spans="1:21" x14ac:dyDescent="0.25">
      <c r="A3" s="13">
        <v>1</v>
      </c>
      <c r="B3" s="76">
        <v>4397.5378520000004</v>
      </c>
      <c r="C3" s="76">
        <v>5156.0577599999997</v>
      </c>
      <c r="D3" s="76">
        <v>5734.9985340000003</v>
      </c>
      <c r="E3" s="77">
        <v>5005</v>
      </c>
      <c r="F3" s="77">
        <v>3630</v>
      </c>
      <c r="G3" s="77">
        <f t="shared" ref="G3:G11" si="0">E3-F3</f>
        <v>1375</v>
      </c>
      <c r="H3" s="78">
        <v>0.725275</v>
      </c>
      <c r="I3" s="78">
        <v>0.274725</v>
      </c>
      <c r="J3" s="79">
        <v>2.4431569999999998</v>
      </c>
      <c r="K3" s="80">
        <v>1.909491</v>
      </c>
      <c r="L3" s="77">
        <v>2162</v>
      </c>
      <c r="M3" s="77">
        <f t="shared" ref="M3:M11" si="1">E3-L3</f>
        <v>2843</v>
      </c>
      <c r="N3" s="78">
        <v>0.43196800000000002</v>
      </c>
      <c r="O3" s="78">
        <v>0.56803199999999998</v>
      </c>
      <c r="P3" s="77">
        <v>1673</v>
      </c>
      <c r="Q3" s="77">
        <v>2065</v>
      </c>
      <c r="R3" s="77">
        <v>1267</v>
      </c>
      <c r="S3" s="81">
        <f>Tabla4[[#This Row],[Ciudad A]]/Tabla4[[#This Row],[Count]]</f>
        <v>0.33426573426573425</v>
      </c>
      <c r="T3" s="81">
        <f>Tabla4[[#This Row],[Ciudad B]]/Tabla4[[#This Row],[Count]]</f>
        <v>0.41258741258741261</v>
      </c>
      <c r="U3" s="81">
        <f>Tabla4[[#This Row],[Ciudad C]]/Tabla4[[#This Row],[Count]]</f>
        <v>0.25314685314685315</v>
      </c>
    </row>
    <row r="4" spans="1:21" x14ac:dyDescent="0.25">
      <c r="A4" s="13">
        <v>2</v>
      </c>
      <c r="B4" s="76">
        <v>5735.0425379999997</v>
      </c>
      <c r="C4" s="76">
        <v>6197.2497380000004</v>
      </c>
      <c r="D4" s="76">
        <v>6579.5454579999996</v>
      </c>
      <c r="E4" s="77">
        <v>4995</v>
      </c>
      <c r="F4" s="77">
        <v>3632</v>
      </c>
      <c r="G4" s="77">
        <f t="shared" si="0"/>
        <v>1363</v>
      </c>
      <c r="H4" s="78">
        <v>0.72712699999999997</v>
      </c>
      <c r="I4" s="78">
        <v>0.27287299999999998</v>
      </c>
      <c r="J4" s="79">
        <v>2.4914909999999999</v>
      </c>
      <c r="K4" s="80">
        <v>1.8992990000000001</v>
      </c>
      <c r="L4" s="77">
        <v>2058</v>
      </c>
      <c r="M4" s="77">
        <f t="shared" si="1"/>
        <v>2937</v>
      </c>
      <c r="N4" s="78">
        <v>0.41201199999999999</v>
      </c>
      <c r="O4" s="78">
        <v>0.58798799999999996</v>
      </c>
      <c r="P4" s="77">
        <v>1222</v>
      </c>
      <c r="Q4" s="77">
        <v>2339</v>
      </c>
      <c r="R4" s="77">
        <v>1434</v>
      </c>
      <c r="S4" s="81">
        <f>Tabla4[[#This Row],[Ciudad A]]/Tabla4[[#This Row],[Count]]</f>
        <v>0.24464464464464464</v>
      </c>
      <c r="T4" s="81">
        <f>Tabla4[[#This Row],[Ciudad B]]/Tabla4[[#This Row],[Count]]</f>
        <v>0.46826826826826828</v>
      </c>
      <c r="U4" s="81">
        <f>Tabla4[[#This Row],[Ciudad C]]/Tabla4[[#This Row],[Count]]</f>
        <v>0.28708708708708708</v>
      </c>
    </row>
    <row r="5" spans="1:21" x14ac:dyDescent="0.25">
      <c r="A5" s="13">
        <v>3</v>
      </c>
      <c r="B5" s="76">
        <v>6580.1420209999997</v>
      </c>
      <c r="C5" s="76">
        <v>6993.6852120000003</v>
      </c>
      <c r="D5" s="76">
        <v>7377.2240570000004</v>
      </c>
      <c r="E5" s="77">
        <v>5002</v>
      </c>
      <c r="F5" s="77">
        <v>3617</v>
      </c>
      <c r="G5" s="77">
        <f t="shared" si="0"/>
        <v>1385</v>
      </c>
      <c r="H5" s="78">
        <v>0.72311099999999995</v>
      </c>
      <c r="I5" s="78">
        <v>0.276889</v>
      </c>
      <c r="J5" s="79">
        <v>2.588565</v>
      </c>
      <c r="K5" s="80">
        <v>1.8346659999999999</v>
      </c>
      <c r="L5" s="77">
        <v>2156</v>
      </c>
      <c r="M5" s="77">
        <f t="shared" si="1"/>
        <v>2846</v>
      </c>
      <c r="N5" s="78">
        <v>0.43102800000000002</v>
      </c>
      <c r="O5" s="78">
        <v>0.56897200000000003</v>
      </c>
      <c r="P5" s="77">
        <v>1303</v>
      </c>
      <c r="Q5" s="77">
        <v>2337</v>
      </c>
      <c r="R5" s="77">
        <v>1362</v>
      </c>
      <c r="S5" s="81">
        <f>Tabla4[[#This Row],[Ciudad A]]/Tabla4[[#This Row],[Count]]</f>
        <v>0.26049580167932829</v>
      </c>
      <c r="T5" s="81">
        <f>Tabla4[[#This Row],[Ciudad B]]/Tabla4[[#This Row],[Count]]</f>
        <v>0.46721311475409838</v>
      </c>
      <c r="U5" s="81">
        <f>Tabla4[[#This Row],[Ciudad C]]/Tabla4[[#This Row],[Count]]</f>
        <v>0.27229108356657339</v>
      </c>
    </row>
    <row r="6" spans="1:21" x14ac:dyDescent="0.25">
      <c r="A6" s="13">
        <v>4</v>
      </c>
      <c r="B6" s="76">
        <v>7377.275275</v>
      </c>
      <c r="C6" s="76">
        <v>7860.8666249999997</v>
      </c>
      <c r="D6" s="76">
        <v>8382.3460279999999</v>
      </c>
      <c r="E6" s="77">
        <v>4999</v>
      </c>
      <c r="F6" s="77">
        <v>3610</v>
      </c>
      <c r="G6" s="77">
        <f t="shared" si="0"/>
        <v>1389</v>
      </c>
      <c r="H6" s="78">
        <v>0.72214400000000001</v>
      </c>
      <c r="I6" s="78">
        <v>0.27785599999999999</v>
      </c>
      <c r="J6" s="79">
        <v>2.6551309999999999</v>
      </c>
      <c r="K6" s="80">
        <v>1.8775759999999999</v>
      </c>
      <c r="L6" s="77">
        <v>2137</v>
      </c>
      <c r="M6" s="77">
        <f t="shared" si="1"/>
        <v>2862</v>
      </c>
      <c r="N6" s="78">
        <v>0.427485</v>
      </c>
      <c r="O6" s="78">
        <v>0.572515</v>
      </c>
      <c r="P6" s="77">
        <v>1095</v>
      </c>
      <c r="Q6" s="77">
        <v>2076</v>
      </c>
      <c r="R6" s="77">
        <v>1828</v>
      </c>
      <c r="S6" s="81">
        <f>Tabla4[[#This Row],[Ciudad A]]/Tabla4[[#This Row],[Count]]</f>
        <v>0.21904380876175236</v>
      </c>
      <c r="T6" s="81">
        <f>Tabla4[[#This Row],[Ciudad B]]/Tabla4[[#This Row],[Count]]</f>
        <v>0.41528305661132225</v>
      </c>
      <c r="U6" s="81">
        <f>Tabla4[[#This Row],[Ciudad C]]/Tabla4[[#This Row],[Count]]</f>
        <v>0.36567313462692541</v>
      </c>
    </row>
    <row r="7" spans="1:21" x14ac:dyDescent="0.25">
      <c r="A7" s="13">
        <v>5</v>
      </c>
      <c r="B7" s="76">
        <v>8382.9637210000001</v>
      </c>
      <c r="C7" s="76">
        <v>9115.1100069999993</v>
      </c>
      <c r="D7" s="76">
        <v>10016.033068000001</v>
      </c>
      <c r="E7" s="77">
        <v>5000</v>
      </c>
      <c r="F7" s="77">
        <v>3679</v>
      </c>
      <c r="G7" s="77">
        <f t="shared" si="0"/>
        <v>1321</v>
      </c>
      <c r="H7" s="78">
        <v>0.73580000000000001</v>
      </c>
      <c r="I7" s="78">
        <v>0.26419999999999999</v>
      </c>
      <c r="J7" s="79">
        <v>2.6377999999999999</v>
      </c>
      <c r="K7" s="80">
        <v>1.8293999999999999</v>
      </c>
      <c r="L7" s="77">
        <v>2069</v>
      </c>
      <c r="M7" s="77">
        <f t="shared" si="1"/>
        <v>2931</v>
      </c>
      <c r="N7" s="78">
        <v>0.4138</v>
      </c>
      <c r="O7" s="78">
        <v>0.58620000000000005</v>
      </c>
      <c r="P7" s="77">
        <v>1280</v>
      </c>
      <c r="Q7" s="77">
        <v>2199</v>
      </c>
      <c r="R7" s="77">
        <v>1521</v>
      </c>
      <c r="S7" s="81">
        <f>Tabla4[[#This Row],[Ciudad A]]/Tabla4[[#This Row],[Count]]</f>
        <v>0.25600000000000001</v>
      </c>
      <c r="T7" s="81">
        <f>Tabla4[[#This Row],[Ciudad B]]/Tabla4[[#This Row],[Count]]</f>
        <v>0.43980000000000002</v>
      </c>
      <c r="U7" s="81">
        <f>Tabla4[[#This Row],[Ciudad C]]/Tabla4[[#This Row],[Count]]</f>
        <v>0.30420000000000003</v>
      </c>
    </row>
    <row r="8" spans="1:21" x14ac:dyDescent="0.25">
      <c r="A8" s="13">
        <v>6</v>
      </c>
      <c r="B8" s="76">
        <v>10016.134056000001</v>
      </c>
      <c r="C8" s="76">
        <v>11051.422742999999</v>
      </c>
      <c r="D8" s="76">
        <v>12243.622992000001</v>
      </c>
      <c r="E8" s="77">
        <v>5000</v>
      </c>
      <c r="F8" s="77">
        <v>3784</v>
      </c>
      <c r="G8" s="77">
        <f t="shared" si="0"/>
        <v>1216</v>
      </c>
      <c r="H8" s="78">
        <v>0.75680000000000003</v>
      </c>
      <c r="I8" s="78">
        <v>0.2432</v>
      </c>
      <c r="J8" s="79">
        <v>2.5124</v>
      </c>
      <c r="K8" s="80">
        <v>1.8448</v>
      </c>
      <c r="L8" s="77">
        <v>2088</v>
      </c>
      <c r="M8" s="77">
        <f t="shared" si="1"/>
        <v>2912</v>
      </c>
      <c r="N8" s="78">
        <v>0.41760000000000003</v>
      </c>
      <c r="O8" s="78">
        <v>0.58240000000000003</v>
      </c>
      <c r="P8" s="77">
        <v>1359</v>
      </c>
      <c r="Q8" s="77">
        <v>2001</v>
      </c>
      <c r="R8" s="77">
        <v>1640</v>
      </c>
      <c r="S8" s="81">
        <f>Tabla4[[#This Row],[Ciudad A]]/Tabla4[[#This Row],[Count]]</f>
        <v>0.27179999999999999</v>
      </c>
      <c r="T8" s="81">
        <f>Tabla4[[#This Row],[Ciudad B]]/Tabla4[[#This Row],[Count]]</f>
        <v>0.4002</v>
      </c>
      <c r="U8" s="81">
        <f>Tabla4[[#This Row],[Ciudad C]]/Tabla4[[#This Row],[Count]]</f>
        <v>0.32800000000000001</v>
      </c>
    </row>
    <row r="9" spans="1:21" x14ac:dyDescent="0.25">
      <c r="A9" s="13">
        <v>7</v>
      </c>
      <c r="B9" s="76">
        <v>12245.186754</v>
      </c>
      <c r="C9" s="76">
        <v>12947.581212999999</v>
      </c>
      <c r="D9" s="76">
        <v>13559.097802</v>
      </c>
      <c r="E9" s="77">
        <v>4999</v>
      </c>
      <c r="F9" s="77">
        <v>4045</v>
      </c>
      <c r="G9" s="77">
        <f t="shared" si="0"/>
        <v>954</v>
      </c>
      <c r="H9" s="78">
        <v>0.80916200000000005</v>
      </c>
      <c r="I9" s="78">
        <v>0.19083800000000001</v>
      </c>
      <c r="J9" s="79">
        <v>2.3390680000000001</v>
      </c>
      <c r="K9" s="80">
        <v>1.8517699999999999</v>
      </c>
      <c r="L9" s="77">
        <v>1960</v>
      </c>
      <c r="M9" s="77">
        <f t="shared" si="1"/>
        <v>3039</v>
      </c>
      <c r="N9" s="78">
        <v>0.39207799999999998</v>
      </c>
      <c r="O9" s="78">
        <v>0.60792199999999996</v>
      </c>
      <c r="P9" s="77">
        <v>1550</v>
      </c>
      <c r="Q9" s="77">
        <v>2289</v>
      </c>
      <c r="R9" s="77">
        <v>1160</v>
      </c>
      <c r="S9" s="81">
        <f>Tabla4[[#This Row],[Ciudad A]]/Tabla4[[#This Row],[Count]]</f>
        <v>0.31006201240248049</v>
      </c>
      <c r="T9" s="81">
        <f>Tabla4[[#This Row],[Ciudad B]]/Tabla4[[#This Row],[Count]]</f>
        <v>0.45789157831566313</v>
      </c>
      <c r="U9" s="81">
        <f>Tabla4[[#This Row],[Ciudad C]]/Tabla4[[#This Row],[Count]]</f>
        <v>0.23204640928185638</v>
      </c>
    </row>
    <row r="10" spans="1:21" x14ac:dyDescent="0.25">
      <c r="A10" s="13">
        <v>8</v>
      </c>
      <c r="B10" s="76">
        <v>13559.186610999999</v>
      </c>
      <c r="C10" s="76">
        <v>14162.408866</v>
      </c>
      <c r="D10" s="76">
        <v>14842.000830999999</v>
      </c>
      <c r="E10" s="77">
        <v>5000</v>
      </c>
      <c r="F10" s="77">
        <v>4128</v>
      </c>
      <c r="G10" s="77">
        <f t="shared" si="0"/>
        <v>872</v>
      </c>
      <c r="H10" s="78">
        <v>0.8256</v>
      </c>
      <c r="I10" s="78">
        <v>0.1744</v>
      </c>
      <c r="J10" s="79">
        <v>2.4542000000000002</v>
      </c>
      <c r="K10" s="80">
        <v>1.9128000000000001</v>
      </c>
      <c r="L10" s="77">
        <v>2044</v>
      </c>
      <c r="M10" s="77">
        <f t="shared" si="1"/>
        <v>2956</v>
      </c>
      <c r="N10" s="78">
        <v>0.4088</v>
      </c>
      <c r="O10" s="78">
        <v>0.59119999999999995</v>
      </c>
      <c r="P10" s="77">
        <v>1098</v>
      </c>
      <c r="Q10" s="77">
        <v>1890</v>
      </c>
      <c r="R10" s="77">
        <v>2012</v>
      </c>
      <c r="S10" s="81">
        <f>Tabla4[[#This Row],[Ciudad A]]/Tabla4[[#This Row],[Count]]</f>
        <v>0.21959999999999999</v>
      </c>
      <c r="T10" s="81">
        <f>Tabla4[[#This Row],[Ciudad B]]/Tabla4[[#This Row],[Count]]</f>
        <v>0.378</v>
      </c>
      <c r="U10" s="81">
        <f>Tabla4[[#This Row],[Ciudad C]]/Tabla4[[#This Row],[Count]]</f>
        <v>0.40239999999999998</v>
      </c>
    </row>
    <row r="11" spans="1:21" x14ac:dyDescent="0.25">
      <c r="A11" s="13">
        <v>9</v>
      </c>
      <c r="B11" s="76">
        <v>14842.399524</v>
      </c>
      <c r="C11" s="76">
        <v>16278.910787999999</v>
      </c>
      <c r="D11" s="76">
        <v>23816.971861000002</v>
      </c>
      <c r="E11" s="77">
        <v>5000</v>
      </c>
      <c r="F11" s="77">
        <v>4006</v>
      </c>
      <c r="G11" s="77">
        <f t="shared" si="0"/>
        <v>994</v>
      </c>
      <c r="H11" s="78">
        <v>0.80120000000000002</v>
      </c>
      <c r="I11" s="78">
        <v>0.1988</v>
      </c>
      <c r="J11" s="79">
        <v>2.6665999999999999</v>
      </c>
      <c r="K11" s="80">
        <v>1.8620000000000001</v>
      </c>
      <c r="L11" s="77">
        <v>1982</v>
      </c>
      <c r="M11" s="77">
        <f t="shared" si="1"/>
        <v>3018</v>
      </c>
      <c r="N11" s="78">
        <v>0.39639999999999997</v>
      </c>
      <c r="O11" s="78">
        <v>0.60360000000000003</v>
      </c>
      <c r="P11" s="77">
        <v>1020</v>
      </c>
      <c r="Q11" s="77">
        <v>1967</v>
      </c>
      <c r="R11" s="77">
        <v>2013</v>
      </c>
      <c r="S11" s="81">
        <f>Tabla4[[#This Row],[Ciudad A]]/Tabla4[[#This Row],[Count]]</f>
        <v>0.20399999999999999</v>
      </c>
      <c r="T11" s="81">
        <f>Tabla4[[#This Row],[Ciudad B]]/Tabla4[[#This Row],[Count]]</f>
        <v>0.39340000000000003</v>
      </c>
      <c r="U11" s="81">
        <f>Tabla4[[#This Row],[Ciudad C]]/Tabla4[[#This Row],[Count]]</f>
        <v>0.40260000000000001</v>
      </c>
    </row>
    <row r="14" spans="1:21" ht="45" x14ac:dyDescent="0.25">
      <c r="A14" s="82" t="s">
        <v>274</v>
      </c>
      <c r="B14" s="82" t="s">
        <v>275</v>
      </c>
      <c r="C14" s="82" t="s">
        <v>276</v>
      </c>
      <c r="D14" s="82" t="s">
        <v>277</v>
      </c>
      <c r="E14" s="82" t="s">
        <v>3</v>
      </c>
      <c r="F14" s="82" t="s">
        <v>32</v>
      </c>
      <c r="G14" s="82" t="s">
        <v>31</v>
      </c>
      <c r="H14" s="82" t="s">
        <v>263</v>
      </c>
      <c r="I14" s="82" t="s">
        <v>264</v>
      </c>
      <c r="J14" s="82" t="s">
        <v>265</v>
      </c>
      <c r="K14" s="82" t="s">
        <v>266</v>
      </c>
      <c r="L14" s="82" t="s">
        <v>43</v>
      </c>
      <c r="M14" s="82" t="s">
        <v>42</v>
      </c>
      <c r="N14" s="82" t="s">
        <v>267</v>
      </c>
      <c r="O14" s="82" t="s">
        <v>278</v>
      </c>
      <c r="P14" s="82" t="s">
        <v>268</v>
      </c>
      <c r="Q14" s="82" t="s">
        <v>269</v>
      </c>
      <c r="R14" s="82" t="s">
        <v>270</v>
      </c>
      <c r="S14" s="82" t="s">
        <v>271</v>
      </c>
      <c r="T14" s="82" t="s">
        <v>272</v>
      </c>
      <c r="U14" s="82" t="s">
        <v>273</v>
      </c>
    </row>
    <row r="15" spans="1:21" x14ac:dyDescent="0.25">
      <c r="A15" s="83">
        <v>0</v>
      </c>
      <c r="B15" s="84">
        <v>0</v>
      </c>
      <c r="C15" s="84">
        <v>2489.859117</v>
      </c>
      <c r="D15" s="84">
        <v>4397.0050389999997</v>
      </c>
      <c r="E15" s="85">
        <v>5000</v>
      </c>
      <c r="F15" s="85">
        <v>3582</v>
      </c>
      <c r="G15" s="85">
        <v>1418</v>
      </c>
      <c r="H15" s="86">
        <v>0.71640000000000004</v>
      </c>
      <c r="I15" s="86">
        <v>0.28360000000000002</v>
      </c>
      <c r="J15" s="87">
        <v>2.214</v>
      </c>
      <c r="K15" s="88">
        <v>1.8606</v>
      </c>
      <c r="L15" s="85">
        <v>1824</v>
      </c>
      <c r="M15" s="85">
        <v>3176</v>
      </c>
      <c r="N15" s="86">
        <v>0.36480000000000001</v>
      </c>
      <c r="O15" s="86">
        <v>0.63519999999999999</v>
      </c>
      <c r="P15" s="85">
        <v>1717</v>
      </c>
      <c r="Q15" s="85">
        <v>1887</v>
      </c>
      <c r="R15" s="85">
        <v>1396</v>
      </c>
      <c r="S15" s="89">
        <v>0.34339999999999998</v>
      </c>
      <c r="T15" s="89">
        <v>0.37740000000000001</v>
      </c>
      <c r="U15" s="89">
        <v>0.2792</v>
      </c>
    </row>
    <row r="16" spans="1:21" x14ac:dyDescent="0.25">
      <c r="A16" s="90">
        <v>1</v>
      </c>
      <c r="B16" s="91">
        <v>4397.5378520000004</v>
      </c>
      <c r="C16" s="91">
        <v>5156.0577599999997</v>
      </c>
      <c r="D16" s="91">
        <v>5734.9985340000003</v>
      </c>
      <c r="E16" s="92">
        <v>5005</v>
      </c>
      <c r="F16" s="92">
        <v>3630</v>
      </c>
      <c r="G16" s="92">
        <v>1375</v>
      </c>
      <c r="H16" s="93">
        <v>0.725275</v>
      </c>
      <c r="I16" s="93">
        <v>0.274725</v>
      </c>
      <c r="J16" s="94">
        <v>2.4431569999999998</v>
      </c>
      <c r="K16" s="95">
        <v>1.909491</v>
      </c>
      <c r="L16" s="92">
        <v>2162</v>
      </c>
      <c r="M16" s="92">
        <v>2843</v>
      </c>
      <c r="N16" s="93">
        <v>0.43196800000000002</v>
      </c>
      <c r="O16" s="93">
        <v>0.56803199999999998</v>
      </c>
      <c r="P16" s="92">
        <v>1673</v>
      </c>
      <c r="Q16" s="92">
        <v>2065</v>
      </c>
      <c r="R16" s="92">
        <v>1267</v>
      </c>
      <c r="S16" s="96">
        <v>0.33426573426573425</v>
      </c>
      <c r="T16" s="96">
        <v>0.41258741258741261</v>
      </c>
      <c r="U16" s="96">
        <v>0.25314685314685315</v>
      </c>
    </row>
    <row r="17" spans="1:21" x14ac:dyDescent="0.25">
      <c r="A17" s="83">
        <v>2</v>
      </c>
      <c r="B17" s="84">
        <v>5735.0425379999997</v>
      </c>
      <c r="C17" s="84">
        <v>6197.2497380000004</v>
      </c>
      <c r="D17" s="84">
        <v>6579.5454579999996</v>
      </c>
      <c r="E17" s="85">
        <v>4995</v>
      </c>
      <c r="F17" s="85">
        <v>3632</v>
      </c>
      <c r="G17" s="85">
        <v>1363</v>
      </c>
      <c r="H17" s="86">
        <v>0.72712699999999997</v>
      </c>
      <c r="I17" s="86">
        <v>0.27287299999999998</v>
      </c>
      <c r="J17" s="87">
        <v>2.4914909999999999</v>
      </c>
      <c r="K17" s="88">
        <v>1.8992990000000001</v>
      </c>
      <c r="L17" s="85">
        <v>2058</v>
      </c>
      <c r="M17" s="85">
        <v>2937</v>
      </c>
      <c r="N17" s="86">
        <v>0.41201199999999999</v>
      </c>
      <c r="O17" s="86">
        <v>0.58798799999999996</v>
      </c>
      <c r="P17" s="85">
        <v>1222</v>
      </c>
      <c r="Q17" s="85">
        <v>2339</v>
      </c>
      <c r="R17" s="85">
        <v>1434</v>
      </c>
      <c r="S17" s="89">
        <v>0.24464464464464464</v>
      </c>
      <c r="T17" s="89">
        <v>0.46826826826826828</v>
      </c>
      <c r="U17" s="89">
        <v>0.28708708708708708</v>
      </c>
    </row>
    <row r="18" spans="1:21" x14ac:dyDescent="0.25">
      <c r="A18" s="90">
        <v>3</v>
      </c>
      <c r="B18" s="91">
        <v>6580.1420209999997</v>
      </c>
      <c r="C18" s="91">
        <v>6993.6852120000003</v>
      </c>
      <c r="D18" s="91">
        <v>7377.2240570000004</v>
      </c>
      <c r="E18" s="92">
        <v>5002</v>
      </c>
      <c r="F18" s="92">
        <v>3617</v>
      </c>
      <c r="G18" s="92">
        <v>1385</v>
      </c>
      <c r="H18" s="93">
        <v>0.72311099999999995</v>
      </c>
      <c r="I18" s="93">
        <v>0.276889</v>
      </c>
      <c r="J18" s="94">
        <v>2.588565</v>
      </c>
      <c r="K18" s="95">
        <v>1.8346659999999999</v>
      </c>
      <c r="L18" s="92">
        <v>2156</v>
      </c>
      <c r="M18" s="92">
        <v>2846</v>
      </c>
      <c r="N18" s="93">
        <v>0.43102800000000002</v>
      </c>
      <c r="O18" s="93">
        <v>0.56897200000000003</v>
      </c>
      <c r="P18" s="92">
        <v>1303</v>
      </c>
      <c r="Q18" s="92">
        <v>2337</v>
      </c>
      <c r="R18" s="92">
        <v>1362</v>
      </c>
      <c r="S18" s="96">
        <v>0.26049580167932829</v>
      </c>
      <c r="T18" s="96">
        <v>0.46721311475409838</v>
      </c>
      <c r="U18" s="96">
        <v>0.27229108356657339</v>
      </c>
    </row>
    <row r="19" spans="1:21" x14ac:dyDescent="0.25">
      <c r="A19" s="83">
        <v>4</v>
      </c>
      <c r="B19" s="84">
        <v>7377.275275</v>
      </c>
      <c r="C19" s="84">
        <v>7860.8666249999997</v>
      </c>
      <c r="D19" s="84">
        <v>8382.3460279999999</v>
      </c>
      <c r="E19" s="85">
        <v>4999</v>
      </c>
      <c r="F19" s="85">
        <v>3610</v>
      </c>
      <c r="G19" s="85">
        <v>1389</v>
      </c>
      <c r="H19" s="86">
        <v>0.72214400000000001</v>
      </c>
      <c r="I19" s="86">
        <v>0.27785599999999999</v>
      </c>
      <c r="J19" s="87">
        <v>2.6551309999999999</v>
      </c>
      <c r="K19" s="88">
        <v>1.8775759999999999</v>
      </c>
      <c r="L19" s="85">
        <v>2137</v>
      </c>
      <c r="M19" s="85">
        <v>2862</v>
      </c>
      <c r="N19" s="86">
        <v>0.427485</v>
      </c>
      <c r="O19" s="86">
        <v>0.572515</v>
      </c>
      <c r="P19" s="85">
        <v>1095</v>
      </c>
      <c r="Q19" s="85">
        <v>2076</v>
      </c>
      <c r="R19" s="85">
        <v>1828</v>
      </c>
      <c r="S19" s="89">
        <v>0.21904380876175236</v>
      </c>
      <c r="T19" s="89">
        <v>0.41528305661132225</v>
      </c>
      <c r="U19" s="89">
        <v>0.36567313462692541</v>
      </c>
    </row>
    <row r="20" spans="1:21" x14ac:dyDescent="0.25">
      <c r="A20" s="90">
        <v>5</v>
      </c>
      <c r="B20" s="91">
        <v>8382.9637210000001</v>
      </c>
      <c r="C20" s="91">
        <v>9115.1100069999993</v>
      </c>
      <c r="D20" s="91">
        <v>10016.033068000001</v>
      </c>
      <c r="E20" s="92">
        <v>5000</v>
      </c>
      <c r="F20" s="92">
        <v>3679</v>
      </c>
      <c r="G20" s="92">
        <v>1321</v>
      </c>
      <c r="H20" s="93">
        <v>0.73580000000000001</v>
      </c>
      <c r="I20" s="93">
        <v>0.26419999999999999</v>
      </c>
      <c r="J20" s="94">
        <v>2.6377999999999999</v>
      </c>
      <c r="K20" s="95">
        <v>1.8293999999999999</v>
      </c>
      <c r="L20" s="92">
        <v>2069</v>
      </c>
      <c r="M20" s="92">
        <v>2931</v>
      </c>
      <c r="N20" s="93">
        <v>0.4138</v>
      </c>
      <c r="O20" s="93">
        <v>0.58620000000000005</v>
      </c>
      <c r="P20" s="92">
        <v>1280</v>
      </c>
      <c r="Q20" s="92">
        <v>2199</v>
      </c>
      <c r="R20" s="92">
        <v>1521</v>
      </c>
      <c r="S20" s="96">
        <v>0.25600000000000001</v>
      </c>
      <c r="T20" s="96">
        <v>0.43980000000000002</v>
      </c>
      <c r="U20" s="96">
        <v>0.30420000000000003</v>
      </c>
    </row>
    <row r="21" spans="1:21" x14ac:dyDescent="0.25">
      <c r="A21" s="83">
        <v>6</v>
      </c>
      <c r="B21" s="84">
        <v>10016.134056000001</v>
      </c>
      <c r="C21" s="84">
        <v>11051.422742999999</v>
      </c>
      <c r="D21" s="84">
        <v>12243.622992000001</v>
      </c>
      <c r="E21" s="85">
        <v>5000</v>
      </c>
      <c r="F21" s="85">
        <v>3784</v>
      </c>
      <c r="G21" s="85">
        <v>1216</v>
      </c>
      <c r="H21" s="86">
        <v>0.75680000000000003</v>
      </c>
      <c r="I21" s="86">
        <v>0.2432</v>
      </c>
      <c r="J21" s="87">
        <v>2.5124</v>
      </c>
      <c r="K21" s="88">
        <v>1.8448</v>
      </c>
      <c r="L21" s="85">
        <v>2088</v>
      </c>
      <c r="M21" s="85">
        <v>2912</v>
      </c>
      <c r="N21" s="86">
        <v>0.41760000000000003</v>
      </c>
      <c r="O21" s="86">
        <v>0.58240000000000003</v>
      </c>
      <c r="P21" s="85">
        <v>1359</v>
      </c>
      <c r="Q21" s="85">
        <v>2001</v>
      </c>
      <c r="R21" s="85">
        <v>1640</v>
      </c>
      <c r="S21" s="89">
        <v>0.27179999999999999</v>
      </c>
      <c r="T21" s="89">
        <v>0.4002</v>
      </c>
      <c r="U21" s="89">
        <v>0.32800000000000001</v>
      </c>
    </row>
    <row r="22" spans="1:21" x14ac:dyDescent="0.25">
      <c r="A22" s="90">
        <v>7</v>
      </c>
      <c r="B22" s="91">
        <v>12245.186754</v>
      </c>
      <c r="C22" s="91">
        <v>12947.581212999999</v>
      </c>
      <c r="D22" s="91">
        <v>13559.097802</v>
      </c>
      <c r="E22" s="92">
        <v>4999</v>
      </c>
      <c r="F22" s="92">
        <v>4045</v>
      </c>
      <c r="G22" s="92">
        <v>954</v>
      </c>
      <c r="H22" s="93">
        <v>0.80916200000000005</v>
      </c>
      <c r="I22" s="93">
        <v>0.19083800000000001</v>
      </c>
      <c r="J22" s="94">
        <v>2.3390680000000001</v>
      </c>
      <c r="K22" s="95">
        <v>1.8517699999999999</v>
      </c>
      <c r="L22" s="92">
        <v>1960</v>
      </c>
      <c r="M22" s="92">
        <v>3039</v>
      </c>
      <c r="N22" s="93">
        <v>0.39207799999999998</v>
      </c>
      <c r="O22" s="93">
        <v>0.60792199999999996</v>
      </c>
      <c r="P22" s="92">
        <v>1550</v>
      </c>
      <c r="Q22" s="92">
        <v>2289</v>
      </c>
      <c r="R22" s="92">
        <v>1160</v>
      </c>
      <c r="S22" s="96">
        <v>0.31006201240248049</v>
      </c>
      <c r="T22" s="96">
        <v>0.45789157831566313</v>
      </c>
      <c r="U22" s="96">
        <v>0.23204640928185638</v>
      </c>
    </row>
    <row r="23" spans="1:21" x14ac:dyDescent="0.25">
      <c r="A23" s="83">
        <v>8</v>
      </c>
      <c r="B23" s="84">
        <v>13559.186610999999</v>
      </c>
      <c r="C23" s="84">
        <v>14162.408866</v>
      </c>
      <c r="D23" s="84">
        <v>14842.000830999999</v>
      </c>
      <c r="E23" s="85">
        <v>5000</v>
      </c>
      <c r="F23" s="85">
        <v>4128</v>
      </c>
      <c r="G23" s="85">
        <v>872</v>
      </c>
      <c r="H23" s="86">
        <v>0.8256</v>
      </c>
      <c r="I23" s="86">
        <v>0.1744</v>
      </c>
      <c r="J23" s="87">
        <v>2.4542000000000002</v>
      </c>
      <c r="K23" s="88">
        <v>1.9128000000000001</v>
      </c>
      <c r="L23" s="85">
        <v>2044</v>
      </c>
      <c r="M23" s="85">
        <v>2956</v>
      </c>
      <c r="N23" s="86">
        <v>0.4088</v>
      </c>
      <c r="O23" s="86">
        <v>0.59119999999999995</v>
      </c>
      <c r="P23" s="85">
        <v>1098</v>
      </c>
      <c r="Q23" s="85">
        <v>1890</v>
      </c>
      <c r="R23" s="85">
        <v>2012</v>
      </c>
      <c r="S23" s="89">
        <v>0.21959999999999999</v>
      </c>
      <c r="T23" s="89">
        <v>0.378</v>
      </c>
      <c r="U23" s="89">
        <v>0.40239999999999998</v>
      </c>
    </row>
    <row r="24" spans="1:21" x14ac:dyDescent="0.25">
      <c r="A24" s="97">
        <v>9</v>
      </c>
      <c r="B24" s="98">
        <v>14842.399524</v>
      </c>
      <c r="C24" s="98">
        <v>16278.910787999999</v>
      </c>
      <c r="D24" s="98">
        <v>23816.971861000002</v>
      </c>
      <c r="E24" s="99">
        <v>5000</v>
      </c>
      <c r="F24" s="99">
        <v>4006</v>
      </c>
      <c r="G24" s="99">
        <v>994</v>
      </c>
      <c r="H24" s="100">
        <v>0.80120000000000002</v>
      </c>
      <c r="I24" s="100">
        <v>0.1988</v>
      </c>
      <c r="J24" s="101">
        <v>2.6665999999999999</v>
      </c>
      <c r="K24" s="102">
        <v>1.8620000000000001</v>
      </c>
      <c r="L24" s="99">
        <v>1982</v>
      </c>
      <c r="M24" s="99">
        <v>3018</v>
      </c>
      <c r="N24" s="100">
        <v>0.39639999999999997</v>
      </c>
      <c r="O24" s="100">
        <v>0.60360000000000003</v>
      </c>
      <c r="P24" s="99">
        <v>1020</v>
      </c>
      <c r="Q24" s="99">
        <v>1967</v>
      </c>
      <c r="R24" s="99">
        <v>2013</v>
      </c>
      <c r="S24" s="103">
        <v>0.20399999999999999</v>
      </c>
      <c r="T24" s="103">
        <v>0.39340000000000003</v>
      </c>
      <c r="U24" s="103">
        <v>0.40260000000000001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5E17-CFF5-4162-B72F-477B87B89F67}">
  <dimension ref="A1:S25"/>
  <sheetViews>
    <sheetView workbookViewId="0">
      <selection activeCell="I20" sqref="I20"/>
    </sheetView>
  </sheetViews>
  <sheetFormatPr baseColWidth="10" defaultRowHeight="15" x14ac:dyDescent="0.25"/>
  <cols>
    <col min="1" max="1" width="6.85546875" customWidth="1"/>
    <col min="2" max="2" width="8.140625" bestFit="1" customWidth="1"/>
    <col min="3" max="3" width="8.28515625" bestFit="1" customWidth="1"/>
    <col min="4" max="4" width="9.85546875" bestFit="1" customWidth="1"/>
    <col min="5" max="5" width="14.7109375" bestFit="1" customWidth="1"/>
    <col min="6" max="6" width="13.5703125" bestFit="1" customWidth="1"/>
    <col min="7" max="7" width="10.140625" bestFit="1" customWidth="1"/>
    <col min="8" max="8" width="9" bestFit="1" customWidth="1"/>
    <col min="9" max="9" width="11.140625" bestFit="1" customWidth="1"/>
  </cols>
  <sheetData>
    <row r="1" spans="1:19" ht="57" customHeight="1" thickBot="1" x14ac:dyDescent="0.3">
      <c r="A1" s="27" t="s">
        <v>41</v>
      </c>
      <c r="B1" s="27" t="s">
        <v>30</v>
      </c>
      <c r="C1" s="27" t="s">
        <v>33</v>
      </c>
      <c r="D1" s="27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19" ht="15.75" thickBot="1" x14ac:dyDescent="0.3">
      <c r="A2" s="28">
        <v>0</v>
      </c>
      <c r="B2" s="30" t="s">
        <v>31</v>
      </c>
      <c r="C2" s="31">
        <v>1497</v>
      </c>
      <c r="D2" s="31">
        <v>2243</v>
      </c>
      <c r="E2" s="31">
        <v>9828</v>
      </c>
      <c r="F2" s="32">
        <v>86350416</v>
      </c>
      <c r="G2" s="38">
        <v>6.57</v>
      </c>
      <c r="H2" s="32">
        <v>57682.31</v>
      </c>
      <c r="I2" s="33">
        <v>8786.16</v>
      </c>
      <c r="R2" s="40"/>
      <c r="S2" s="40"/>
    </row>
    <row r="3" spans="1:19" ht="15.75" thickBot="1" x14ac:dyDescent="0.3">
      <c r="A3" s="29">
        <v>1</v>
      </c>
      <c r="B3" s="34" t="s">
        <v>32</v>
      </c>
      <c r="C3" s="35">
        <v>3841</v>
      </c>
      <c r="D3" s="35">
        <v>2849</v>
      </c>
      <c r="E3" s="35">
        <v>30223</v>
      </c>
      <c r="F3" s="36">
        <v>287108596</v>
      </c>
      <c r="G3" s="39">
        <v>7.87</v>
      </c>
      <c r="H3" s="36">
        <v>74748.399999999994</v>
      </c>
      <c r="I3" s="37">
        <v>9499.67</v>
      </c>
      <c r="R3" s="40"/>
      <c r="S3" s="40"/>
    </row>
    <row r="4" spans="1:19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19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19" x14ac:dyDescent="0.25">
      <c r="A6" s="13"/>
      <c r="B6" s="13"/>
      <c r="C6" s="13"/>
      <c r="D6" s="13"/>
      <c r="E6" s="13"/>
      <c r="F6" s="13"/>
      <c r="G6" s="13"/>
      <c r="H6" s="13"/>
      <c r="I6" s="13"/>
    </row>
    <row r="7" spans="1:19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19" x14ac:dyDescent="0.25">
      <c r="A8" s="13"/>
      <c r="B8" s="13"/>
      <c r="C8" s="13"/>
      <c r="D8" s="13"/>
      <c r="E8" s="13"/>
      <c r="F8" s="13"/>
      <c r="G8" s="13"/>
      <c r="H8" s="13"/>
      <c r="I8" s="13"/>
    </row>
    <row r="9" spans="1:19" x14ac:dyDescent="0.25">
      <c r="A9" s="13"/>
      <c r="B9" s="13"/>
      <c r="C9" s="13"/>
      <c r="D9" s="13"/>
      <c r="E9" s="13"/>
      <c r="F9" s="13"/>
      <c r="G9" s="13"/>
      <c r="H9" s="13"/>
      <c r="I9" s="13"/>
    </row>
    <row r="10" spans="1:19" x14ac:dyDescent="0.25">
      <c r="A10" s="13"/>
      <c r="B10" s="13"/>
      <c r="C10" s="13"/>
      <c r="D10" s="13"/>
      <c r="E10" s="13"/>
      <c r="F10" s="13"/>
      <c r="G10" s="13"/>
      <c r="H10" s="13"/>
      <c r="I10" s="13"/>
    </row>
    <row r="11" spans="1:19" x14ac:dyDescent="0.25">
      <c r="A11" s="13"/>
      <c r="B11" s="13"/>
      <c r="C11" s="13"/>
      <c r="D11" s="13"/>
      <c r="E11" s="13"/>
      <c r="F11" s="13"/>
      <c r="G11" s="13"/>
      <c r="H11" s="13"/>
      <c r="I11" s="13"/>
    </row>
    <row r="12" spans="1:19" x14ac:dyDescent="0.25">
      <c r="A12" s="13"/>
      <c r="B12" s="13"/>
      <c r="C12" s="13"/>
      <c r="D12" s="13"/>
      <c r="E12" s="13"/>
      <c r="F12" s="13"/>
      <c r="G12" s="13"/>
      <c r="H12" s="41"/>
      <c r="I12" s="41"/>
    </row>
    <row r="13" spans="1:19" x14ac:dyDescent="0.25">
      <c r="A13" s="13"/>
      <c r="B13" s="13"/>
      <c r="C13" s="13"/>
      <c r="D13" s="13"/>
      <c r="E13" s="13"/>
      <c r="F13" s="13"/>
      <c r="G13" s="13"/>
      <c r="H13" s="41"/>
      <c r="I13" s="41"/>
    </row>
    <row r="14" spans="1:19" x14ac:dyDescent="0.25">
      <c r="A14" s="13"/>
      <c r="B14" s="13"/>
      <c r="C14" s="13"/>
      <c r="D14" s="13"/>
      <c r="E14" s="13"/>
      <c r="F14" s="13"/>
      <c r="G14" s="13"/>
      <c r="H14" s="13"/>
      <c r="I14" s="13"/>
    </row>
    <row r="15" spans="1:19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19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5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13"/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13"/>
      <c r="B24" s="13"/>
      <c r="C24" s="13"/>
      <c r="D24" s="13"/>
      <c r="E24" s="13"/>
      <c r="F24" s="13"/>
      <c r="G24" s="13"/>
      <c r="H24" s="13"/>
      <c r="I24" s="13"/>
    </row>
    <row r="25" spans="1:9" x14ac:dyDescent="0.25">
      <c r="A25" s="13"/>
      <c r="B25" s="13"/>
      <c r="C25" s="13"/>
      <c r="D25" s="13"/>
      <c r="E25" s="13"/>
      <c r="F25" s="13"/>
      <c r="G25" s="13"/>
      <c r="H25" s="13"/>
      <c r="I25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313F-1A9F-40C3-AA84-695307BA714D}">
  <dimension ref="A1:S25"/>
  <sheetViews>
    <sheetView workbookViewId="0">
      <selection sqref="A1:I3"/>
    </sheetView>
  </sheetViews>
  <sheetFormatPr baseColWidth="10" defaultRowHeight="15" x14ac:dyDescent="0.25"/>
  <cols>
    <col min="1" max="1" width="6.85546875" customWidth="1"/>
    <col min="2" max="2" width="8.140625" bestFit="1" customWidth="1"/>
    <col min="3" max="3" width="8.28515625" bestFit="1" customWidth="1"/>
    <col min="4" max="4" width="9.85546875" bestFit="1" customWidth="1"/>
    <col min="5" max="5" width="14.7109375" bestFit="1" customWidth="1"/>
    <col min="6" max="6" width="13.5703125" bestFit="1" customWidth="1"/>
    <col min="7" max="7" width="10.140625" bestFit="1" customWidth="1"/>
    <col min="8" max="8" width="9" bestFit="1" customWidth="1"/>
    <col min="9" max="9" width="11.140625" bestFit="1" customWidth="1"/>
  </cols>
  <sheetData>
    <row r="1" spans="1:19" ht="57" customHeight="1" thickBot="1" x14ac:dyDescent="0.3">
      <c r="A1" s="27" t="s">
        <v>41</v>
      </c>
      <c r="B1" s="27" t="s">
        <v>40</v>
      </c>
      <c r="C1" s="27" t="s">
        <v>33</v>
      </c>
      <c r="D1" s="27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19" ht="15.75" thickBot="1" x14ac:dyDescent="0.3">
      <c r="A2" s="28">
        <v>0</v>
      </c>
      <c r="B2" s="30" t="s">
        <v>45</v>
      </c>
      <c r="C2" s="31">
        <v>3110</v>
      </c>
      <c r="D2" s="31">
        <v>2724</v>
      </c>
      <c r="E2" s="31">
        <v>23616</v>
      </c>
      <c r="F2" s="32">
        <v>221064671</v>
      </c>
      <c r="G2" s="38">
        <v>7.59</v>
      </c>
      <c r="H2" s="32">
        <v>71081.89</v>
      </c>
      <c r="I2" s="33">
        <v>9360.7999999999993</v>
      </c>
      <c r="R2" s="40"/>
      <c r="S2" s="40"/>
    </row>
    <row r="3" spans="1:19" ht="15.75" thickBot="1" x14ac:dyDescent="0.3">
      <c r="A3" s="29">
        <v>1</v>
      </c>
      <c r="B3" s="34" t="s">
        <v>44</v>
      </c>
      <c r="C3" s="35">
        <v>2228</v>
      </c>
      <c r="D3" s="35">
        <v>2629</v>
      </c>
      <c r="E3" s="35">
        <v>16435</v>
      </c>
      <c r="F3" s="36">
        <v>152394341</v>
      </c>
      <c r="G3" s="39">
        <v>7.38</v>
      </c>
      <c r="H3" s="36">
        <v>68399.61</v>
      </c>
      <c r="I3" s="37">
        <v>9272.5499999999993</v>
      </c>
      <c r="R3" s="40"/>
      <c r="S3" s="40"/>
    </row>
    <row r="4" spans="1:19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19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19" x14ac:dyDescent="0.25">
      <c r="A6" s="13"/>
      <c r="B6" s="13"/>
      <c r="C6" s="13"/>
      <c r="D6" s="13"/>
      <c r="E6" s="13"/>
      <c r="F6" s="13"/>
      <c r="G6" s="13"/>
      <c r="H6" s="13"/>
      <c r="I6" s="13"/>
    </row>
    <row r="7" spans="1:19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19" x14ac:dyDescent="0.25">
      <c r="A8" s="13"/>
      <c r="B8" s="13"/>
      <c r="C8" s="13"/>
      <c r="D8" s="13"/>
      <c r="E8" s="13"/>
      <c r="F8" s="13"/>
      <c r="G8" s="13"/>
      <c r="H8" s="13"/>
      <c r="I8" s="13"/>
    </row>
    <row r="9" spans="1:19" x14ac:dyDescent="0.25">
      <c r="A9" s="13"/>
      <c r="B9" s="13"/>
      <c r="C9" s="13"/>
      <c r="D9" s="13"/>
      <c r="E9" s="13"/>
      <c r="F9" s="13"/>
      <c r="G9" s="13"/>
      <c r="H9" s="13"/>
      <c r="I9" s="13"/>
    </row>
    <row r="10" spans="1:19" x14ac:dyDescent="0.25">
      <c r="A10" s="13"/>
      <c r="B10" s="13"/>
      <c r="C10" s="13"/>
      <c r="D10" s="13"/>
      <c r="E10" s="13"/>
      <c r="F10" s="13"/>
      <c r="G10" s="13"/>
      <c r="H10" s="13"/>
      <c r="I10" s="13"/>
    </row>
    <row r="11" spans="1:19" x14ac:dyDescent="0.25">
      <c r="A11" s="13"/>
      <c r="B11" s="13"/>
      <c r="C11" s="13"/>
      <c r="D11" s="13"/>
      <c r="E11" s="13"/>
      <c r="F11" s="13"/>
      <c r="G11" s="13"/>
      <c r="H11" s="13"/>
      <c r="I11" s="13"/>
    </row>
    <row r="12" spans="1:19" x14ac:dyDescent="0.25">
      <c r="A12" s="13"/>
      <c r="B12" s="13"/>
      <c r="C12" s="13"/>
      <c r="D12" s="13"/>
      <c r="E12" s="13"/>
      <c r="F12" s="13"/>
      <c r="G12" s="13"/>
      <c r="H12" s="13"/>
      <c r="I12" s="13"/>
    </row>
    <row r="13" spans="1:19" x14ac:dyDescent="0.25">
      <c r="A13" s="13"/>
      <c r="B13" s="13"/>
      <c r="C13" s="13"/>
      <c r="D13" s="13"/>
      <c r="E13" s="13"/>
      <c r="F13" s="13"/>
      <c r="G13" s="13"/>
      <c r="H13" s="13"/>
      <c r="I13" s="13"/>
    </row>
    <row r="14" spans="1:19" x14ac:dyDescent="0.25">
      <c r="A14" s="13"/>
      <c r="B14" s="13"/>
      <c r="C14" s="13"/>
      <c r="D14" s="13"/>
      <c r="E14" s="13"/>
      <c r="F14" s="13"/>
      <c r="G14" s="13"/>
      <c r="H14" s="13"/>
      <c r="I14" s="13"/>
    </row>
    <row r="15" spans="1:19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19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5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13"/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13"/>
      <c r="B24" s="13"/>
      <c r="C24" s="13"/>
      <c r="D24" s="13"/>
      <c r="E24" s="13"/>
      <c r="F24" s="13"/>
      <c r="G24" s="13"/>
      <c r="H24" s="13"/>
      <c r="I24" s="13"/>
    </row>
    <row r="25" spans="1:9" x14ac:dyDescent="0.25">
      <c r="A25" s="13"/>
      <c r="B25" s="13"/>
      <c r="C25" s="13"/>
      <c r="D25" s="13"/>
      <c r="E25" s="13"/>
      <c r="F25" s="13"/>
      <c r="G25" s="13"/>
      <c r="H25" s="13"/>
      <c r="I25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916C-6029-44BB-8E20-163467B69F66}">
  <dimension ref="A1:S35"/>
  <sheetViews>
    <sheetView workbookViewId="0">
      <selection activeCell="B2" sqref="B2:B8"/>
    </sheetView>
  </sheetViews>
  <sheetFormatPr baseColWidth="10" defaultRowHeight="15" x14ac:dyDescent="0.25"/>
  <cols>
    <col min="1" max="1" width="6.85546875" customWidth="1"/>
    <col min="2" max="2" width="8.140625" bestFit="1" customWidth="1"/>
    <col min="3" max="3" width="8.28515625" bestFit="1" customWidth="1"/>
    <col min="4" max="4" width="9.85546875" bestFit="1" customWidth="1"/>
    <col min="5" max="5" width="14.7109375" bestFit="1" customWidth="1"/>
    <col min="6" max="6" width="13.5703125" bestFit="1" customWidth="1"/>
    <col min="7" max="7" width="10.140625" bestFit="1" customWidth="1"/>
    <col min="8" max="8" width="9" bestFit="1" customWidth="1"/>
    <col min="9" max="9" width="11.140625" bestFit="1" customWidth="1"/>
  </cols>
  <sheetData>
    <row r="1" spans="1:19" ht="57" customHeight="1" x14ac:dyDescent="0.25">
      <c r="A1" s="27" t="s">
        <v>41</v>
      </c>
      <c r="B1" s="27" t="s">
        <v>46</v>
      </c>
      <c r="C1" s="27" t="s">
        <v>33</v>
      </c>
      <c r="D1" s="27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19" x14ac:dyDescent="0.25">
      <c r="A2" s="43">
        <v>0</v>
      </c>
      <c r="B2" s="43" t="s">
        <v>47</v>
      </c>
      <c r="C2" s="44">
        <v>199</v>
      </c>
      <c r="D2" s="44">
        <v>732</v>
      </c>
      <c r="E2" s="44">
        <v>1076</v>
      </c>
      <c r="F2" s="45">
        <v>9788872</v>
      </c>
      <c r="G2" s="46">
        <v>5.41</v>
      </c>
      <c r="H2" s="45">
        <v>49190.31</v>
      </c>
      <c r="I2" s="45">
        <v>9097.4599999999991</v>
      </c>
      <c r="R2" s="40"/>
      <c r="S2" s="40"/>
    </row>
    <row r="3" spans="1:19" x14ac:dyDescent="0.25">
      <c r="A3" s="43">
        <v>1</v>
      </c>
      <c r="B3" s="43" t="s">
        <v>48</v>
      </c>
      <c r="C3" s="44">
        <v>979</v>
      </c>
      <c r="D3" s="44">
        <v>1931</v>
      </c>
      <c r="E3" s="44">
        <v>7345</v>
      </c>
      <c r="F3" s="45">
        <v>67883085</v>
      </c>
      <c r="G3" s="46">
        <v>7.5</v>
      </c>
      <c r="H3" s="45">
        <v>69339.210000000006</v>
      </c>
      <c r="I3" s="45">
        <v>9242.08</v>
      </c>
      <c r="R3" s="40"/>
      <c r="S3" s="40"/>
    </row>
    <row r="4" spans="1:19" x14ac:dyDescent="0.25">
      <c r="A4" s="43">
        <v>2</v>
      </c>
      <c r="B4" s="43" t="s">
        <v>49</v>
      </c>
      <c r="C4" s="44">
        <v>1862</v>
      </c>
      <c r="D4" s="44">
        <v>2490</v>
      </c>
      <c r="E4" s="44">
        <v>15861</v>
      </c>
      <c r="F4" s="45">
        <v>147138618</v>
      </c>
      <c r="G4" s="46">
        <v>8.52</v>
      </c>
      <c r="H4" s="45">
        <v>79021.81</v>
      </c>
      <c r="I4" s="45">
        <v>9276.76</v>
      </c>
    </row>
    <row r="5" spans="1:19" x14ac:dyDescent="0.25">
      <c r="A5" s="43">
        <v>3</v>
      </c>
      <c r="B5" s="43" t="s">
        <v>50</v>
      </c>
      <c r="C5" s="44">
        <v>1060</v>
      </c>
      <c r="D5" s="44">
        <v>2115</v>
      </c>
      <c r="E5" s="44">
        <v>8054</v>
      </c>
      <c r="F5" s="45">
        <v>76012147</v>
      </c>
      <c r="G5" s="46">
        <v>7.6</v>
      </c>
      <c r="H5" s="45">
        <v>71709.570000000007</v>
      </c>
      <c r="I5" s="45">
        <v>9437.81</v>
      </c>
    </row>
    <row r="6" spans="1:19" x14ac:dyDescent="0.25">
      <c r="A6" s="43">
        <v>4</v>
      </c>
      <c r="B6" s="43" t="s">
        <v>51</v>
      </c>
      <c r="C6" s="44">
        <v>475</v>
      </c>
      <c r="D6" s="44">
        <v>1508</v>
      </c>
      <c r="E6" s="44">
        <v>3398</v>
      </c>
      <c r="F6" s="45">
        <v>31501042</v>
      </c>
      <c r="G6" s="46">
        <v>7.15</v>
      </c>
      <c r="H6" s="45">
        <v>66317.98</v>
      </c>
      <c r="I6" s="45">
        <v>9270.4699999999993</v>
      </c>
    </row>
    <row r="7" spans="1:19" x14ac:dyDescent="0.25">
      <c r="A7" s="43">
        <v>5</v>
      </c>
      <c r="B7" s="43" t="s">
        <v>52</v>
      </c>
      <c r="C7" s="44">
        <v>434</v>
      </c>
      <c r="D7" s="44">
        <v>1319</v>
      </c>
      <c r="E7" s="44">
        <v>2772</v>
      </c>
      <c r="F7" s="45">
        <v>26409529</v>
      </c>
      <c r="G7" s="46">
        <v>6.39</v>
      </c>
      <c r="H7" s="45">
        <v>60851.45</v>
      </c>
      <c r="I7" s="45">
        <v>9527.25</v>
      </c>
    </row>
    <row r="8" spans="1:19" x14ac:dyDescent="0.25">
      <c r="A8" s="43">
        <v>6</v>
      </c>
      <c r="B8" s="43" t="s">
        <v>53</v>
      </c>
      <c r="C8" s="44">
        <v>329</v>
      </c>
      <c r="D8" s="44">
        <v>916</v>
      </c>
      <c r="E8" s="44">
        <v>1545</v>
      </c>
      <c r="F8" s="45">
        <v>14725719</v>
      </c>
      <c r="G8" s="46">
        <v>4.7</v>
      </c>
      <c r="H8" s="45">
        <v>44759.02</v>
      </c>
      <c r="I8" s="45">
        <v>9531.2099999999991</v>
      </c>
    </row>
    <row r="9" spans="1:19" x14ac:dyDescent="0.25">
      <c r="A9" s="13"/>
      <c r="B9" s="13"/>
      <c r="C9" s="13"/>
      <c r="D9" s="13"/>
      <c r="E9" s="13"/>
      <c r="F9" s="13"/>
      <c r="G9" s="13"/>
      <c r="H9" s="13"/>
      <c r="I9" s="13"/>
    </row>
    <row r="10" spans="1:19" x14ac:dyDescent="0.25">
      <c r="A10" s="13"/>
      <c r="B10" s="13"/>
      <c r="C10" s="13"/>
      <c r="D10" s="13"/>
      <c r="E10" s="13"/>
      <c r="F10" s="13"/>
      <c r="G10" s="13"/>
      <c r="H10" s="41"/>
      <c r="I10" s="41"/>
    </row>
    <row r="11" spans="1:19" x14ac:dyDescent="0.25">
      <c r="A11" s="13"/>
      <c r="B11" s="13"/>
      <c r="C11" s="13"/>
      <c r="D11" s="42"/>
      <c r="E11" s="13"/>
      <c r="F11" s="13"/>
      <c r="G11" s="13"/>
      <c r="H11" s="41"/>
      <c r="I11" s="41"/>
    </row>
    <row r="12" spans="1:19" x14ac:dyDescent="0.25">
      <c r="A12" s="13"/>
      <c r="B12" s="13"/>
      <c r="C12" s="13"/>
      <c r="D12" s="13"/>
      <c r="E12" s="13"/>
      <c r="F12" s="13"/>
      <c r="G12" s="13"/>
      <c r="H12" s="13"/>
      <c r="I12" s="13"/>
    </row>
    <row r="13" spans="1:19" x14ac:dyDescent="0.25">
      <c r="A13" s="13"/>
      <c r="B13" s="13"/>
      <c r="C13" s="13"/>
      <c r="D13" s="13"/>
      <c r="E13" s="13"/>
      <c r="F13" s="13"/>
      <c r="G13" s="13"/>
      <c r="H13" s="13"/>
      <c r="I13" s="13"/>
    </row>
    <row r="14" spans="1:19" x14ac:dyDescent="0.25">
      <c r="A14" s="13"/>
      <c r="B14" s="13"/>
      <c r="C14" s="13"/>
      <c r="D14" s="13"/>
      <c r="E14" s="13"/>
      <c r="F14" s="13"/>
      <c r="G14" s="13"/>
      <c r="H14" s="13"/>
      <c r="I14" s="13"/>
    </row>
    <row r="15" spans="1:19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19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10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10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10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10" x14ac:dyDescent="0.25">
      <c r="A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25">
      <c r="A21" s="13"/>
      <c r="B21" s="13"/>
      <c r="C21" s="13"/>
      <c r="D21" s="13"/>
      <c r="E21" s="13"/>
      <c r="F21" s="13"/>
      <c r="G21" s="13"/>
      <c r="H21" s="13"/>
      <c r="I21" s="41"/>
      <c r="J21" s="40"/>
    </row>
    <row r="22" spans="1:10" x14ac:dyDescent="0.25">
      <c r="A22" s="13"/>
      <c r="B22" s="13"/>
      <c r="C22" s="13"/>
      <c r="D22" s="13"/>
      <c r="E22" s="13"/>
      <c r="F22" s="13"/>
      <c r="G22" s="13"/>
      <c r="H22" s="13"/>
      <c r="I22" s="41"/>
      <c r="J22" s="40"/>
    </row>
    <row r="23" spans="1:10" x14ac:dyDescent="0.25">
      <c r="A23" s="13"/>
      <c r="B23" s="13"/>
      <c r="C23" s="13"/>
      <c r="D23" s="13"/>
      <c r="E23" s="13"/>
      <c r="F23" s="13"/>
      <c r="G23" s="13"/>
      <c r="H23" s="13"/>
      <c r="I23" s="41"/>
      <c r="J23" s="40"/>
    </row>
    <row r="24" spans="1:10" x14ac:dyDescent="0.25">
      <c r="A24" s="13"/>
      <c r="B24" s="13"/>
      <c r="C24" s="13"/>
      <c r="D24" s="13"/>
      <c r="E24" s="13"/>
      <c r="F24" s="13"/>
      <c r="G24" s="13"/>
      <c r="H24" s="13"/>
      <c r="I24" s="41"/>
      <c r="J24" s="40"/>
    </row>
    <row r="25" spans="1:10" x14ac:dyDescent="0.25">
      <c r="A25" s="13"/>
      <c r="B25" s="13"/>
      <c r="C25" s="13"/>
      <c r="D25" s="13"/>
      <c r="E25" s="13"/>
      <c r="F25" s="13"/>
      <c r="G25" s="13"/>
      <c r="H25" s="13"/>
      <c r="I25" s="41"/>
      <c r="J25" s="40"/>
    </row>
    <row r="26" spans="1:10" x14ac:dyDescent="0.25">
      <c r="I26" s="40"/>
      <c r="J26" s="40"/>
    </row>
    <row r="27" spans="1:10" x14ac:dyDescent="0.25">
      <c r="I27" s="40"/>
      <c r="J27" s="40"/>
    </row>
    <row r="29" spans="1:10" x14ac:dyDescent="0.25">
      <c r="I29" s="40"/>
      <c r="J29" s="40"/>
    </row>
    <row r="30" spans="1:10" x14ac:dyDescent="0.25">
      <c r="I30" s="40"/>
      <c r="J30" s="40"/>
    </row>
    <row r="31" spans="1:10" x14ac:dyDescent="0.25">
      <c r="I31" s="40"/>
      <c r="J31" s="40"/>
    </row>
    <row r="32" spans="1:10" x14ac:dyDescent="0.25">
      <c r="I32" s="40"/>
      <c r="J32" s="40"/>
    </row>
    <row r="33" spans="9:10" x14ac:dyDescent="0.25">
      <c r="I33" s="40"/>
      <c r="J33" s="40"/>
    </row>
    <row r="34" spans="9:10" x14ac:dyDescent="0.25">
      <c r="I34" s="40"/>
      <c r="J34" s="40"/>
    </row>
    <row r="35" spans="9:10" x14ac:dyDescent="0.25">
      <c r="I35" s="40"/>
      <c r="J35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33DD-3E01-4E65-B87A-66045ED6EE24}">
  <dimension ref="A1:S35"/>
  <sheetViews>
    <sheetView workbookViewId="0">
      <selection sqref="A1:I22"/>
    </sheetView>
  </sheetViews>
  <sheetFormatPr baseColWidth="10" defaultRowHeight="15" x14ac:dyDescent="0.25"/>
  <cols>
    <col min="1" max="1" width="6.85546875" customWidth="1"/>
    <col min="2" max="2" width="11.28515625" customWidth="1"/>
    <col min="3" max="3" width="8.28515625" bestFit="1" customWidth="1"/>
    <col min="4" max="4" width="9.85546875" bestFit="1" customWidth="1"/>
    <col min="5" max="5" width="14.7109375" bestFit="1" customWidth="1"/>
    <col min="6" max="6" width="13.5703125" bestFit="1" customWidth="1"/>
    <col min="7" max="7" width="10.140625" bestFit="1" customWidth="1"/>
    <col min="8" max="8" width="9" bestFit="1" customWidth="1"/>
    <col min="9" max="9" width="11.140625" bestFit="1" customWidth="1"/>
  </cols>
  <sheetData>
    <row r="1" spans="1:17" ht="57" customHeight="1" x14ac:dyDescent="0.25">
      <c r="A1" s="27" t="s">
        <v>41</v>
      </c>
      <c r="B1" s="27" t="s">
        <v>54</v>
      </c>
      <c r="C1" s="27" t="s">
        <v>33</v>
      </c>
      <c r="D1" s="27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17" x14ac:dyDescent="0.25">
      <c r="A2" s="43">
        <v>0</v>
      </c>
      <c r="B2" s="43">
        <v>0</v>
      </c>
      <c r="C2" s="44">
        <v>628</v>
      </c>
      <c r="D2" s="44">
        <v>1879</v>
      </c>
      <c r="E2" s="44">
        <v>5094</v>
      </c>
      <c r="F2" s="45">
        <v>46318594</v>
      </c>
      <c r="G2" s="46">
        <v>8.11</v>
      </c>
      <c r="H2" s="45">
        <v>73755.72</v>
      </c>
      <c r="I2" s="45">
        <v>9092.77</v>
      </c>
    </row>
    <row r="3" spans="1:17" x14ac:dyDescent="0.25">
      <c r="A3" s="43">
        <v>1</v>
      </c>
      <c r="B3" s="43">
        <v>1</v>
      </c>
      <c r="C3" s="44">
        <v>460</v>
      </c>
      <c r="D3" s="44">
        <v>1487</v>
      </c>
      <c r="E3" s="44">
        <v>3358</v>
      </c>
      <c r="F3" s="45">
        <v>30484797</v>
      </c>
      <c r="G3" s="46">
        <v>7.3</v>
      </c>
      <c r="H3" s="45">
        <v>66271.3</v>
      </c>
      <c r="I3" s="45">
        <v>9078.26</v>
      </c>
    </row>
    <row r="4" spans="1:17" x14ac:dyDescent="0.25">
      <c r="A4" s="43">
        <v>2</v>
      </c>
      <c r="B4" s="43">
        <v>2</v>
      </c>
      <c r="C4" s="44">
        <v>235</v>
      </c>
      <c r="D4" s="44">
        <v>1119</v>
      </c>
      <c r="E4" s="44">
        <v>1938</v>
      </c>
      <c r="F4" s="45">
        <v>17525155</v>
      </c>
      <c r="G4" s="46">
        <v>8.25</v>
      </c>
      <c r="H4" s="45">
        <v>74575.13</v>
      </c>
      <c r="I4" s="45">
        <v>9042.91</v>
      </c>
      <c r="P4">
        <v>9531</v>
      </c>
      <c r="Q4">
        <v>9920</v>
      </c>
    </row>
    <row r="5" spans="1:17" x14ac:dyDescent="0.25">
      <c r="A5" s="43">
        <v>3</v>
      </c>
      <c r="B5" s="43">
        <v>3</v>
      </c>
      <c r="C5" s="44">
        <v>154</v>
      </c>
      <c r="D5" s="44">
        <v>839</v>
      </c>
      <c r="E5" s="44">
        <v>1222</v>
      </c>
      <c r="F5" s="45">
        <v>11229596</v>
      </c>
      <c r="G5" s="46">
        <v>7.94</v>
      </c>
      <c r="H5" s="45">
        <v>72919.45</v>
      </c>
      <c r="I5" s="45">
        <v>9189.52</v>
      </c>
      <c r="P5">
        <v>9097</v>
      </c>
      <c r="Q5">
        <v>8678</v>
      </c>
    </row>
    <row r="6" spans="1:17" x14ac:dyDescent="0.25">
      <c r="A6" s="43">
        <v>4</v>
      </c>
      <c r="B6" s="43">
        <v>4</v>
      </c>
      <c r="C6" s="44">
        <v>680</v>
      </c>
      <c r="D6" s="44">
        <v>1745</v>
      </c>
      <c r="E6" s="44">
        <v>5277</v>
      </c>
      <c r="F6" s="45">
        <v>48752051</v>
      </c>
      <c r="G6" s="46">
        <v>7.76</v>
      </c>
      <c r="H6" s="45">
        <v>71694.19</v>
      </c>
      <c r="I6" s="45">
        <v>9238.59</v>
      </c>
      <c r="P6" s="55">
        <f>P4/P5-1</f>
        <v>4.7708035616137234E-2</v>
      </c>
      <c r="Q6" s="55">
        <f>Q4/Q5-1</f>
        <v>0.14312053468541142</v>
      </c>
    </row>
    <row r="7" spans="1:17" x14ac:dyDescent="0.25">
      <c r="A7" s="43">
        <v>5</v>
      </c>
      <c r="B7" s="43">
        <v>5</v>
      </c>
      <c r="C7" s="44">
        <v>99</v>
      </c>
      <c r="D7" s="44">
        <v>648</v>
      </c>
      <c r="E7" s="44">
        <v>870</v>
      </c>
      <c r="F7" s="45">
        <v>8308446</v>
      </c>
      <c r="G7" s="46">
        <v>8.7899999999999991</v>
      </c>
      <c r="H7" s="45">
        <v>83923.7</v>
      </c>
      <c r="I7" s="45">
        <v>9549.94</v>
      </c>
    </row>
    <row r="8" spans="1:17" x14ac:dyDescent="0.25">
      <c r="A8" s="43">
        <v>6</v>
      </c>
      <c r="B8" s="43">
        <v>6</v>
      </c>
      <c r="C8" s="44">
        <v>197</v>
      </c>
      <c r="D8" s="44">
        <v>980</v>
      </c>
      <c r="E8" s="44">
        <v>1534</v>
      </c>
      <c r="F8" s="45">
        <v>14472674</v>
      </c>
      <c r="G8" s="46">
        <v>7.79</v>
      </c>
      <c r="H8" s="45">
        <v>73465.350000000006</v>
      </c>
      <c r="I8" s="45">
        <v>9434.6</v>
      </c>
    </row>
    <row r="9" spans="1:17" x14ac:dyDescent="0.25">
      <c r="A9" s="43">
        <v>7</v>
      </c>
      <c r="B9" s="43">
        <v>7</v>
      </c>
      <c r="C9" s="44">
        <v>590</v>
      </c>
      <c r="D9" s="44">
        <v>1663</v>
      </c>
      <c r="E9" s="44">
        <v>4259</v>
      </c>
      <c r="F9" s="45">
        <v>40328360</v>
      </c>
      <c r="G9" s="46">
        <v>7.22</v>
      </c>
      <c r="H9" s="45">
        <v>68353.149999999994</v>
      </c>
      <c r="I9" s="45">
        <v>9468.9699999999993</v>
      </c>
    </row>
    <row r="10" spans="1:17" x14ac:dyDescent="0.25">
      <c r="A10" s="43">
        <v>8</v>
      </c>
      <c r="B10" s="43">
        <v>8</v>
      </c>
      <c r="C10" s="44">
        <v>13</v>
      </c>
      <c r="D10" s="44">
        <v>115</v>
      </c>
      <c r="E10" s="44">
        <v>117</v>
      </c>
      <c r="F10" s="45">
        <v>1144606</v>
      </c>
      <c r="G10" s="46">
        <v>9</v>
      </c>
      <c r="H10" s="45">
        <v>88046.62</v>
      </c>
      <c r="I10" s="45">
        <v>9782.9599999999991</v>
      </c>
    </row>
    <row r="11" spans="1:17" x14ac:dyDescent="0.25">
      <c r="A11" s="43">
        <v>9</v>
      </c>
      <c r="B11" s="43">
        <v>9</v>
      </c>
      <c r="C11" s="44">
        <v>78</v>
      </c>
      <c r="D11" s="44">
        <v>419</v>
      </c>
      <c r="E11" s="44">
        <v>511</v>
      </c>
      <c r="F11" s="45">
        <v>4434485</v>
      </c>
      <c r="G11" s="46">
        <v>6.55</v>
      </c>
      <c r="H11" s="45">
        <v>56852.37</v>
      </c>
      <c r="I11" s="45">
        <v>8678.0499999999993</v>
      </c>
    </row>
    <row r="12" spans="1:17" x14ac:dyDescent="0.25">
      <c r="A12" s="43">
        <v>10</v>
      </c>
      <c r="B12" s="43">
        <v>10</v>
      </c>
      <c r="C12" s="44">
        <v>175</v>
      </c>
      <c r="D12" s="44">
        <v>646</v>
      </c>
      <c r="E12" s="44">
        <v>925</v>
      </c>
      <c r="F12" s="45">
        <v>8373274</v>
      </c>
      <c r="G12" s="46">
        <v>5.29</v>
      </c>
      <c r="H12" s="45">
        <v>47847.28</v>
      </c>
      <c r="I12" s="45">
        <v>9052.19</v>
      </c>
    </row>
    <row r="13" spans="1:17" x14ac:dyDescent="0.25">
      <c r="A13" s="43">
        <v>11</v>
      </c>
      <c r="B13" s="43">
        <v>11</v>
      </c>
      <c r="C13" s="44">
        <v>119</v>
      </c>
      <c r="D13" s="44">
        <v>622</v>
      </c>
      <c r="E13" s="44">
        <v>850</v>
      </c>
      <c r="F13" s="45">
        <v>7774530</v>
      </c>
      <c r="G13" s="46">
        <v>7.14</v>
      </c>
      <c r="H13" s="45">
        <v>65332.18</v>
      </c>
      <c r="I13" s="45">
        <v>9146.51</v>
      </c>
    </row>
    <row r="14" spans="1:17" x14ac:dyDescent="0.25">
      <c r="A14" s="43">
        <v>12</v>
      </c>
      <c r="B14" s="43">
        <v>12</v>
      </c>
      <c r="C14" s="44">
        <v>337</v>
      </c>
      <c r="D14" s="44">
        <v>1137</v>
      </c>
      <c r="E14" s="44">
        <v>2242</v>
      </c>
      <c r="F14" s="45">
        <v>22028459</v>
      </c>
      <c r="G14" s="46">
        <v>6.65</v>
      </c>
      <c r="H14" s="45">
        <v>65366.35</v>
      </c>
      <c r="I14" s="45">
        <v>9825.36</v>
      </c>
    </row>
    <row r="15" spans="1:17" x14ac:dyDescent="0.25">
      <c r="A15" s="43">
        <v>13</v>
      </c>
      <c r="B15" s="43">
        <v>13</v>
      </c>
      <c r="C15" s="44">
        <v>122</v>
      </c>
      <c r="D15" s="44">
        <v>435</v>
      </c>
      <c r="E15" s="44">
        <v>548</v>
      </c>
      <c r="F15" s="45">
        <v>5178822</v>
      </c>
      <c r="G15" s="46">
        <v>4.49</v>
      </c>
      <c r="H15" s="45">
        <v>42449.36</v>
      </c>
      <c r="I15" s="45">
        <v>9450.41</v>
      </c>
    </row>
    <row r="16" spans="1:17" x14ac:dyDescent="0.25">
      <c r="A16" s="43">
        <v>14</v>
      </c>
      <c r="B16" s="43">
        <v>14</v>
      </c>
      <c r="C16" s="44">
        <v>273</v>
      </c>
      <c r="D16" s="44">
        <v>1093</v>
      </c>
      <c r="E16" s="44">
        <v>2023</v>
      </c>
      <c r="F16" s="45">
        <v>19192723</v>
      </c>
      <c r="G16" s="46">
        <v>7.41</v>
      </c>
      <c r="H16" s="45">
        <v>70303.009999999995</v>
      </c>
      <c r="I16" s="45">
        <v>9487.26</v>
      </c>
    </row>
    <row r="17" spans="1:19" x14ac:dyDescent="0.25">
      <c r="A17" s="43">
        <v>15</v>
      </c>
      <c r="B17" s="43">
        <v>15</v>
      </c>
      <c r="C17" s="44">
        <v>131</v>
      </c>
      <c r="D17" s="44">
        <v>629</v>
      </c>
      <c r="E17" s="44">
        <v>916</v>
      </c>
      <c r="F17" s="45">
        <v>8872440</v>
      </c>
      <c r="G17" s="46">
        <v>6.99</v>
      </c>
      <c r="H17" s="45">
        <v>67728.55</v>
      </c>
      <c r="I17" s="45">
        <v>9686.07</v>
      </c>
    </row>
    <row r="18" spans="1:19" x14ac:dyDescent="0.25">
      <c r="A18" s="43">
        <v>16</v>
      </c>
      <c r="B18" s="43">
        <v>16</v>
      </c>
      <c r="C18" s="44">
        <v>219</v>
      </c>
      <c r="D18" s="44">
        <v>1122</v>
      </c>
      <c r="E18" s="44">
        <v>1886</v>
      </c>
      <c r="F18" s="45">
        <v>17785993</v>
      </c>
      <c r="G18" s="46">
        <v>8.61</v>
      </c>
      <c r="H18" s="45">
        <v>81214.58</v>
      </c>
      <c r="I18" s="45">
        <v>9430.5400000000009</v>
      </c>
    </row>
    <row r="19" spans="1:19" x14ac:dyDescent="0.25">
      <c r="A19" s="43">
        <v>17</v>
      </c>
      <c r="B19" s="43">
        <v>17</v>
      </c>
      <c r="C19" s="44">
        <v>447</v>
      </c>
      <c r="D19" s="44">
        <v>1270</v>
      </c>
      <c r="E19" s="44">
        <v>2942</v>
      </c>
      <c r="F19" s="45">
        <v>29183631</v>
      </c>
      <c r="G19" s="46">
        <v>6.58</v>
      </c>
      <c r="H19" s="45">
        <v>65287.77</v>
      </c>
      <c r="I19" s="45">
        <v>9919.66</v>
      </c>
    </row>
    <row r="20" spans="1:19" x14ac:dyDescent="0.25">
      <c r="A20" s="43">
        <v>18</v>
      </c>
      <c r="B20" s="43">
        <v>18</v>
      </c>
      <c r="C20" s="44">
        <v>58</v>
      </c>
      <c r="D20" s="44">
        <v>402</v>
      </c>
      <c r="E20" s="44">
        <v>470</v>
      </c>
      <c r="F20" s="45">
        <v>4420300</v>
      </c>
      <c r="G20" s="46">
        <v>8.1</v>
      </c>
      <c r="H20" s="45">
        <v>76212.070000000007</v>
      </c>
      <c r="I20" s="45">
        <v>9404.89</v>
      </c>
      <c r="J20" s="13"/>
    </row>
    <row r="21" spans="1:19" x14ac:dyDescent="0.25">
      <c r="A21" s="43">
        <v>19</v>
      </c>
      <c r="B21" s="43">
        <v>19</v>
      </c>
      <c r="C21" s="44">
        <v>67</v>
      </c>
      <c r="D21" s="44">
        <v>514</v>
      </c>
      <c r="E21" s="44">
        <v>620</v>
      </c>
      <c r="F21" s="45">
        <v>5450222</v>
      </c>
      <c r="G21" s="46">
        <v>9.25</v>
      </c>
      <c r="H21" s="45">
        <v>81346.600000000006</v>
      </c>
      <c r="I21" s="45">
        <v>8790.68</v>
      </c>
      <c r="J21" s="40"/>
    </row>
    <row r="22" spans="1:19" x14ac:dyDescent="0.25">
      <c r="A22" s="43">
        <v>20</v>
      </c>
      <c r="B22" s="43">
        <v>20</v>
      </c>
      <c r="C22" s="44">
        <v>256</v>
      </c>
      <c r="D22" s="44">
        <v>1357</v>
      </c>
      <c r="E22" s="44">
        <v>2449</v>
      </c>
      <c r="F22" s="45">
        <v>22199854</v>
      </c>
      <c r="G22" s="46">
        <v>9.57</v>
      </c>
      <c r="H22" s="45">
        <v>86718.18</v>
      </c>
      <c r="I22" s="45">
        <v>9064.86</v>
      </c>
      <c r="J22" s="40"/>
      <c r="K22" s="50"/>
      <c r="L22" s="51"/>
      <c r="M22" s="51"/>
      <c r="N22" s="51"/>
      <c r="O22" s="51"/>
      <c r="P22" s="51"/>
      <c r="Q22" s="51"/>
      <c r="R22" s="52"/>
      <c r="S22" s="52"/>
    </row>
    <row r="23" spans="1:19" x14ac:dyDescent="0.25">
      <c r="A23" s="13"/>
      <c r="B23" s="13"/>
      <c r="C23" s="13"/>
      <c r="D23" s="13"/>
      <c r="E23" s="13"/>
      <c r="F23" s="13"/>
      <c r="G23" s="13"/>
      <c r="H23" s="13"/>
      <c r="I23" s="41"/>
      <c r="J23" s="40"/>
    </row>
    <row r="24" spans="1:19" x14ac:dyDescent="0.25">
      <c r="A24" s="13"/>
      <c r="B24" s="13"/>
      <c r="C24" s="13"/>
      <c r="D24" s="13"/>
      <c r="E24" s="13"/>
      <c r="F24" s="13"/>
      <c r="G24" s="13"/>
      <c r="H24" s="13"/>
      <c r="I24" s="41"/>
      <c r="J24" s="40"/>
    </row>
    <row r="25" spans="1:19" x14ac:dyDescent="0.25">
      <c r="A25" s="13"/>
      <c r="B25" s="13"/>
      <c r="C25" s="13"/>
      <c r="D25" s="13"/>
      <c r="E25" s="13"/>
      <c r="F25" s="13"/>
      <c r="G25" s="13"/>
      <c r="H25" s="13"/>
      <c r="I25" s="41"/>
      <c r="J25" s="40"/>
    </row>
    <row r="26" spans="1:19" ht="26.25" x14ac:dyDescent="0.25">
      <c r="D26" s="53"/>
      <c r="I26" s="40"/>
      <c r="J26" s="40"/>
    </row>
    <row r="27" spans="1:19" x14ac:dyDescent="0.25">
      <c r="I27" s="40"/>
      <c r="J27" s="40"/>
    </row>
    <row r="29" spans="1:19" x14ac:dyDescent="0.25">
      <c r="I29" s="40"/>
      <c r="J29" s="40"/>
    </row>
    <row r="30" spans="1:19" x14ac:dyDescent="0.25">
      <c r="I30" s="40"/>
      <c r="J30" s="40"/>
    </row>
    <row r="31" spans="1:19" x14ac:dyDescent="0.25">
      <c r="I31" s="40"/>
      <c r="J31" s="40"/>
    </row>
    <row r="32" spans="1:19" x14ac:dyDescent="0.25">
      <c r="I32" s="40"/>
      <c r="J32" s="40"/>
    </row>
    <row r="33" spans="9:10" x14ac:dyDescent="0.25">
      <c r="I33" s="40"/>
      <c r="J33" s="40"/>
    </row>
    <row r="34" spans="9:10" x14ac:dyDescent="0.25">
      <c r="I34" s="40"/>
      <c r="J34" s="40"/>
    </row>
    <row r="35" spans="9:10" x14ac:dyDescent="0.25">
      <c r="I35" s="40"/>
      <c r="J35" s="4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9020-09F8-4A49-BA42-AC1D59EB6FB6}">
  <dimension ref="A1:S25"/>
  <sheetViews>
    <sheetView workbookViewId="0">
      <selection sqref="A1:I4"/>
    </sheetView>
  </sheetViews>
  <sheetFormatPr baseColWidth="10" defaultRowHeight="15" x14ac:dyDescent="0.25"/>
  <cols>
    <col min="1" max="1" width="6.85546875" customWidth="1"/>
    <col min="2" max="2" width="8.140625" bestFit="1" customWidth="1"/>
    <col min="3" max="3" width="8.28515625" bestFit="1" customWidth="1"/>
    <col min="4" max="4" width="9.85546875" bestFit="1" customWidth="1"/>
    <col min="5" max="5" width="14.7109375" bestFit="1" customWidth="1"/>
    <col min="6" max="6" width="13.5703125" bestFit="1" customWidth="1"/>
    <col min="7" max="7" width="10.140625" bestFit="1" customWidth="1"/>
    <col min="8" max="8" width="10.5703125" customWidth="1"/>
    <col min="9" max="9" width="11.140625" bestFit="1" customWidth="1"/>
  </cols>
  <sheetData>
    <row r="1" spans="1:19" ht="57" customHeight="1" x14ac:dyDescent="0.25">
      <c r="A1" s="27" t="s">
        <v>41</v>
      </c>
      <c r="B1" s="27" t="s">
        <v>58</v>
      </c>
      <c r="C1" s="27" t="s">
        <v>33</v>
      </c>
      <c r="D1" s="27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19" x14ac:dyDescent="0.25">
      <c r="A2" s="43">
        <v>0</v>
      </c>
      <c r="B2" s="43" t="s">
        <v>55</v>
      </c>
      <c r="C2" s="44">
        <v>961</v>
      </c>
      <c r="D2" s="44">
        <v>2415</v>
      </c>
      <c r="E2" s="44">
        <v>10722</v>
      </c>
      <c r="F2" s="45">
        <v>96438093</v>
      </c>
      <c r="G2" s="46">
        <v>11.16</v>
      </c>
      <c r="H2" s="45">
        <v>100351.81</v>
      </c>
      <c r="I2" s="45">
        <v>8994.41</v>
      </c>
      <c r="R2" s="40"/>
      <c r="S2" s="40"/>
    </row>
    <row r="3" spans="1:19" x14ac:dyDescent="0.25">
      <c r="A3" s="43">
        <v>1</v>
      </c>
      <c r="B3" s="43" t="s">
        <v>56</v>
      </c>
      <c r="C3" s="44">
        <v>1612</v>
      </c>
      <c r="D3" s="44">
        <v>2622</v>
      </c>
      <c r="E3" s="44">
        <v>16862</v>
      </c>
      <c r="F3" s="45">
        <v>155028368</v>
      </c>
      <c r="G3" s="46">
        <v>10.46</v>
      </c>
      <c r="H3" s="45">
        <v>96171.44</v>
      </c>
      <c r="I3" s="45">
        <v>9193.9500000000007</v>
      </c>
      <c r="R3" s="40"/>
      <c r="S3" s="40"/>
    </row>
    <row r="4" spans="1:19" x14ac:dyDescent="0.25">
      <c r="A4" s="43">
        <v>2</v>
      </c>
      <c r="B4" s="43" t="s">
        <v>57</v>
      </c>
      <c r="C4" s="44">
        <v>2765</v>
      </c>
      <c r="D4" s="44">
        <v>2226</v>
      </c>
      <c r="E4" s="44">
        <v>12467</v>
      </c>
      <c r="F4" s="45">
        <v>121992551</v>
      </c>
      <c r="G4" s="46">
        <v>4.51</v>
      </c>
      <c r="H4" s="45">
        <v>44120.27</v>
      </c>
      <c r="I4" s="45">
        <v>9785.24</v>
      </c>
    </row>
    <row r="5" spans="1:19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19" x14ac:dyDescent="0.25">
      <c r="A6" s="13"/>
      <c r="B6" s="13"/>
      <c r="C6" s="13"/>
      <c r="D6" s="13"/>
      <c r="E6" s="13"/>
      <c r="F6" s="13"/>
      <c r="G6" s="13"/>
      <c r="H6" s="13"/>
      <c r="I6" s="13"/>
    </row>
    <row r="7" spans="1:19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19" x14ac:dyDescent="0.25">
      <c r="A8" s="13"/>
      <c r="B8" s="13"/>
      <c r="C8" s="13"/>
      <c r="D8" s="13"/>
      <c r="E8" s="13"/>
      <c r="F8" s="13"/>
      <c r="G8" s="13"/>
      <c r="H8" s="13"/>
      <c r="I8" s="13"/>
    </row>
    <row r="9" spans="1:19" x14ac:dyDescent="0.25">
      <c r="A9" s="13"/>
      <c r="B9" s="13"/>
      <c r="C9" s="13"/>
      <c r="D9" s="13"/>
      <c r="E9" s="13"/>
      <c r="F9" s="13"/>
      <c r="G9" s="13"/>
      <c r="H9" s="13"/>
      <c r="I9" s="13"/>
    </row>
    <row r="10" spans="1:19" x14ac:dyDescent="0.25">
      <c r="A10" s="13"/>
      <c r="B10" s="13"/>
      <c r="C10" s="13"/>
      <c r="D10" s="13"/>
      <c r="E10" s="13"/>
      <c r="F10" s="13"/>
      <c r="G10" s="13"/>
      <c r="H10" s="13"/>
      <c r="I10" s="13"/>
    </row>
    <row r="11" spans="1:19" x14ac:dyDescent="0.25">
      <c r="A11" s="13" t="s">
        <v>12</v>
      </c>
      <c r="B11" s="13" t="s">
        <v>23</v>
      </c>
      <c r="C11" s="13" t="s">
        <v>24</v>
      </c>
      <c r="D11" s="13" t="s">
        <v>25</v>
      </c>
      <c r="E11" s="13" t="s">
        <v>26</v>
      </c>
      <c r="F11" s="13" t="s">
        <v>27</v>
      </c>
      <c r="G11" s="13" t="s">
        <v>28</v>
      </c>
      <c r="H11" s="13" t="s">
        <v>29</v>
      </c>
      <c r="I11" s="13"/>
    </row>
    <row r="12" spans="1:19" x14ac:dyDescent="0.25">
      <c r="A12" s="13">
        <v>0</v>
      </c>
      <c r="B12" s="13">
        <v>0</v>
      </c>
      <c r="C12" s="13">
        <v>961</v>
      </c>
      <c r="D12" s="13">
        <v>2415</v>
      </c>
      <c r="E12" s="13">
        <v>10722</v>
      </c>
      <c r="F12" s="13">
        <v>96438093</v>
      </c>
      <c r="G12" s="13">
        <v>11.16</v>
      </c>
      <c r="H12" s="41">
        <v>100351.81</v>
      </c>
      <c r="I12" s="41">
        <v>8994.41</v>
      </c>
    </row>
    <row r="13" spans="1:19" x14ac:dyDescent="0.25">
      <c r="A13" s="13">
        <v>1</v>
      </c>
      <c r="B13" s="13">
        <v>1</v>
      </c>
      <c r="C13" s="13">
        <v>1612</v>
      </c>
      <c r="D13" s="13">
        <v>2622</v>
      </c>
      <c r="E13" s="13">
        <v>16862</v>
      </c>
      <c r="F13" s="13">
        <v>155028368</v>
      </c>
      <c r="G13" s="13">
        <v>10.46</v>
      </c>
      <c r="H13" s="41">
        <v>96171.44</v>
      </c>
      <c r="I13" s="41">
        <v>9193.9500000000007</v>
      </c>
    </row>
    <row r="14" spans="1:19" x14ac:dyDescent="0.25">
      <c r="A14" s="13">
        <v>2</v>
      </c>
      <c r="B14" s="13">
        <v>2</v>
      </c>
      <c r="C14" s="13">
        <v>2765</v>
      </c>
      <c r="D14" s="13">
        <v>2226</v>
      </c>
      <c r="E14" s="13">
        <v>12467</v>
      </c>
      <c r="F14" s="13">
        <v>121992551</v>
      </c>
      <c r="G14" s="13">
        <v>4.51</v>
      </c>
      <c r="H14" s="41">
        <v>44120.27</v>
      </c>
      <c r="I14" s="41">
        <v>9785.24</v>
      </c>
    </row>
    <row r="15" spans="1:19" x14ac:dyDescent="0.25">
      <c r="A15" s="13"/>
      <c r="B15" s="13"/>
      <c r="C15" s="13"/>
      <c r="D15" s="13"/>
      <c r="E15" s="13"/>
      <c r="F15" s="13"/>
      <c r="G15" s="13"/>
      <c r="H15" s="13"/>
      <c r="I15" s="13"/>
    </row>
    <row r="16" spans="1:19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9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9" x14ac:dyDescent="0.25">
      <c r="A20" s="13"/>
      <c r="B20" s="13"/>
      <c r="C20" s="13"/>
      <c r="D20" s="13"/>
      <c r="E20" s="13"/>
      <c r="F20" s="13"/>
      <c r="G20" s="13"/>
      <c r="H20" s="13"/>
      <c r="I20" s="13"/>
    </row>
    <row r="21" spans="1:9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13"/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13"/>
      <c r="B24" s="13"/>
      <c r="C24" s="13"/>
      <c r="D24" s="13"/>
      <c r="E24" s="13"/>
      <c r="F24" s="13"/>
      <c r="G24" s="13"/>
      <c r="H24" s="13"/>
      <c r="I24" s="13"/>
    </row>
    <row r="25" spans="1:9" x14ac:dyDescent="0.25">
      <c r="A25" s="13"/>
      <c r="B25" s="13"/>
      <c r="C25" s="13"/>
      <c r="D25" s="13"/>
      <c r="E25" s="13"/>
      <c r="F25" s="13"/>
      <c r="G25" s="13"/>
      <c r="H25" s="13"/>
      <c r="I25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9A66-92B6-47AE-98D3-8AA530301FD2}">
  <dimension ref="A1:AT46"/>
  <sheetViews>
    <sheetView workbookViewId="0">
      <selection sqref="A1:I6"/>
    </sheetView>
  </sheetViews>
  <sheetFormatPr baseColWidth="10" defaultRowHeight="15" x14ac:dyDescent="0.25"/>
  <cols>
    <col min="1" max="1" width="6.85546875" customWidth="1"/>
    <col min="2" max="2" width="8.140625" bestFit="1" customWidth="1"/>
    <col min="3" max="3" width="8.28515625" bestFit="1" customWidth="1"/>
    <col min="4" max="4" width="9.85546875" bestFit="1" customWidth="1"/>
    <col min="5" max="5" width="14.7109375" bestFit="1" customWidth="1"/>
    <col min="6" max="6" width="13.5703125" bestFit="1" customWidth="1"/>
    <col min="7" max="7" width="10.140625" bestFit="1" customWidth="1"/>
    <col min="8" max="8" width="10.5703125" customWidth="1"/>
    <col min="9" max="9" width="11.140625" bestFit="1" customWidth="1"/>
    <col min="11" max="11" width="9.5703125" bestFit="1" customWidth="1"/>
    <col min="12" max="12" width="4.7109375" bestFit="1" customWidth="1"/>
    <col min="13" max="17" width="5.7109375" bestFit="1" customWidth="1"/>
    <col min="18" max="18" width="4" bestFit="1" customWidth="1"/>
    <col min="19" max="19" width="4.7109375" bestFit="1" customWidth="1"/>
    <col min="20" max="24" width="5.7109375" bestFit="1" customWidth="1"/>
    <col min="25" max="25" width="4" bestFit="1" customWidth="1"/>
    <col min="26" max="26" width="4.7109375" bestFit="1" customWidth="1"/>
    <col min="27" max="31" width="5.7109375" bestFit="1" customWidth="1"/>
    <col min="32" max="32" width="4" bestFit="1" customWidth="1"/>
    <col min="33" max="33" width="4.7109375" bestFit="1" customWidth="1"/>
    <col min="34" max="38" width="5.7109375" bestFit="1" customWidth="1"/>
    <col min="39" max="39" width="4" bestFit="1" customWidth="1"/>
    <col min="40" max="40" width="4.7109375" bestFit="1" customWidth="1"/>
    <col min="41" max="45" width="5.7109375" bestFit="1" customWidth="1"/>
    <col min="46" max="46" width="4" bestFit="1" customWidth="1"/>
  </cols>
  <sheetData>
    <row r="1" spans="1:46" ht="57" customHeight="1" x14ac:dyDescent="0.25">
      <c r="A1" s="27" t="s">
        <v>41</v>
      </c>
      <c r="B1" s="27" t="s">
        <v>58</v>
      </c>
      <c r="C1" s="27" t="s">
        <v>33</v>
      </c>
      <c r="D1" s="27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46" x14ac:dyDescent="0.25">
      <c r="A2" s="43">
        <v>0</v>
      </c>
      <c r="B2" s="43">
        <v>0</v>
      </c>
      <c r="C2" s="44">
        <v>707</v>
      </c>
      <c r="D2" s="44">
        <v>1868</v>
      </c>
      <c r="E2" s="44">
        <v>5384</v>
      </c>
      <c r="F2" s="45">
        <v>50207673</v>
      </c>
      <c r="G2" s="46">
        <v>7.62</v>
      </c>
      <c r="H2" s="45">
        <v>71015.100000000006</v>
      </c>
      <c r="I2" s="45">
        <v>9325.35</v>
      </c>
      <c r="K2" s="56" t="s">
        <v>60</v>
      </c>
      <c r="L2" s="109">
        <v>0</v>
      </c>
      <c r="M2" s="109"/>
      <c r="N2" s="109"/>
      <c r="O2" s="109"/>
      <c r="P2" s="109"/>
      <c r="Q2" s="109"/>
      <c r="R2" s="109"/>
      <c r="S2" s="107">
        <v>1</v>
      </c>
      <c r="T2" s="107"/>
      <c r="U2" s="107"/>
      <c r="V2" s="107"/>
      <c r="W2" s="107"/>
      <c r="X2" s="107"/>
      <c r="Y2" s="107"/>
      <c r="Z2" s="108">
        <v>2</v>
      </c>
      <c r="AA2" s="108"/>
      <c r="AB2" s="108"/>
      <c r="AC2" s="108"/>
      <c r="AD2" s="108"/>
      <c r="AE2" s="108"/>
      <c r="AF2" s="108"/>
      <c r="AG2" s="107">
        <v>3</v>
      </c>
      <c r="AH2" s="107"/>
      <c r="AI2" s="107"/>
      <c r="AJ2" s="107"/>
      <c r="AK2" s="107"/>
      <c r="AL2" s="107"/>
      <c r="AM2" s="107"/>
      <c r="AN2" s="108">
        <v>4</v>
      </c>
      <c r="AO2" s="108"/>
      <c r="AP2" s="108"/>
      <c r="AQ2" s="108"/>
      <c r="AR2" s="108"/>
      <c r="AS2" s="108"/>
      <c r="AT2" s="108"/>
    </row>
    <row r="3" spans="1:46" x14ac:dyDescent="0.25">
      <c r="A3" s="43">
        <v>1</v>
      </c>
      <c r="B3" s="43">
        <v>1</v>
      </c>
      <c r="C3" s="44">
        <v>1885</v>
      </c>
      <c r="D3" s="44">
        <v>2463</v>
      </c>
      <c r="E3" s="44">
        <v>14053</v>
      </c>
      <c r="F3" s="45">
        <v>130338571</v>
      </c>
      <c r="G3" s="46">
        <v>7.46</v>
      </c>
      <c r="H3" s="45">
        <v>69145.13</v>
      </c>
      <c r="I3" s="45">
        <v>9274.7900000000009</v>
      </c>
      <c r="K3" s="56" t="s">
        <v>10</v>
      </c>
      <c r="L3" s="43" t="s">
        <v>47</v>
      </c>
      <c r="M3" s="43" t="s">
        <v>48</v>
      </c>
      <c r="N3" s="43" t="s">
        <v>49</v>
      </c>
      <c r="O3" s="43" t="s">
        <v>50</v>
      </c>
      <c r="P3" s="43" t="s">
        <v>51</v>
      </c>
      <c r="Q3" s="43" t="s">
        <v>52</v>
      </c>
      <c r="R3" s="43" t="s">
        <v>53</v>
      </c>
      <c r="S3" s="43" t="s">
        <v>47</v>
      </c>
      <c r="T3" s="43" t="s">
        <v>48</v>
      </c>
      <c r="U3" s="43" t="s">
        <v>49</v>
      </c>
      <c r="V3" s="43" t="s">
        <v>50</v>
      </c>
      <c r="W3" s="43" t="s">
        <v>51</v>
      </c>
      <c r="X3" s="43" t="s">
        <v>52</v>
      </c>
      <c r="Y3" s="43" t="s">
        <v>53</v>
      </c>
      <c r="Z3" s="43" t="s">
        <v>47</v>
      </c>
      <c r="AA3" s="43" t="s">
        <v>48</v>
      </c>
      <c r="AB3" s="43" t="s">
        <v>49</v>
      </c>
      <c r="AC3" s="43" t="s">
        <v>50</v>
      </c>
      <c r="AD3" s="43" t="s">
        <v>51</v>
      </c>
      <c r="AE3" s="43" t="s">
        <v>52</v>
      </c>
      <c r="AF3" s="43" t="s">
        <v>53</v>
      </c>
      <c r="AG3" s="43" t="s">
        <v>47</v>
      </c>
      <c r="AH3" s="43" t="s">
        <v>48</v>
      </c>
      <c r="AI3" s="43" t="s">
        <v>49</v>
      </c>
      <c r="AJ3" s="43" t="s">
        <v>50</v>
      </c>
      <c r="AK3" s="43" t="s">
        <v>51</v>
      </c>
      <c r="AL3" s="43" t="s">
        <v>52</v>
      </c>
      <c r="AM3" s="43" t="s">
        <v>53</v>
      </c>
      <c r="AN3" s="43" t="s">
        <v>47</v>
      </c>
      <c r="AO3" s="43" t="s">
        <v>48</v>
      </c>
      <c r="AP3" s="43" t="s">
        <v>49</v>
      </c>
      <c r="AQ3" s="43" t="s">
        <v>50</v>
      </c>
      <c r="AR3" s="43" t="s">
        <v>51</v>
      </c>
      <c r="AS3" s="43" t="s">
        <v>52</v>
      </c>
      <c r="AT3" s="43" t="s">
        <v>53</v>
      </c>
    </row>
    <row r="4" spans="1:46" x14ac:dyDescent="0.25">
      <c r="A4" s="43">
        <v>2</v>
      </c>
      <c r="B4" s="43">
        <v>2</v>
      </c>
      <c r="C4" s="44">
        <v>1025</v>
      </c>
      <c r="D4" s="44">
        <v>2044</v>
      </c>
      <c r="E4" s="44">
        <v>7354</v>
      </c>
      <c r="F4" s="45">
        <v>69432515</v>
      </c>
      <c r="G4" s="46">
        <v>7.17</v>
      </c>
      <c r="H4" s="45">
        <v>67739.039999999994</v>
      </c>
      <c r="I4" s="45">
        <v>9441.4599999999991</v>
      </c>
      <c r="K4" s="56" t="s">
        <v>3</v>
      </c>
      <c r="L4" s="57">
        <v>165</v>
      </c>
      <c r="M4" s="58">
        <v>1216</v>
      </c>
      <c r="N4" s="57">
        <v>1986</v>
      </c>
      <c r="O4" s="58">
        <v>1001</v>
      </c>
      <c r="P4" s="57">
        <v>472</v>
      </c>
      <c r="Q4" s="58">
        <v>322</v>
      </c>
      <c r="R4" s="57">
        <v>222</v>
      </c>
      <c r="S4" s="58">
        <v>368</v>
      </c>
      <c r="T4" s="57">
        <v>2380</v>
      </c>
      <c r="U4" s="58">
        <v>5639</v>
      </c>
      <c r="V4" s="57">
        <v>2663</v>
      </c>
      <c r="W4" s="58">
        <v>1266</v>
      </c>
      <c r="X4" s="57">
        <v>1212</v>
      </c>
      <c r="Y4" s="58">
        <v>525</v>
      </c>
      <c r="Z4" s="57">
        <v>238</v>
      </c>
      <c r="AA4" s="58">
        <v>1408</v>
      </c>
      <c r="AB4" s="57">
        <v>2798</v>
      </c>
      <c r="AC4" s="58">
        <v>1555</v>
      </c>
      <c r="AD4" s="57">
        <v>632</v>
      </c>
      <c r="AE4" s="58">
        <v>436</v>
      </c>
      <c r="AF4" s="57">
        <v>287</v>
      </c>
      <c r="AG4" s="58">
        <v>198</v>
      </c>
      <c r="AH4" s="57">
        <v>1135</v>
      </c>
      <c r="AI4" s="58">
        <v>2872</v>
      </c>
      <c r="AJ4" s="57">
        <v>1696</v>
      </c>
      <c r="AK4" s="58">
        <v>438</v>
      </c>
      <c r="AL4" s="57">
        <v>395</v>
      </c>
      <c r="AM4" s="58">
        <v>255</v>
      </c>
      <c r="AN4" s="57">
        <v>107</v>
      </c>
      <c r="AO4" s="58">
        <v>1206</v>
      </c>
      <c r="AP4" s="57">
        <v>2566</v>
      </c>
      <c r="AQ4" s="58">
        <v>1139</v>
      </c>
      <c r="AR4" s="57">
        <v>590</v>
      </c>
      <c r="AS4" s="58">
        <v>407</v>
      </c>
      <c r="AT4" s="58">
        <v>256</v>
      </c>
    </row>
    <row r="5" spans="1:46" x14ac:dyDescent="0.25">
      <c r="A5" s="43">
        <v>3</v>
      </c>
      <c r="B5" s="43">
        <v>3</v>
      </c>
      <c r="C5" s="44">
        <v>890</v>
      </c>
      <c r="D5" s="44">
        <v>2015</v>
      </c>
      <c r="E5" s="44">
        <v>6989</v>
      </c>
      <c r="F5" s="45">
        <v>65239307</v>
      </c>
      <c r="G5" s="46">
        <v>7.85</v>
      </c>
      <c r="H5" s="45">
        <v>73302.59</v>
      </c>
      <c r="I5" s="45">
        <v>9334.57</v>
      </c>
    </row>
    <row r="6" spans="1:46" x14ac:dyDescent="0.25">
      <c r="A6" s="43">
        <v>4</v>
      </c>
      <c r="B6" s="43" t="s">
        <v>59</v>
      </c>
      <c r="C6" s="44">
        <v>831</v>
      </c>
      <c r="D6" s="44">
        <v>1956</v>
      </c>
      <c r="E6" s="44">
        <v>6271</v>
      </c>
      <c r="F6" s="45">
        <v>58240946</v>
      </c>
      <c r="G6" s="46">
        <v>7.55</v>
      </c>
      <c r="H6" s="45">
        <v>70085.37</v>
      </c>
      <c r="I6" s="45">
        <v>9287.35</v>
      </c>
    </row>
    <row r="7" spans="1:46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46" x14ac:dyDescent="0.25">
      <c r="A8" s="13"/>
      <c r="B8" s="13"/>
      <c r="C8" s="13"/>
      <c r="D8" s="13"/>
      <c r="E8" s="13"/>
      <c r="F8" s="13"/>
      <c r="G8" s="13"/>
      <c r="H8" s="13"/>
      <c r="I8" s="13"/>
    </row>
    <row r="9" spans="1:46" x14ac:dyDescent="0.25">
      <c r="A9" s="13"/>
      <c r="B9" s="13"/>
      <c r="C9" s="13"/>
      <c r="D9" s="13"/>
      <c r="E9" s="13"/>
      <c r="F9" s="13"/>
      <c r="G9" s="13"/>
      <c r="H9" s="13"/>
      <c r="I9" s="13"/>
    </row>
    <row r="10" spans="1:46" x14ac:dyDescent="0.25">
      <c r="A10" s="13"/>
      <c r="B10" s="13"/>
      <c r="C10" s="13"/>
      <c r="D10" s="13"/>
      <c r="E10" s="13"/>
      <c r="F10" s="13"/>
      <c r="G10" s="13"/>
      <c r="H10" s="13"/>
      <c r="I10" s="13"/>
    </row>
    <row r="11" spans="1:46" ht="24" x14ac:dyDescent="0.25">
      <c r="A11" s="47" t="s">
        <v>60</v>
      </c>
      <c r="B11" s="47" t="s">
        <v>10</v>
      </c>
      <c r="C11" s="47" t="s">
        <v>3</v>
      </c>
      <c r="D11" s="13"/>
      <c r="E11" s="13"/>
      <c r="F11" s="13"/>
      <c r="G11" s="13"/>
      <c r="H11" s="13"/>
      <c r="I11" s="13"/>
    </row>
    <row r="12" spans="1:46" x14ac:dyDescent="0.25">
      <c r="A12" s="109">
        <v>0</v>
      </c>
      <c r="B12" s="43" t="s">
        <v>47</v>
      </c>
      <c r="C12" s="49">
        <v>165</v>
      </c>
      <c r="D12" s="13"/>
      <c r="E12" s="13"/>
      <c r="F12" s="13"/>
      <c r="G12" s="13"/>
      <c r="H12" s="41"/>
      <c r="I12" s="41"/>
    </row>
    <row r="13" spans="1:46" x14ac:dyDescent="0.25">
      <c r="A13" s="109"/>
      <c r="B13" s="43" t="s">
        <v>48</v>
      </c>
      <c r="C13" s="51">
        <v>1216</v>
      </c>
      <c r="D13" s="13"/>
      <c r="E13" s="13"/>
      <c r="F13" s="13"/>
      <c r="G13" s="13"/>
      <c r="H13" s="41"/>
      <c r="I13" s="41"/>
    </row>
    <row r="14" spans="1:46" x14ac:dyDescent="0.25">
      <c r="A14" s="109"/>
      <c r="B14" s="43" t="s">
        <v>49</v>
      </c>
      <c r="C14" s="49">
        <v>1986</v>
      </c>
      <c r="D14" s="13"/>
      <c r="E14" s="13"/>
      <c r="F14" s="13"/>
      <c r="G14" s="13"/>
      <c r="H14" s="41"/>
      <c r="I14" s="41"/>
    </row>
    <row r="15" spans="1:46" x14ac:dyDescent="0.25">
      <c r="A15" s="109"/>
      <c r="B15" s="43" t="s">
        <v>50</v>
      </c>
      <c r="C15" s="51">
        <v>1001</v>
      </c>
      <c r="D15" s="13"/>
      <c r="E15" s="13"/>
      <c r="F15" s="13"/>
      <c r="G15" s="13"/>
      <c r="H15" s="41"/>
      <c r="I15" s="41"/>
    </row>
    <row r="16" spans="1:46" x14ac:dyDescent="0.25">
      <c r="A16" s="109"/>
      <c r="B16" s="43" t="s">
        <v>51</v>
      </c>
      <c r="C16" s="49">
        <v>472</v>
      </c>
      <c r="D16" s="13"/>
      <c r="E16" s="13"/>
      <c r="F16" s="13"/>
      <c r="G16" s="13"/>
      <c r="H16" s="41"/>
      <c r="I16" s="41"/>
    </row>
    <row r="17" spans="1:9" x14ac:dyDescent="0.25">
      <c r="A17" s="109"/>
      <c r="B17" s="43" t="s">
        <v>52</v>
      </c>
      <c r="C17" s="51">
        <v>322</v>
      </c>
      <c r="D17" s="13"/>
      <c r="E17" s="13"/>
      <c r="F17" s="13"/>
      <c r="G17" s="13"/>
      <c r="H17" s="13"/>
      <c r="I17" s="13"/>
    </row>
    <row r="18" spans="1:9" x14ac:dyDescent="0.25">
      <c r="A18" s="109"/>
      <c r="B18" s="43" t="s">
        <v>53</v>
      </c>
      <c r="C18" s="49">
        <v>222</v>
      </c>
      <c r="D18" s="13"/>
      <c r="E18" s="13"/>
      <c r="F18" s="13"/>
      <c r="G18" s="13"/>
      <c r="H18" s="13"/>
      <c r="I18" s="13"/>
    </row>
    <row r="19" spans="1:9" x14ac:dyDescent="0.25">
      <c r="A19" s="110">
        <v>1</v>
      </c>
      <c r="B19" s="43" t="s">
        <v>47</v>
      </c>
      <c r="C19" s="51">
        <v>368</v>
      </c>
      <c r="D19" s="13"/>
      <c r="E19" s="13"/>
      <c r="F19" s="13"/>
      <c r="G19" s="13"/>
      <c r="H19" s="13"/>
      <c r="I19" s="13"/>
    </row>
    <row r="20" spans="1:9" x14ac:dyDescent="0.25">
      <c r="A20" s="110"/>
      <c r="B20" s="43" t="s">
        <v>48</v>
      </c>
      <c r="C20" s="49">
        <v>2380</v>
      </c>
      <c r="D20" s="13"/>
      <c r="E20" s="13"/>
      <c r="F20" s="13"/>
      <c r="G20" s="13"/>
      <c r="H20" s="13"/>
      <c r="I20" s="13"/>
    </row>
    <row r="21" spans="1:9" x14ac:dyDescent="0.25">
      <c r="A21" s="110"/>
      <c r="B21" s="43" t="s">
        <v>49</v>
      </c>
      <c r="C21" s="51">
        <v>5639</v>
      </c>
      <c r="D21" s="13"/>
      <c r="E21" s="13"/>
      <c r="F21" s="13"/>
      <c r="G21" s="13"/>
      <c r="H21" s="13"/>
      <c r="I21" s="13"/>
    </row>
    <row r="22" spans="1:9" x14ac:dyDescent="0.25">
      <c r="A22" s="110"/>
      <c r="B22" s="43" t="s">
        <v>50</v>
      </c>
      <c r="C22" s="49">
        <v>2663</v>
      </c>
      <c r="D22" s="13"/>
      <c r="E22" s="13"/>
      <c r="F22" s="13"/>
      <c r="G22" s="13"/>
      <c r="H22" s="13"/>
      <c r="I22" s="13"/>
    </row>
    <row r="23" spans="1:9" x14ac:dyDescent="0.25">
      <c r="A23" s="110"/>
      <c r="B23" s="43" t="s">
        <v>51</v>
      </c>
      <c r="C23" s="51">
        <v>1266</v>
      </c>
      <c r="D23" s="13"/>
      <c r="E23" s="13"/>
      <c r="F23" s="13"/>
      <c r="G23" s="13"/>
      <c r="H23" s="13"/>
      <c r="I23" s="13"/>
    </row>
    <row r="24" spans="1:9" x14ac:dyDescent="0.25">
      <c r="A24" s="110"/>
      <c r="B24" s="43" t="s">
        <v>52</v>
      </c>
      <c r="C24" s="49">
        <v>1212</v>
      </c>
      <c r="D24" s="13"/>
      <c r="E24" s="13"/>
      <c r="F24" s="13"/>
      <c r="G24" s="13"/>
      <c r="H24" s="13"/>
      <c r="I24" s="13"/>
    </row>
    <row r="25" spans="1:9" x14ac:dyDescent="0.25">
      <c r="A25" s="110"/>
      <c r="B25" s="43" t="s">
        <v>53</v>
      </c>
      <c r="C25" s="51">
        <v>525</v>
      </c>
      <c r="D25" s="13"/>
      <c r="E25" s="13"/>
      <c r="F25" s="13"/>
      <c r="G25" s="13"/>
      <c r="H25" s="13"/>
      <c r="I25" s="13"/>
    </row>
    <row r="26" spans="1:9" x14ac:dyDescent="0.25">
      <c r="A26" s="111">
        <v>2</v>
      </c>
      <c r="B26" s="43" t="s">
        <v>47</v>
      </c>
      <c r="C26" s="49">
        <v>238</v>
      </c>
    </row>
    <row r="27" spans="1:9" x14ac:dyDescent="0.25">
      <c r="A27" s="111"/>
      <c r="B27" s="43" t="s">
        <v>48</v>
      </c>
      <c r="C27" s="51">
        <v>1408</v>
      </c>
    </row>
    <row r="28" spans="1:9" x14ac:dyDescent="0.25">
      <c r="A28" s="111"/>
      <c r="B28" s="43" t="s">
        <v>49</v>
      </c>
      <c r="C28" s="49">
        <v>2798</v>
      </c>
    </row>
    <row r="29" spans="1:9" x14ac:dyDescent="0.25">
      <c r="A29" s="111"/>
      <c r="B29" s="43" t="s">
        <v>50</v>
      </c>
      <c r="C29" s="51">
        <v>1555</v>
      </c>
    </row>
    <row r="30" spans="1:9" x14ac:dyDescent="0.25">
      <c r="A30" s="111"/>
      <c r="B30" s="43" t="s">
        <v>51</v>
      </c>
      <c r="C30" s="49">
        <v>632</v>
      </c>
    </row>
    <row r="31" spans="1:9" x14ac:dyDescent="0.25">
      <c r="A31" s="111"/>
      <c r="B31" s="43" t="s">
        <v>52</v>
      </c>
      <c r="C31" s="51">
        <v>436</v>
      </c>
    </row>
    <row r="32" spans="1:9" x14ac:dyDescent="0.25">
      <c r="A32" s="111"/>
      <c r="B32" s="43" t="s">
        <v>53</v>
      </c>
      <c r="C32" s="49">
        <v>287</v>
      </c>
    </row>
    <row r="33" spans="1:3" x14ac:dyDescent="0.25">
      <c r="A33" s="110">
        <v>3</v>
      </c>
      <c r="B33" s="43" t="s">
        <v>47</v>
      </c>
      <c r="C33" s="51">
        <v>198</v>
      </c>
    </row>
    <row r="34" spans="1:3" x14ac:dyDescent="0.25">
      <c r="A34" s="110"/>
      <c r="B34" s="43" t="s">
        <v>48</v>
      </c>
      <c r="C34" s="49">
        <v>1135</v>
      </c>
    </row>
    <row r="35" spans="1:3" x14ac:dyDescent="0.25">
      <c r="A35" s="110"/>
      <c r="B35" s="43" t="s">
        <v>49</v>
      </c>
      <c r="C35" s="51">
        <v>2872</v>
      </c>
    </row>
    <row r="36" spans="1:3" x14ac:dyDescent="0.25">
      <c r="A36" s="110"/>
      <c r="B36" s="43" t="s">
        <v>50</v>
      </c>
      <c r="C36" s="49">
        <v>1696</v>
      </c>
    </row>
    <row r="37" spans="1:3" x14ac:dyDescent="0.25">
      <c r="A37" s="110"/>
      <c r="B37" s="43" t="s">
        <v>51</v>
      </c>
      <c r="C37" s="51">
        <v>438</v>
      </c>
    </row>
    <row r="38" spans="1:3" x14ac:dyDescent="0.25">
      <c r="A38" s="110"/>
      <c r="B38" s="43" t="s">
        <v>52</v>
      </c>
      <c r="C38" s="49">
        <v>395</v>
      </c>
    </row>
    <row r="39" spans="1:3" x14ac:dyDescent="0.25">
      <c r="A39" s="110"/>
      <c r="B39" s="43" t="s">
        <v>53</v>
      </c>
      <c r="C39" s="51">
        <v>255</v>
      </c>
    </row>
    <row r="40" spans="1:3" x14ac:dyDescent="0.25">
      <c r="A40" s="111">
        <v>4</v>
      </c>
      <c r="B40" s="43" t="s">
        <v>47</v>
      </c>
      <c r="C40" s="49">
        <v>107</v>
      </c>
    </row>
    <row r="41" spans="1:3" x14ac:dyDescent="0.25">
      <c r="A41" s="111"/>
      <c r="B41" s="43" t="s">
        <v>48</v>
      </c>
      <c r="C41" s="51">
        <v>1206</v>
      </c>
    </row>
    <row r="42" spans="1:3" x14ac:dyDescent="0.25">
      <c r="A42" s="111"/>
      <c r="B42" s="43" t="s">
        <v>49</v>
      </c>
      <c r="C42" s="49">
        <v>2566</v>
      </c>
    </row>
    <row r="43" spans="1:3" x14ac:dyDescent="0.25">
      <c r="A43" s="111"/>
      <c r="B43" s="43" t="s">
        <v>50</v>
      </c>
      <c r="C43" s="51">
        <v>1139</v>
      </c>
    </row>
    <row r="44" spans="1:3" x14ac:dyDescent="0.25">
      <c r="A44" s="111"/>
      <c r="B44" s="43" t="s">
        <v>51</v>
      </c>
      <c r="C44" s="49">
        <v>590</v>
      </c>
    </row>
    <row r="45" spans="1:3" x14ac:dyDescent="0.25">
      <c r="A45" s="111"/>
      <c r="B45" s="43" t="s">
        <v>52</v>
      </c>
      <c r="C45" s="51">
        <v>407</v>
      </c>
    </row>
    <row r="46" spans="1:3" x14ac:dyDescent="0.25">
      <c r="A46" s="111"/>
      <c r="B46" s="43" t="s">
        <v>53</v>
      </c>
      <c r="C46" s="51">
        <v>256</v>
      </c>
    </row>
  </sheetData>
  <mergeCells count="10">
    <mergeCell ref="A19:A25"/>
    <mergeCell ref="A26:A32"/>
    <mergeCell ref="A33:A39"/>
    <mergeCell ref="A40:A46"/>
    <mergeCell ref="L2:R2"/>
    <mergeCell ref="S2:Y2"/>
    <mergeCell ref="Z2:AF2"/>
    <mergeCell ref="AG2:AM2"/>
    <mergeCell ref="AN2:AT2"/>
    <mergeCell ref="A12:A1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B2A10-3387-4829-AC28-EE7FA58F389C}">
  <dimension ref="A1:Q34"/>
  <sheetViews>
    <sheetView workbookViewId="0">
      <selection sqref="A1:I21"/>
    </sheetView>
  </sheetViews>
  <sheetFormatPr baseColWidth="10" defaultRowHeight="15" x14ac:dyDescent="0.25"/>
  <cols>
    <col min="1" max="1" width="6.85546875" customWidth="1"/>
    <col min="2" max="2" width="11.28515625" customWidth="1"/>
    <col min="3" max="3" width="8.28515625" bestFit="1" customWidth="1"/>
    <col min="4" max="4" width="9.85546875" bestFit="1" customWidth="1"/>
    <col min="5" max="5" width="14.7109375" bestFit="1" customWidth="1"/>
    <col min="6" max="6" width="13.5703125" bestFit="1" customWidth="1"/>
    <col min="7" max="7" width="10.140625" bestFit="1" customWidth="1"/>
    <col min="8" max="8" width="9" bestFit="1" customWidth="1"/>
    <col min="9" max="9" width="11.140625" bestFit="1" customWidth="1"/>
  </cols>
  <sheetData>
    <row r="1" spans="1:17" ht="57" customHeight="1" x14ac:dyDescent="0.25">
      <c r="A1" s="27" t="s">
        <v>41</v>
      </c>
      <c r="B1" s="27" t="s">
        <v>61</v>
      </c>
      <c r="C1" s="27" t="s">
        <v>33</v>
      </c>
      <c r="D1" s="27" t="s">
        <v>34</v>
      </c>
      <c r="E1" s="27" t="s">
        <v>35</v>
      </c>
      <c r="F1" s="27" t="s">
        <v>36</v>
      </c>
      <c r="G1" s="27" t="s">
        <v>37</v>
      </c>
      <c r="H1" s="27" t="s">
        <v>38</v>
      </c>
      <c r="I1" s="27" t="s">
        <v>39</v>
      </c>
    </row>
    <row r="2" spans="1:17" x14ac:dyDescent="0.25">
      <c r="A2" s="43">
        <v>1</v>
      </c>
      <c r="B2" s="43">
        <v>1</v>
      </c>
      <c r="C2" s="44">
        <v>3413</v>
      </c>
      <c r="D2" s="44">
        <v>455</v>
      </c>
      <c r="E2" s="44">
        <v>10310</v>
      </c>
      <c r="F2" s="45">
        <v>140584056</v>
      </c>
      <c r="G2" s="46">
        <v>3.02</v>
      </c>
      <c r="H2" s="45">
        <v>41190.76</v>
      </c>
      <c r="I2" s="45">
        <v>13635.7</v>
      </c>
    </row>
    <row r="3" spans="1:17" x14ac:dyDescent="0.25">
      <c r="A3" s="43">
        <v>2</v>
      </c>
      <c r="B3" s="43">
        <v>2</v>
      </c>
      <c r="C3" s="44">
        <v>1245</v>
      </c>
      <c r="D3" s="44">
        <v>132</v>
      </c>
      <c r="E3" s="44">
        <v>1768</v>
      </c>
      <c r="F3" s="45">
        <v>20053781</v>
      </c>
      <c r="G3" s="46">
        <v>1.42</v>
      </c>
      <c r="H3" s="45">
        <v>16107.45</v>
      </c>
      <c r="I3" s="45">
        <v>11342.64</v>
      </c>
    </row>
    <row r="4" spans="1:17" x14ac:dyDescent="0.25">
      <c r="A4" s="43">
        <v>3</v>
      </c>
      <c r="B4" s="43">
        <v>3</v>
      </c>
      <c r="C4" s="44">
        <v>1019</v>
      </c>
      <c r="D4" s="44">
        <v>84</v>
      </c>
      <c r="E4" s="44">
        <v>1453</v>
      </c>
      <c r="F4" s="45">
        <v>14653677</v>
      </c>
      <c r="G4" s="46">
        <v>1.43</v>
      </c>
      <c r="H4" s="45">
        <v>14380.45</v>
      </c>
      <c r="I4" s="45">
        <v>10085.120000000001</v>
      </c>
      <c r="P4">
        <v>9531</v>
      </c>
      <c r="Q4">
        <v>9920</v>
      </c>
    </row>
    <row r="5" spans="1:17" x14ac:dyDescent="0.25">
      <c r="A5" s="43">
        <v>4</v>
      </c>
      <c r="B5" s="43">
        <v>4</v>
      </c>
      <c r="C5" s="44">
        <v>708</v>
      </c>
      <c r="D5" s="44">
        <v>77</v>
      </c>
      <c r="E5" s="44">
        <v>880</v>
      </c>
      <c r="F5" s="45">
        <v>2038707</v>
      </c>
      <c r="G5" s="46">
        <v>1.24</v>
      </c>
      <c r="H5" s="45">
        <v>2879.53</v>
      </c>
      <c r="I5" s="45">
        <v>2316.71</v>
      </c>
      <c r="P5">
        <v>9097</v>
      </c>
      <c r="Q5">
        <v>8678</v>
      </c>
    </row>
    <row r="6" spans="1:17" x14ac:dyDescent="0.25">
      <c r="A6" s="43">
        <v>5</v>
      </c>
      <c r="B6" s="43">
        <v>5</v>
      </c>
      <c r="C6" s="44">
        <v>3439</v>
      </c>
      <c r="D6" s="44">
        <v>802</v>
      </c>
      <c r="E6" s="44">
        <v>10867</v>
      </c>
      <c r="F6" s="45">
        <v>67758513</v>
      </c>
      <c r="G6" s="46">
        <v>3.16</v>
      </c>
      <c r="H6" s="45">
        <v>19702.97</v>
      </c>
      <c r="I6" s="45">
        <v>6235.25</v>
      </c>
      <c r="P6" s="55">
        <f>P4/P5-1</f>
        <v>4.7708035616137234E-2</v>
      </c>
      <c r="Q6" s="55">
        <f>Q4/Q5-1</f>
        <v>0.14312053468541142</v>
      </c>
    </row>
    <row r="7" spans="1:17" x14ac:dyDescent="0.25">
      <c r="A7" s="43">
        <v>6</v>
      </c>
      <c r="B7" s="43">
        <v>6</v>
      </c>
      <c r="C7" s="44">
        <v>1146</v>
      </c>
      <c r="D7" s="44">
        <v>98</v>
      </c>
      <c r="E7" s="44">
        <v>1561</v>
      </c>
      <c r="F7" s="45">
        <v>24961042</v>
      </c>
      <c r="G7" s="46">
        <v>1.36</v>
      </c>
      <c r="H7" s="45">
        <v>21781.01</v>
      </c>
      <c r="I7" s="45">
        <v>15990.42</v>
      </c>
    </row>
    <row r="8" spans="1:17" x14ac:dyDescent="0.25">
      <c r="A8" s="43">
        <v>7</v>
      </c>
      <c r="B8" s="43">
        <v>7</v>
      </c>
      <c r="C8" s="44">
        <v>243</v>
      </c>
      <c r="D8" s="44">
        <v>62</v>
      </c>
      <c r="E8" s="44">
        <v>283</v>
      </c>
      <c r="F8" s="45">
        <v>4431886</v>
      </c>
      <c r="G8" s="46">
        <v>1.1599999999999999</v>
      </c>
      <c r="H8" s="45">
        <v>18238.21</v>
      </c>
      <c r="I8" s="45">
        <v>15660.37</v>
      </c>
    </row>
    <row r="9" spans="1:17" x14ac:dyDescent="0.25">
      <c r="A9" s="43">
        <v>8</v>
      </c>
      <c r="B9" s="43">
        <v>8</v>
      </c>
      <c r="C9" s="44">
        <v>3096</v>
      </c>
      <c r="D9" s="44">
        <v>825</v>
      </c>
      <c r="E9" s="44">
        <v>8301</v>
      </c>
      <c r="F9" s="45">
        <v>62341943</v>
      </c>
      <c r="G9" s="46">
        <v>2.68</v>
      </c>
      <c r="H9" s="45">
        <v>20136.29</v>
      </c>
      <c r="I9" s="45">
        <v>7510.17</v>
      </c>
    </row>
    <row r="10" spans="1:17" x14ac:dyDescent="0.25">
      <c r="A10" s="43">
        <v>9</v>
      </c>
      <c r="B10" s="43">
        <v>9</v>
      </c>
      <c r="C10" s="44">
        <v>23</v>
      </c>
      <c r="D10" s="44">
        <v>1</v>
      </c>
      <c r="E10" s="44">
        <v>23</v>
      </c>
      <c r="F10" s="45">
        <v>352338</v>
      </c>
      <c r="G10" s="46">
        <v>1</v>
      </c>
      <c r="H10" s="45">
        <v>15319.04</v>
      </c>
      <c r="I10" s="45">
        <v>15319.04</v>
      </c>
    </row>
    <row r="11" spans="1:17" x14ac:dyDescent="0.25">
      <c r="A11" s="43">
        <v>10</v>
      </c>
      <c r="B11" s="43">
        <v>10</v>
      </c>
      <c r="C11" s="44">
        <v>330</v>
      </c>
      <c r="D11" s="44">
        <v>18</v>
      </c>
      <c r="E11" s="44">
        <v>363</v>
      </c>
      <c r="F11" s="45">
        <v>7147550</v>
      </c>
      <c r="G11" s="46">
        <v>1.1000000000000001</v>
      </c>
      <c r="H11" s="45">
        <v>21659.24</v>
      </c>
      <c r="I11" s="45">
        <v>19690.22</v>
      </c>
    </row>
    <row r="12" spans="1:17" x14ac:dyDescent="0.25">
      <c r="A12" s="43">
        <v>11</v>
      </c>
      <c r="B12" s="43">
        <v>11</v>
      </c>
      <c r="C12" s="44">
        <v>1018</v>
      </c>
      <c r="D12" s="44">
        <v>207</v>
      </c>
      <c r="E12" s="44">
        <v>1719</v>
      </c>
      <c r="F12" s="45">
        <v>8210236</v>
      </c>
      <c r="G12" s="46">
        <v>1.69</v>
      </c>
      <c r="H12" s="45">
        <v>8065.06</v>
      </c>
      <c r="I12" s="45">
        <v>4776.17</v>
      </c>
    </row>
    <row r="13" spans="1:17" x14ac:dyDescent="0.25">
      <c r="A13" s="43">
        <v>12</v>
      </c>
      <c r="B13" s="43">
        <v>12</v>
      </c>
      <c r="C13" s="44">
        <v>260</v>
      </c>
      <c r="D13" s="44">
        <v>22</v>
      </c>
      <c r="E13" s="44">
        <v>287</v>
      </c>
      <c r="F13" s="45">
        <v>380973</v>
      </c>
      <c r="G13" s="46">
        <v>1.1000000000000001</v>
      </c>
      <c r="H13" s="45">
        <v>1465.28</v>
      </c>
      <c r="I13" s="45">
        <v>1327.43</v>
      </c>
    </row>
    <row r="14" spans="1:17" x14ac:dyDescent="0.25">
      <c r="A14" s="43">
        <v>13</v>
      </c>
      <c r="B14" s="43">
        <v>13</v>
      </c>
      <c r="C14" s="44">
        <v>345</v>
      </c>
      <c r="D14" s="44">
        <v>32</v>
      </c>
      <c r="E14" s="44">
        <v>387</v>
      </c>
      <c r="F14" s="45">
        <v>281514</v>
      </c>
      <c r="G14" s="46">
        <v>1.1200000000000001</v>
      </c>
      <c r="H14" s="45">
        <v>815.98</v>
      </c>
      <c r="I14" s="45">
        <v>727.43</v>
      </c>
    </row>
    <row r="15" spans="1:17" x14ac:dyDescent="0.25">
      <c r="A15" s="43">
        <v>14</v>
      </c>
      <c r="B15" s="43">
        <v>14</v>
      </c>
      <c r="C15" s="44">
        <v>107</v>
      </c>
      <c r="D15" s="44">
        <v>28</v>
      </c>
      <c r="E15" s="44">
        <v>113</v>
      </c>
      <c r="F15" s="45">
        <v>1474655</v>
      </c>
      <c r="G15" s="46">
        <v>1.06</v>
      </c>
      <c r="H15" s="45">
        <v>13781.82</v>
      </c>
      <c r="I15" s="45">
        <v>13050.04</v>
      </c>
    </row>
    <row r="16" spans="1:17" x14ac:dyDescent="0.25">
      <c r="A16" s="43">
        <v>15</v>
      </c>
      <c r="B16" s="43">
        <v>15</v>
      </c>
      <c r="C16" s="44">
        <v>423</v>
      </c>
      <c r="D16" s="44">
        <v>39</v>
      </c>
      <c r="E16" s="44">
        <v>484</v>
      </c>
      <c r="F16" s="45">
        <v>7103624</v>
      </c>
      <c r="G16" s="46">
        <v>1.1399999999999999</v>
      </c>
      <c r="H16" s="45">
        <v>16793.439999999999</v>
      </c>
      <c r="I16" s="45">
        <v>14676.91</v>
      </c>
    </row>
    <row r="17" spans="1:10" x14ac:dyDescent="0.25">
      <c r="A17" s="43">
        <v>16</v>
      </c>
      <c r="B17" s="43">
        <v>16</v>
      </c>
      <c r="C17" s="44">
        <v>584</v>
      </c>
      <c r="D17" s="44">
        <v>76</v>
      </c>
      <c r="E17" s="44">
        <v>710</v>
      </c>
      <c r="F17" s="45">
        <v>10552804</v>
      </c>
      <c r="G17" s="46">
        <v>1.22</v>
      </c>
      <c r="H17" s="45">
        <v>18069.87</v>
      </c>
      <c r="I17" s="45">
        <v>14863.1</v>
      </c>
    </row>
    <row r="18" spans="1:10" x14ac:dyDescent="0.25">
      <c r="A18" s="43">
        <v>17</v>
      </c>
      <c r="B18" s="43">
        <v>17</v>
      </c>
      <c r="C18" s="44">
        <v>42</v>
      </c>
      <c r="D18" s="44">
        <v>8</v>
      </c>
      <c r="E18" s="44">
        <v>42</v>
      </c>
      <c r="F18" s="45">
        <v>435804</v>
      </c>
      <c r="G18" s="46">
        <v>1</v>
      </c>
      <c r="H18" s="45">
        <v>10376.290000000001</v>
      </c>
      <c r="I18" s="45">
        <v>10376.290000000001</v>
      </c>
    </row>
    <row r="19" spans="1:10" x14ac:dyDescent="0.25">
      <c r="A19" s="43">
        <v>18</v>
      </c>
      <c r="B19" s="43">
        <v>18</v>
      </c>
      <c r="C19" s="44">
        <v>185</v>
      </c>
      <c r="D19" s="44">
        <v>27</v>
      </c>
      <c r="E19" s="44">
        <v>213</v>
      </c>
      <c r="F19" s="45">
        <v>626926</v>
      </c>
      <c r="G19" s="46">
        <v>1.1499999999999999</v>
      </c>
      <c r="H19" s="45">
        <v>3388.79</v>
      </c>
      <c r="I19" s="45">
        <v>2943.31</v>
      </c>
    </row>
    <row r="20" spans="1:10" x14ac:dyDescent="0.25">
      <c r="A20" s="43">
        <v>19</v>
      </c>
      <c r="B20" s="43">
        <v>19</v>
      </c>
      <c r="C20" s="44">
        <v>120</v>
      </c>
      <c r="D20" s="44">
        <v>2</v>
      </c>
      <c r="E20" s="44">
        <v>120</v>
      </c>
      <c r="F20" s="45">
        <v>4701</v>
      </c>
      <c r="G20" s="46">
        <v>1</v>
      </c>
      <c r="H20" s="45">
        <v>39.17</v>
      </c>
      <c r="I20" s="45">
        <v>39.17</v>
      </c>
      <c r="J20" s="13"/>
    </row>
    <row r="21" spans="1:10" x14ac:dyDescent="0.25">
      <c r="A21" s="43">
        <v>20</v>
      </c>
      <c r="B21" s="43">
        <v>20</v>
      </c>
      <c r="C21" s="44">
        <v>167</v>
      </c>
      <c r="D21" s="44">
        <v>3</v>
      </c>
      <c r="E21" s="44">
        <v>167</v>
      </c>
      <c r="F21" s="45">
        <v>64282</v>
      </c>
      <c r="G21" s="46">
        <v>1</v>
      </c>
      <c r="H21" s="45">
        <v>384.92</v>
      </c>
      <c r="I21" s="45">
        <v>384.92</v>
      </c>
      <c r="J21" s="40"/>
    </row>
    <row r="22" spans="1:10" x14ac:dyDescent="0.25">
      <c r="A22" s="13"/>
      <c r="B22" s="13"/>
      <c r="C22" s="13"/>
      <c r="D22" s="13"/>
      <c r="E22" s="13"/>
      <c r="F22" s="13"/>
      <c r="G22" s="13"/>
      <c r="H22" s="13"/>
      <c r="I22" s="41"/>
      <c r="J22" s="40"/>
    </row>
    <row r="23" spans="1:10" x14ac:dyDescent="0.25">
      <c r="A23" s="13"/>
      <c r="B23" s="13"/>
      <c r="C23" s="13"/>
      <c r="D23" s="13"/>
      <c r="E23" s="13"/>
      <c r="F23" s="13"/>
      <c r="G23" s="13"/>
      <c r="H23" s="13"/>
      <c r="I23" s="41"/>
      <c r="J23" s="40"/>
    </row>
    <row r="24" spans="1:10" x14ac:dyDescent="0.25">
      <c r="J24" s="40"/>
    </row>
    <row r="25" spans="1:10" x14ac:dyDescent="0.25">
      <c r="J25" s="40"/>
    </row>
    <row r="26" spans="1:10" x14ac:dyDescent="0.25">
      <c r="J26" s="40"/>
    </row>
    <row r="28" spans="1:10" x14ac:dyDescent="0.25">
      <c r="J28" s="40"/>
    </row>
    <row r="29" spans="1:10" x14ac:dyDescent="0.25">
      <c r="J29" s="40"/>
    </row>
    <row r="30" spans="1:10" x14ac:dyDescent="0.25">
      <c r="J30" s="40"/>
    </row>
    <row r="31" spans="1:10" x14ac:dyDescent="0.25">
      <c r="J31" s="40"/>
    </row>
    <row r="32" spans="1:10" x14ac:dyDescent="0.25">
      <c r="J32" s="40"/>
    </row>
    <row r="33" spans="10:10" x14ac:dyDescent="0.25">
      <c r="J33" s="40"/>
    </row>
    <row r="34" spans="10:10" x14ac:dyDescent="0.25">
      <c r="J34" s="4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F796-62BA-472E-8AD2-BC4DBCC0FE23}">
  <dimension ref="A3:C9"/>
  <sheetViews>
    <sheetView workbookViewId="0">
      <selection activeCell="A9" sqref="A9"/>
    </sheetView>
  </sheetViews>
  <sheetFormatPr baseColWidth="10" defaultRowHeight="15" x14ac:dyDescent="0.25"/>
  <cols>
    <col min="1" max="1" width="25.85546875" bestFit="1" customWidth="1"/>
  </cols>
  <sheetData>
    <row r="3" spans="1:3" x14ac:dyDescent="0.25">
      <c r="A3" t="s">
        <v>62</v>
      </c>
      <c r="B3" s="26">
        <v>5124</v>
      </c>
      <c r="C3" s="54">
        <f>B3/$B$8-1</f>
        <v>0.70743085638120617</v>
      </c>
    </row>
    <row r="4" spans="1:3" x14ac:dyDescent="0.25">
      <c r="A4" t="s">
        <v>63</v>
      </c>
      <c r="B4" s="26">
        <v>4645</v>
      </c>
      <c r="C4" s="54">
        <f t="shared" ref="C4:C8" si="0">B4/$B$8-1</f>
        <v>0.54781739420193265</v>
      </c>
    </row>
    <row r="5" spans="1:3" x14ac:dyDescent="0.25">
      <c r="A5" t="s">
        <v>64</v>
      </c>
      <c r="B5" s="26">
        <v>4333</v>
      </c>
      <c r="C5" s="54">
        <f t="shared" si="0"/>
        <v>0.44385204931689426</v>
      </c>
    </row>
    <row r="6" spans="1:3" x14ac:dyDescent="0.25">
      <c r="A6" t="s">
        <v>65</v>
      </c>
      <c r="B6" s="26">
        <v>3851</v>
      </c>
      <c r="C6" s="54">
        <f t="shared" si="0"/>
        <v>0.28323892035987996</v>
      </c>
    </row>
    <row r="7" spans="1:3" x14ac:dyDescent="0.25">
      <c r="A7" t="s">
        <v>66</v>
      </c>
      <c r="B7" s="26">
        <v>3125</v>
      </c>
      <c r="C7" s="54">
        <f t="shared" si="0"/>
        <v>4.1319560146617862E-2</v>
      </c>
    </row>
    <row r="8" spans="1:3" x14ac:dyDescent="0.25">
      <c r="A8" t="s">
        <v>238</v>
      </c>
      <c r="B8" s="26">
        <v>3001</v>
      </c>
      <c r="C8" s="54">
        <f t="shared" si="0"/>
        <v>0</v>
      </c>
    </row>
    <row r="9" spans="1:3" x14ac:dyDescent="0.25">
      <c r="B9" s="26"/>
      <c r="C9" s="54"/>
    </row>
  </sheetData>
  <sortState xmlns:xlrd2="http://schemas.microsoft.com/office/spreadsheetml/2017/richdata2" ref="A3:B8">
    <sortCondition descending="1" ref="B3:B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Genero</vt:lpstr>
      <vt:lpstr>marital</vt:lpstr>
      <vt:lpstr>edad</vt:lpstr>
      <vt:lpstr>Ocupación</vt:lpstr>
      <vt:lpstr>City</vt:lpstr>
      <vt:lpstr>Stay_years</vt:lpstr>
      <vt:lpstr>Categoría</vt:lpstr>
      <vt:lpstr>Modelo</vt:lpstr>
      <vt:lpstr>Controles</vt:lpstr>
      <vt:lpstr>Variables</vt:lpstr>
      <vt:lpstr>hiperparam</vt:lpstr>
      <vt:lpstr>VI final</vt:lpstr>
      <vt:lpstr>Score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Mondragón</dc:creator>
  <cp:lastModifiedBy>G Mondragón</cp:lastModifiedBy>
  <dcterms:created xsi:type="dcterms:W3CDTF">2021-06-24T02:29:22Z</dcterms:created>
  <dcterms:modified xsi:type="dcterms:W3CDTF">2021-06-25T07:15:51Z</dcterms:modified>
</cp:coreProperties>
</file>