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ЖИМ" sheetId="1" r:id="rId1"/>
    <sheet name="ПРИСЕД ТЯГА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S48" i="2"/>
  <c r="Q48"/>
  <c r="O48"/>
  <c r="M48"/>
  <c r="K48"/>
  <c r="I48"/>
  <c r="G48"/>
  <c r="E48"/>
  <c r="S47"/>
  <c r="Q47"/>
  <c r="O47"/>
  <c r="M47"/>
  <c r="K47"/>
  <c r="I47"/>
  <c r="G47"/>
  <c r="E47"/>
  <c r="Q44"/>
  <c r="O44"/>
  <c r="M44"/>
  <c r="K44"/>
  <c r="I44"/>
  <c r="G44"/>
  <c r="S44"/>
  <c r="E44"/>
  <c r="S45"/>
  <c r="Q45"/>
  <c r="O45"/>
  <c r="M45"/>
  <c r="K45"/>
  <c r="I45"/>
  <c r="G45"/>
  <c r="E45"/>
  <c r="M43"/>
  <c r="K43"/>
  <c r="I43"/>
  <c r="G43"/>
  <c r="E43"/>
  <c r="Q40"/>
  <c r="O40"/>
  <c r="M40"/>
  <c r="M41"/>
  <c r="K40"/>
  <c r="I40"/>
  <c r="G40"/>
  <c r="E40"/>
  <c r="Q41"/>
  <c r="O41"/>
  <c r="K41"/>
  <c r="I41"/>
  <c r="G41"/>
  <c r="E41"/>
  <c r="M39"/>
  <c r="K39"/>
  <c r="I39"/>
  <c r="G39"/>
  <c r="E39"/>
  <c r="S36"/>
  <c r="Q36"/>
  <c r="O36"/>
  <c r="M36"/>
  <c r="K36"/>
  <c r="I36"/>
  <c r="G36"/>
  <c r="E36"/>
  <c r="U37"/>
  <c r="S37"/>
  <c r="Q37"/>
  <c r="O37"/>
  <c r="M37"/>
  <c r="K37"/>
  <c r="I37"/>
  <c r="G37"/>
  <c r="E37"/>
  <c r="S35"/>
  <c r="Q35"/>
  <c r="O35"/>
  <c r="M35"/>
  <c r="K35"/>
  <c r="I35"/>
  <c r="G35"/>
  <c r="E35"/>
  <c r="E32"/>
  <c r="O32"/>
  <c r="M32"/>
  <c r="K32"/>
  <c r="I32"/>
  <c r="G32"/>
  <c r="U33"/>
  <c r="S33"/>
  <c r="Q33"/>
  <c r="O33"/>
  <c r="M33"/>
  <c r="K33"/>
  <c r="I33"/>
  <c r="G33"/>
  <c r="E33"/>
  <c r="Q31"/>
  <c r="O31"/>
  <c r="M31"/>
  <c r="K31"/>
  <c r="I31"/>
  <c r="G31"/>
  <c r="E31"/>
  <c r="O28"/>
  <c r="M28"/>
  <c r="K28"/>
  <c r="I28"/>
  <c r="G28"/>
  <c r="E28"/>
  <c r="Q29"/>
  <c r="O29"/>
  <c r="M29"/>
  <c r="K29"/>
  <c r="I29"/>
  <c r="G29"/>
  <c r="E29"/>
  <c r="S27"/>
  <c r="Q27"/>
  <c r="O27"/>
  <c r="M27"/>
  <c r="K27"/>
  <c r="I27"/>
  <c r="G27"/>
  <c r="E27"/>
  <c r="Q24"/>
  <c r="O24"/>
  <c r="M24"/>
  <c r="K24"/>
  <c r="I24"/>
  <c r="G24"/>
  <c r="E24"/>
  <c r="Q25"/>
  <c r="O25"/>
  <c r="M25"/>
  <c r="K25"/>
  <c r="I25"/>
  <c r="G25"/>
  <c r="E25"/>
  <c r="S23"/>
  <c r="Q23"/>
  <c r="O23"/>
  <c r="M23"/>
  <c r="K23"/>
  <c r="I23"/>
  <c r="G23"/>
  <c r="E23"/>
  <c r="O20"/>
  <c r="M20"/>
  <c r="K20"/>
  <c r="G20"/>
  <c r="I20"/>
  <c r="E20"/>
  <c r="Q21"/>
  <c r="O21"/>
  <c r="M21"/>
  <c r="K21"/>
  <c r="I21"/>
  <c r="G21"/>
  <c r="E21"/>
  <c r="O19"/>
  <c r="M19"/>
  <c r="K19"/>
  <c r="I19"/>
  <c r="G19"/>
  <c r="E19"/>
  <c r="Q16"/>
  <c r="O16"/>
  <c r="M16"/>
  <c r="K16"/>
  <c r="I16"/>
  <c r="G16"/>
  <c r="E16"/>
  <c r="Q17"/>
  <c r="O17"/>
  <c r="M17"/>
  <c r="K17"/>
  <c r="I17"/>
  <c r="G17"/>
  <c r="E17"/>
  <c r="O15"/>
  <c r="M15"/>
  <c r="K15"/>
  <c r="I15"/>
  <c r="G15"/>
  <c r="E15"/>
  <c r="Q12"/>
  <c r="O12"/>
  <c r="M12"/>
  <c r="K12"/>
  <c r="I12"/>
  <c r="G12"/>
  <c r="E12"/>
  <c r="O13"/>
  <c r="M13"/>
  <c r="K13"/>
  <c r="I13"/>
  <c r="G13"/>
  <c r="E13"/>
  <c r="Q11"/>
  <c r="O11"/>
  <c r="M11"/>
  <c r="K11"/>
  <c r="I11"/>
  <c r="G11"/>
  <c r="E11"/>
  <c r="O8"/>
  <c r="M8"/>
  <c r="K8"/>
  <c r="I8"/>
  <c r="G8"/>
  <c r="E8"/>
  <c r="O9"/>
  <c r="M9"/>
  <c r="K9"/>
  <c r="I9"/>
  <c r="G9"/>
  <c r="E9"/>
  <c r="Q7"/>
  <c r="O7"/>
  <c r="M7"/>
  <c r="K7"/>
  <c r="I7"/>
  <c r="G7"/>
  <c r="E7"/>
  <c r="R24" i="1"/>
  <c r="P24"/>
  <c r="N24"/>
  <c r="L24"/>
  <c r="J24"/>
  <c r="H24"/>
  <c r="F24"/>
  <c r="D24"/>
  <c r="R23"/>
  <c r="P23"/>
  <c r="N23"/>
  <c r="L23"/>
  <c r="J23"/>
  <c r="H23"/>
  <c r="F23"/>
  <c r="D23"/>
  <c r="P22"/>
  <c r="N22"/>
  <c r="L22"/>
  <c r="J22"/>
  <c r="H22"/>
  <c r="F22"/>
  <c r="D22"/>
  <c r="L21"/>
  <c r="J21"/>
  <c r="H21"/>
  <c r="F21"/>
  <c r="D21"/>
  <c r="R19"/>
  <c r="P19"/>
  <c r="N19"/>
  <c r="L19"/>
  <c r="J19"/>
  <c r="H19"/>
  <c r="F19"/>
  <c r="D19"/>
  <c r="T18"/>
  <c r="R18"/>
  <c r="P18"/>
  <c r="N18"/>
  <c r="L18"/>
  <c r="J18"/>
  <c r="H18"/>
  <c r="F18"/>
  <c r="D18"/>
  <c r="P17"/>
  <c r="N17"/>
  <c r="L17"/>
  <c r="J17"/>
  <c r="H17"/>
  <c r="F17"/>
  <c r="D17"/>
  <c r="N15"/>
  <c r="L15"/>
  <c r="J15"/>
  <c r="H15"/>
  <c r="F15"/>
  <c r="D15"/>
  <c r="P14"/>
  <c r="N14"/>
  <c r="L14"/>
  <c r="J14"/>
  <c r="H14"/>
  <c r="F14"/>
  <c r="D14"/>
  <c r="P7"/>
  <c r="R13"/>
  <c r="P13"/>
  <c r="N13"/>
  <c r="L13"/>
  <c r="J13"/>
  <c r="H13"/>
  <c r="F13"/>
  <c r="D13"/>
  <c r="N11"/>
  <c r="L11"/>
  <c r="J11"/>
  <c r="H11" l="1"/>
  <c r="F11"/>
  <c r="D11"/>
  <c r="P10"/>
  <c r="N10"/>
  <c r="L10"/>
  <c r="J10"/>
  <c r="H10"/>
  <c r="F10"/>
  <c r="D10"/>
  <c r="N9"/>
  <c r="L9"/>
  <c r="J9"/>
  <c r="H9"/>
  <c r="F9"/>
  <c r="D9"/>
  <c r="N7"/>
  <c r="L7"/>
  <c r="J7"/>
  <c r="H7"/>
  <c r="F7"/>
  <c r="D7"/>
  <c r="N6"/>
  <c r="L6"/>
  <c r="J6"/>
  <c r="H6"/>
  <c r="F6"/>
  <c r="D6"/>
  <c r="P5"/>
  <c r="N5"/>
  <c r="L5"/>
  <c r="J5"/>
  <c r="H5"/>
  <c r="F5"/>
  <c r="D5"/>
</calcChain>
</file>

<file path=xl/sharedStrings.xml><?xml version="1.0" encoding="utf-8"?>
<sst xmlns="http://schemas.openxmlformats.org/spreadsheetml/2006/main" count="492" uniqueCount="51">
  <si>
    <t>С</t>
  </si>
  <si>
    <t>И</t>
  </si>
  <si>
    <t>Т</t>
  </si>
  <si>
    <t>Е</t>
  </si>
  <si>
    <t>М</t>
  </si>
  <si>
    <t>А</t>
  </si>
  <si>
    <t>П</t>
  </si>
  <si>
    <t>Р</t>
  </si>
  <si>
    <t>Л</t>
  </si>
  <si>
    <t>Ь</t>
  </si>
  <si>
    <t>Ж</t>
  </si>
  <si>
    <t>ПМ</t>
  </si>
  <si>
    <t>/8</t>
  </si>
  <si>
    <t>/7</t>
  </si>
  <si>
    <t>/6</t>
  </si>
  <si>
    <t>/5</t>
  </si>
  <si>
    <t>/4</t>
  </si>
  <si>
    <t>/2*4</t>
  </si>
  <si>
    <t>/3</t>
  </si>
  <si>
    <t>/3*1</t>
  </si>
  <si>
    <t>/3*3</t>
  </si>
  <si>
    <t>/2*3</t>
  </si>
  <si>
    <t>/2</t>
  </si>
  <si>
    <t>/4*1</t>
  </si>
  <si>
    <t>/1</t>
  </si>
  <si>
    <t>/2*1</t>
  </si>
  <si>
    <t>/3*4</t>
  </si>
  <si>
    <t>Проходка</t>
  </si>
  <si>
    <t>К</t>
  </si>
  <si>
    <t>О</t>
  </si>
  <si>
    <t>Д</t>
  </si>
  <si>
    <t>У</t>
  </si>
  <si>
    <t>В</t>
  </si>
  <si>
    <t>Ц</t>
  </si>
  <si>
    <t>Й</t>
  </si>
  <si>
    <t>Я</t>
  </si>
  <si>
    <t>Г</t>
  </si>
  <si>
    <t>1 Нед</t>
  </si>
  <si>
    <t>ПН</t>
  </si>
  <si>
    <t>СР</t>
  </si>
  <si>
    <t>ПТ</t>
  </si>
  <si>
    <t>2 Нед</t>
  </si>
  <si>
    <t>3 Нед</t>
  </si>
  <si>
    <t>4 Нед</t>
  </si>
  <si>
    <t>5 Нед</t>
  </si>
  <si>
    <t>6 Нед</t>
  </si>
  <si>
    <t>7 Нед</t>
  </si>
  <si>
    <t>8 Нед</t>
  </si>
  <si>
    <t>9 Нед</t>
  </si>
  <si>
    <t>10 Нед</t>
  </si>
  <si>
    <t>11 Нед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</si>
</sst>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8"/>
      <color theme="1"/>
      <name val="Bookman Old Style"/>
      <family val="1"/>
      <charset val="204"/>
    </font>
    <font>
      <b/>
      <sz val="9"/>
      <color theme="1"/>
      <name val="Bookman Old Style"/>
      <family val="1"/>
      <charset val="204"/>
    </font>
    <font>
      <sz val="9"/>
      <color theme="1"/>
      <name val="Bookman Old Style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3" fillId="0" borderId="6" xfId="0" applyFont="1" applyBorder="1"/>
    <xf numFmtId="0" fontId="2" fillId="0" borderId="6" xfId="0" applyFont="1" applyBorder="1" applyAlignment="1">
      <alignment horizontal="center"/>
    </xf>
    <xf numFmtId="0" fontId="3" fillId="0" borderId="5" xfId="0" applyFont="1" applyBorder="1"/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10" xfId="0" applyFont="1" applyBorder="1"/>
    <xf numFmtId="0" fontId="2" fillId="0" borderId="8" xfId="0" applyFont="1" applyBorder="1"/>
    <xf numFmtId="0" fontId="2" fillId="0" borderId="11" xfId="0" applyFont="1" applyBorder="1" applyAlignment="1">
      <alignment horizontal="center"/>
    </xf>
    <xf numFmtId="0" fontId="3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" xfId="0" applyFont="1" applyFill="1" applyBorder="1"/>
    <xf numFmtId="0" fontId="2" fillId="0" borderId="1" xfId="0" applyFont="1" applyFill="1" applyBorder="1"/>
    <xf numFmtId="0" fontId="3" fillId="0" borderId="7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zoomScaleNormal="100" workbookViewId="0">
      <selection activeCell="Z22" sqref="Z22"/>
    </sheetView>
  </sheetViews>
  <sheetFormatPr defaultRowHeight="15"/>
  <cols>
    <col min="1" max="1" width="5.5703125" customWidth="1"/>
    <col min="2" max="3" width="6.42578125" customWidth="1"/>
    <col min="4" max="4" width="5.7109375" customWidth="1"/>
    <col min="5" max="5" width="4.7109375" customWidth="1"/>
    <col min="6" max="6" width="5.7109375" customWidth="1"/>
    <col min="7" max="7" width="4.7109375" customWidth="1"/>
    <col min="8" max="8" width="5.7109375" customWidth="1"/>
    <col min="9" max="9" width="4.7109375" customWidth="1"/>
    <col min="10" max="10" width="5.7109375" customWidth="1"/>
    <col min="11" max="11" width="4.7109375" customWidth="1"/>
    <col min="12" max="12" width="5.7109375" customWidth="1"/>
    <col min="13" max="13" width="4.7109375" customWidth="1"/>
    <col min="14" max="14" width="5.7109375" customWidth="1"/>
    <col min="15" max="15" width="4.7109375" customWidth="1"/>
    <col min="16" max="16" width="5.7109375" customWidth="1"/>
    <col min="17" max="17" width="4.7109375" customWidth="1"/>
    <col min="18" max="18" width="5.7109375" customWidth="1"/>
    <col min="19" max="19" width="4.7109375" customWidth="1"/>
    <col min="20" max="20" width="5.7109375" customWidth="1"/>
    <col min="21" max="21" width="4.7109375" customWidth="1"/>
    <col min="22" max="22" width="6.42578125" customWidth="1"/>
  </cols>
  <sheetData>
    <row r="1" spans="1:26">
      <c r="A1" s="2" t="s">
        <v>11</v>
      </c>
      <c r="B1" s="3">
        <v>130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1"/>
      <c r="Z1" s="1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"/>
      <c r="Z2" s="1"/>
    </row>
    <row r="3" spans="1:26">
      <c r="A3" s="4"/>
      <c r="B3" s="14"/>
      <c r="C3" s="15"/>
      <c r="D3" s="5"/>
      <c r="E3" s="6" t="s">
        <v>0</v>
      </c>
      <c r="F3" s="6" t="s">
        <v>1</v>
      </c>
      <c r="G3" s="6" t="s">
        <v>0</v>
      </c>
      <c r="H3" s="6" t="s">
        <v>2</v>
      </c>
      <c r="I3" s="6" t="s">
        <v>3</v>
      </c>
      <c r="J3" s="6" t="s">
        <v>4</v>
      </c>
      <c r="K3" s="6" t="s">
        <v>5</v>
      </c>
      <c r="L3" s="6"/>
      <c r="M3" s="6" t="s">
        <v>0</v>
      </c>
      <c r="N3" s="6" t="s">
        <v>6</v>
      </c>
      <c r="O3" s="6" t="s">
        <v>1</v>
      </c>
      <c r="P3" s="6" t="s">
        <v>7</v>
      </c>
      <c r="Q3" s="6" t="s">
        <v>5</v>
      </c>
      <c r="R3" s="6" t="s">
        <v>8</v>
      </c>
      <c r="S3" s="6" t="s">
        <v>9</v>
      </c>
      <c r="T3" s="8"/>
      <c r="U3" s="9"/>
      <c r="V3" s="16"/>
      <c r="W3" s="4"/>
      <c r="X3" s="4"/>
      <c r="Y3" s="1"/>
      <c r="Z3" s="1"/>
    </row>
    <row r="4" spans="1:26">
      <c r="A4" s="4"/>
      <c r="B4" s="14"/>
      <c r="C4" s="17"/>
      <c r="D4" s="7"/>
      <c r="E4" s="8"/>
      <c r="F4" s="8"/>
      <c r="G4" s="8"/>
      <c r="H4" s="8"/>
      <c r="I4" s="8"/>
      <c r="J4" s="6"/>
      <c r="K4" s="5" t="s">
        <v>10</v>
      </c>
      <c r="L4" s="6" t="s">
        <v>1</v>
      </c>
      <c r="M4" s="10" t="s">
        <v>4</v>
      </c>
      <c r="N4" s="8"/>
      <c r="O4" s="8"/>
      <c r="P4" s="8"/>
      <c r="Q4" s="8"/>
      <c r="R4" s="8"/>
      <c r="S4" s="8"/>
      <c r="T4" s="8"/>
      <c r="U4" s="9"/>
      <c r="V4" s="18"/>
      <c r="W4" s="4"/>
      <c r="X4" s="4"/>
      <c r="Y4" s="1"/>
      <c r="Z4" s="1"/>
    </row>
    <row r="5" spans="1:26">
      <c r="A5" s="4"/>
      <c r="B5" s="14"/>
      <c r="C5" s="11">
        <v>1</v>
      </c>
      <c r="D5" s="7">
        <f>ROUNDDOWN((B1*20%)/2.5,0)*2.5</f>
        <v>25</v>
      </c>
      <c r="E5" s="9" t="s">
        <v>12</v>
      </c>
      <c r="F5" s="7">
        <f>ROUNDDOWN((B1*32%)/2.5,0)*2.5</f>
        <v>40</v>
      </c>
      <c r="G5" s="9" t="s">
        <v>13</v>
      </c>
      <c r="H5" s="7">
        <f>ROUNDDOWN((B1*44%)/2.5,0)*2.5</f>
        <v>55</v>
      </c>
      <c r="I5" s="9" t="s">
        <v>14</v>
      </c>
      <c r="J5" s="7">
        <f>ROUNDDOWN((B1*56%)/2.5,0)*2.5</f>
        <v>72.5</v>
      </c>
      <c r="K5" s="9" t="s">
        <v>15</v>
      </c>
      <c r="L5" s="7">
        <f>ROUNDDOWN((B1*68%)/2.5,0)*2.5</f>
        <v>87.5</v>
      </c>
      <c r="M5" s="9" t="s">
        <v>16</v>
      </c>
      <c r="N5" s="7">
        <f>ROUNDDOWN((B1*72%)/2.5,0)*2.5</f>
        <v>92.5</v>
      </c>
      <c r="O5" s="9" t="s">
        <v>16</v>
      </c>
      <c r="P5" s="7">
        <f>ROUNDDOWN((B1*76%)/2.5,0)*2.5</f>
        <v>97.5</v>
      </c>
      <c r="Q5" s="9" t="s">
        <v>17</v>
      </c>
      <c r="R5" s="7"/>
      <c r="S5" s="9"/>
      <c r="T5" s="7"/>
      <c r="U5" s="9"/>
      <c r="V5" s="18" t="s">
        <v>5</v>
      </c>
      <c r="W5" s="4"/>
      <c r="X5" s="14"/>
      <c r="Y5" s="1"/>
      <c r="Z5" s="1"/>
    </row>
    <row r="6" spans="1:26">
      <c r="A6" s="4"/>
      <c r="B6" s="4"/>
      <c r="C6" s="11">
        <v>2</v>
      </c>
      <c r="D6" s="7">
        <f>ROUNDDOWN((B1*24%)/2.5,0)*2.5</f>
        <v>30</v>
      </c>
      <c r="E6" s="9" t="s">
        <v>12</v>
      </c>
      <c r="F6" s="7">
        <f>ROUNDDOWN((B1*36%)/2.5,0)*2.5</f>
        <v>45</v>
      </c>
      <c r="G6" s="9" t="s">
        <v>13</v>
      </c>
      <c r="H6" s="7">
        <f>ROUNDDOWN((B1*48%)/2.5,0)*2.5</f>
        <v>60</v>
      </c>
      <c r="I6" s="9" t="s">
        <v>14</v>
      </c>
      <c r="J6" s="7">
        <f>ROUNDDOWN((B1*60%)/2.5,0)*2.5</f>
        <v>77.5</v>
      </c>
      <c r="K6" s="9" t="s">
        <v>15</v>
      </c>
      <c r="L6" s="7">
        <f>ROUNDDOWN((B1*72%)/2.5,0)*2.5</f>
        <v>92.5</v>
      </c>
      <c r="M6" s="9" t="s">
        <v>16</v>
      </c>
      <c r="N6" s="7">
        <f>ROUNDDOWN((B1*80%)/2.5,0)*2.5</f>
        <v>102.5</v>
      </c>
      <c r="O6" s="9" t="s">
        <v>18</v>
      </c>
      <c r="P6" s="7"/>
      <c r="Q6" s="9"/>
      <c r="R6" s="7"/>
      <c r="S6" s="9"/>
      <c r="T6" s="7"/>
      <c r="U6" s="9"/>
      <c r="V6" s="18" t="s">
        <v>0</v>
      </c>
      <c r="W6" s="4"/>
      <c r="X6" s="4"/>
      <c r="Y6" s="1"/>
      <c r="Z6" s="1"/>
    </row>
    <row r="7" spans="1:26">
      <c r="A7" s="4"/>
      <c r="B7" s="4"/>
      <c r="C7" s="11">
        <v>3</v>
      </c>
      <c r="D7" s="7">
        <f>ROUNDDOWN((B1*28%)/2.5,0)*2.5</f>
        <v>35</v>
      </c>
      <c r="E7" s="9" t="s">
        <v>12</v>
      </c>
      <c r="F7" s="7">
        <f>ROUNDDOWN((B1*40%)/2.5,0)*2.5</f>
        <v>50</v>
      </c>
      <c r="G7" s="9" t="s">
        <v>13</v>
      </c>
      <c r="H7" s="7">
        <f>ROUNDDOWN((B1*52%)/2.5,0)*2.5</f>
        <v>67.5</v>
      </c>
      <c r="I7" s="9" t="s">
        <v>14</v>
      </c>
      <c r="J7" s="7">
        <f>ROUNDDOWN((B1*64%)/2.5,0)*2.5</f>
        <v>82.5</v>
      </c>
      <c r="K7" s="9" t="s">
        <v>15</v>
      </c>
      <c r="L7" s="7">
        <f>ROUNDDOWN((B1*76%)/2.5,0)*2.5</f>
        <v>97.5</v>
      </c>
      <c r="M7" s="9" t="s">
        <v>16</v>
      </c>
      <c r="N7" s="7">
        <f>ROUNDDOWN((B1*88%)/2.5,0)*2.5</f>
        <v>112.5</v>
      </c>
      <c r="O7" s="9" t="s">
        <v>18</v>
      </c>
      <c r="P7" s="7">
        <f>ROUNDDOWN((B1*92%)/2.5,0)*2.5</f>
        <v>117.5</v>
      </c>
      <c r="Q7" s="9" t="s">
        <v>23</v>
      </c>
      <c r="R7" s="7"/>
      <c r="S7" s="9"/>
      <c r="T7" s="7"/>
      <c r="U7" s="9"/>
      <c r="V7" s="18" t="s">
        <v>28</v>
      </c>
      <c r="W7" s="4"/>
      <c r="X7" s="4"/>
      <c r="Y7" s="1"/>
      <c r="Z7" s="1"/>
    </row>
    <row r="8" spans="1:26">
      <c r="A8" s="4"/>
      <c r="B8" s="4"/>
      <c r="C8" s="11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  <c r="V8" s="18" t="s">
        <v>29</v>
      </c>
      <c r="W8" s="14"/>
      <c r="X8" s="4"/>
      <c r="Y8" s="1"/>
      <c r="Z8" s="1"/>
    </row>
    <row r="9" spans="1:26">
      <c r="A9" s="4"/>
      <c r="B9" s="4"/>
      <c r="C9" s="12">
        <v>4</v>
      </c>
      <c r="D9" s="7">
        <f>ROUNDDOWN((B1*24%)/2.5,0)*2.5</f>
        <v>30</v>
      </c>
      <c r="E9" s="9" t="s">
        <v>12</v>
      </c>
      <c r="F9" s="7">
        <f>ROUNDDOWN((B1*36%)/2.5,0)*2.5</f>
        <v>45</v>
      </c>
      <c r="G9" s="9" t="s">
        <v>13</v>
      </c>
      <c r="H9" s="7">
        <f>ROUNDDOWN((B1*48%)/2.5,0)*2.5</f>
        <v>60</v>
      </c>
      <c r="I9" s="9" t="s">
        <v>14</v>
      </c>
      <c r="J9" s="7">
        <f>ROUNDDOWN((B1*60%)/2.5,0)*2.5</f>
        <v>77.5</v>
      </c>
      <c r="K9" s="9" t="s">
        <v>15</v>
      </c>
      <c r="L9" s="7">
        <f>ROUNDDOWN((B1*72%)/2.5,0)*2.5</f>
        <v>92.5</v>
      </c>
      <c r="M9" s="9" t="s">
        <v>16</v>
      </c>
      <c r="N9" s="7">
        <f>ROUNDDOWN((B1*80%)/2.5,0)*2.5</f>
        <v>102.5</v>
      </c>
      <c r="O9" s="9" t="s">
        <v>20</v>
      </c>
      <c r="P9" s="7"/>
      <c r="Q9" s="9"/>
      <c r="R9" s="7"/>
      <c r="S9" s="9"/>
      <c r="T9" s="7"/>
      <c r="U9" s="9"/>
      <c r="V9" s="18" t="s">
        <v>8</v>
      </c>
      <c r="W9" s="4"/>
      <c r="X9" s="14"/>
      <c r="Y9" s="1"/>
      <c r="Z9" s="1"/>
    </row>
    <row r="10" spans="1:26">
      <c r="A10" s="4"/>
      <c r="B10" s="4"/>
      <c r="C10" s="12">
        <v>5</v>
      </c>
      <c r="D10" s="7">
        <f>ROUNDDOWN((B1*20%)/2.5,0)*2.5</f>
        <v>25</v>
      </c>
      <c r="E10" s="9" t="s">
        <v>12</v>
      </c>
      <c r="F10" s="7">
        <f>ROUNDDOWN((B1*32%)/2.5,0)*2.5</f>
        <v>40</v>
      </c>
      <c r="G10" s="9" t="s">
        <v>13</v>
      </c>
      <c r="H10" s="7">
        <f>ROUNDDOWN((B1*44%)/2.5,0)*2.5</f>
        <v>55</v>
      </c>
      <c r="I10" s="9" t="s">
        <v>14</v>
      </c>
      <c r="J10" s="7">
        <f>ROUNDDOWN((B1*56%)/2.5,0)*2.5</f>
        <v>72.5</v>
      </c>
      <c r="K10" s="9" t="s">
        <v>15</v>
      </c>
      <c r="L10" s="7">
        <f>ROUNDDOWN((B1*68%)/2.5,0)*2.5</f>
        <v>87.5</v>
      </c>
      <c r="M10" s="9" t="s">
        <v>16</v>
      </c>
      <c r="N10" s="7">
        <f>ROUNDDOWN((B1*72%)/2.5,0)*2.5</f>
        <v>92.5</v>
      </c>
      <c r="O10" s="9" t="s">
        <v>16</v>
      </c>
      <c r="P10" s="7">
        <f>ROUNDDOWN((B1*76%)/2.5,0)*2.5</f>
        <v>97.5</v>
      </c>
      <c r="Q10" s="9" t="s">
        <v>16</v>
      </c>
      <c r="R10" s="7"/>
      <c r="S10" s="9"/>
      <c r="T10" s="7"/>
      <c r="U10" s="9"/>
      <c r="V10" s="18" t="s">
        <v>9</v>
      </c>
      <c r="W10" s="4"/>
      <c r="X10" s="4"/>
      <c r="Y10" s="1"/>
      <c r="Z10" s="1"/>
    </row>
    <row r="11" spans="1:26">
      <c r="A11" s="4"/>
      <c r="B11" s="4"/>
      <c r="C11" s="12">
        <v>6</v>
      </c>
      <c r="D11" s="7">
        <f>ROUNDDOWN((B1*24%)/2.5,0)*2.5</f>
        <v>30</v>
      </c>
      <c r="E11" s="9" t="s">
        <v>12</v>
      </c>
      <c r="F11" s="7">
        <f>ROUNDDOWN((B1*36%)/2.5,0)*2.5</f>
        <v>45</v>
      </c>
      <c r="G11" s="9" t="s">
        <v>13</v>
      </c>
      <c r="H11" s="7">
        <f>ROUNDDOWN((B1*48%)/2.5,0)*2.5</f>
        <v>60</v>
      </c>
      <c r="I11" s="9" t="s">
        <v>14</v>
      </c>
      <c r="J11" s="7">
        <f>ROUNDDOWN((B1*60%)/2.5,0)*2.5</f>
        <v>77.5</v>
      </c>
      <c r="K11" s="9" t="s">
        <v>15</v>
      </c>
      <c r="L11" s="7">
        <f>ROUNDDOWN((B1*72%)/2.5,0)*2.5</f>
        <v>92.5</v>
      </c>
      <c r="M11" s="9" t="s">
        <v>16</v>
      </c>
      <c r="N11" s="7">
        <f>ROUNDDOWN((B1*80%)/2.5,0)*2.5</f>
        <v>102.5</v>
      </c>
      <c r="O11" s="9" t="s">
        <v>21</v>
      </c>
      <c r="P11" s="7"/>
      <c r="Q11" s="9"/>
      <c r="R11" s="7"/>
      <c r="S11" s="9"/>
      <c r="T11" s="7"/>
      <c r="U11" s="9"/>
      <c r="V11" s="18" t="s">
        <v>30</v>
      </c>
      <c r="W11" s="4"/>
      <c r="X11" s="4"/>
      <c r="Y11" s="1"/>
      <c r="Z11" s="1"/>
    </row>
    <row r="12" spans="1:26">
      <c r="A12" s="4"/>
      <c r="B12" s="4"/>
      <c r="C12" s="11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  <c r="V12" s="18"/>
      <c r="W12" s="4"/>
      <c r="X12" s="4"/>
      <c r="Y12" s="1"/>
      <c r="Z12" s="1"/>
    </row>
    <row r="13" spans="1:26">
      <c r="A13" s="4"/>
      <c r="B13" s="4"/>
      <c r="C13" s="11">
        <v>7</v>
      </c>
      <c r="D13" s="7">
        <f>ROUNDDOWN((B1*28%)/2.5,0)*2.5</f>
        <v>35</v>
      </c>
      <c r="E13" s="9" t="s">
        <v>12</v>
      </c>
      <c r="F13" s="7">
        <f>ROUNDDOWN((B1*40%)/2.5,0)*2.5</f>
        <v>50</v>
      </c>
      <c r="G13" s="9" t="s">
        <v>13</v>
      </c>
      <c r="H13" s="7">
        <f>ROUNDDOWN((B1*52%)/2.5,0)*2.5</f>
        <v>67.5</v>
      </c>
      <c r="I13" s="9" t="s">
        <v>14</v>
      </c>
      <c r="J13" s="7">
        <f>ROUNDDOWN((B1*64%)/2.5,0)*2.5</f>
        <v>82.5</v>
      </c>
      <c r="K13" s="9" t="s">
        <v>15</v>
      </c>
      <c r="L13" s="7">
        <f>ROUNDDOWN((B1*76%)/2.5,0)*2.5</f>
        <v>97.5</v>
      </c>
      <c r="M13" s="9" t="s">
        <v>16</v>
      </c>
      <c r="N13" s="7">
        <f>ROUNDDOWN((B1*88%)/2.5,0)*2.5</f>
        <v>112.5</v>
      </c>
      <c r="O13" s="9" t="s">
        <v>18</v>
      </c>
      <c r="P13" s="7">
        <f>ROUNDDOWN((B1*92%)/2.5,0)*2.5</f>
        <v>117.5</v>
      </c>
      <c r="Q13" s="9" t="s">
        <v>22</v>
      </c>
      <c r="R13" s="7">
        <f>ROUNDDOWN((B1*96%)/2.5,0)*2.5</f>
        <v>122.5</v>
      </c>
      <c r="S13" s="9" t="s">
        <v>19</v>
      </c>
      <c r="T13" s="7"/>
      <c r="U13" s="9"/>
      <c r="V13" s="18" t="s">
        <v>0</v>
      </c>
      <c r="W13" s="4"/>
      <c r="X13" s="4"/>
      <c r="Y13" s="1"/>
      <c r="Z13" s="1"/>
    </row>
    <row r="14" spans="1:26">
      <c r="A14" s="4"/>
      <c r="B14" s="4"/>
      <c r="C14" s="11">
        <v>8</v>
      </c>
      <c r="D14" s="7">
        <f>ROUNDDOWN((B1*24%)/2.5,0)*2.5</f>
        <v>30</v>
      </c>
      <c r="E14" s="9" t="s">
        <v>12</v>
      </c>
      <c r="F14" s="7">
        <f>ROUNDDOWN((B1*36%)/2.5,0)*2.5</f>
        <v>45</v>
      </c>
      <c r="G14" s="9" t="s">
        <v>13</v>
      </c>
      <c r="H14" s="7">
        <f>ROUNDDOWN((B1*48%)/2.5,0)*2.5</f>
        <v>60</v>
      </c>
      <c r="I14" s="9" t="s">
        <v>14</v>
      </c>
      <c r="J14" s="7">
        <f>ROUNDDOWN((B1*60%)/2.5,0)*2.5</f>
        <v>77.5</v>
      </c>
      <c r="K14" s="9" t="s">
        <v>15</v>
      </c>
      <c r="L14" s="7">
        <f>ROUNDDOWN((B1*72%)/2.5,0)*2.5</f>
        <v>92.5</v>
      </c>
      <c r="M14" s="9" t="s">
        <v>16</v>
      </c>
      <c r="N14" s="7">
        <f>ROUNDDOWN((B1*80%)/2.5,0)*2.5</f>
        <v>102.5</v>
      </c>
      <c r="O14" s="9" t="s">
        <v>18</v>
      </c>
      <c r="P14" s="7">
        <f>ROUNDDOWN((B1*84%)/2.5,0)*2.5</f>
        <v>107.5</v>
      </c>
      <c r="Q14" s="9" t="s">
        <v>21</v>
      </c>
      <c r="R14" s="7"/>
      <c r="S14" s="9"/>
      <c r="T14" s="7"/>
      <c r="U14" s="9"/>
      <c r="V14" s="18" t="s">
        <v>31</v>
      </c>
      <c r="W14" s="4"/>
      <c r="X14" s="4"/>
      <c r="Y14" s="1"/>
      <c r="Z14" s="13"/>
    </row>
    <row r="15" spans="1:26">
      <c r="A15" s="4"/>
      <c r="B15" s="4"/>
      <c r="C15" s="11">
        <v>9</v>
      </c>
      <c r="D15" s="7">
        <f>ROUNDDOWN((B1*20%)/2.5,0)*2.5</f>
        <v>25</v>
      </c>
      <c r="E15" s="9" t="s">
        <v>12</v>
      </c>
      <c r="F15" s="7">
        <f>ROUNDDOWN((B1*32%)/2.5,0)*2.5</f>
        <v>40</v>
      </c>
      <c r="G15" s="9" t="s">
        <v>13</v>
      </c>
      <c r="H15" s="7">
        <f>ROUNDDOWN((B1*44%)/2.5,0)*2.5</f>
        <v>55</v>
      </c>
      <c r="I15" s="9" t="s">
        <v>14</v>
      </c>
      <c r="J15" s="7">
        <f>ROUNDDOWN((B1*56%)/2.5,0)*2.5</f>
        <v>72.5</v>
      </c>
      <c r="K15" s="9" t="s">
        <v>15</v>
      </c>
      <c r="L15" s="7">
        <f>ROUNDDOWN((B1*68%)/2.5,0)*2.5</f>
        <v>87.5</v>
      </c>
      <c r="M15" s="9" t="s">
        <v>16</v>
      </c>
      <c r="N15" s="7">
        <f>ROUNDDOWN((B1*72%)/2.5,0)*2.5</f>
        <v>92.5</v>
      </c>
      <c r="O15" s="9" t="s">
        <v>17</v>
      </c>
      <c r="P15" s="7"/>
      <c r="Q15" s="9"/>
      <c r="R15" s="7"/>
      <c r="S15" s="9"/>
      <c r="T15" s="7"/>
      <c r="U15" s="9"/>
      <c r="V15" s="18" t="s">
        <v>7</v>
      </c>
      <c r="W15" s="4"/>
      <c r="X15" s="4"/>
      <c r="Y15" s="1"/>
      <c r="Z15" s="1"/>
    </row>
    <row r="16" spans="1:26">
      <c r="A16" s="4"/>
      <c r="B16" s="4"/>
      <c r="C16" s="11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  <c r="V16" s="18" t="s">
        <v>29</v>
      </c>
      <c r="W16" s="4"/>
      <c r="X16" s="4"/>
      <c r="Y16" s="1"/>
      <c r="Z16" s="1"/>
    </row>
    <row r="17" spans="1:26">
      <c r="A17" s="4"/>
      <c r="B17" s="4"/>
      <c r="C17" s="11">
        <v>10</v>
      </c>
      <c r="D17" s="7">
        <f>ROUNDDOWN((B1*24%)/2.5,0)*2.5</f>
        <v>30</v>
      </c>
      <c r="E17" s="9" t="s">
        <v>12</v>
      </c>
      <c r="F17" s="7">
        <f>ROUNDDOWN((B1*36%)/2.5,0)*2.5</f>
        <v>45</v>
      </c>
      <c r="G17" s="9" t="s">
        <v>13</v>
      </c>
      <c r="H17" s="7">
        <f>ROUNDDOWN((B1*48%)/2.5,0)*2.5</f>
        <v>60</v>
      </c>
      <c r="I17" s="9" t="s">
        <v>14</v>
      </c>
      <c r="J17" s="7">
        <f>ROUNDDOWN((B1*60%)/2.5,0)*2.5</f>
        <v>77.5</v>
      </c>
      <c r="K17" s="9" t="s">
        <v>15</v>
      </c>
      <c r="L17" s="7">
        <f>ROUNDDOWN((B1*72%)/2.5,0)*2.5</f>
        <v>92.5</v>
      </c>
      <c r="M17" s="9" t="s">
        <v>16</v>
      </c>
      <c r="N17" s="7">
        <f>ROUNDDOWN((B1*80%)/2.5,0)*2.5</f>
        <v>102.5</v>
      </c>
      <c r="O17" s="9" t="s">
        <v>18</v>
      </c>
      <c r="P17" s="7">
        <f>ROUNDDOWN((B1*84%)/2.5,0)*2.5</f>
        <v>107.5</v>
      </c>
      <c r="Q17" s="9" t="s">
        <v>18</v>
      </c>
      <c r="R17" s="7"/>
      <c r="S17" s="9"/>
      <c r="T17" s="7"/>
      <c r="U17" s="9"/>
      <c r="V17" s="18" t="s">
        <v>32</v>
      </c>
      <c r="W17" s="4"/>
      <c r="X17" s="4"/>
      <c r="Y17" s="1"/>
      <c r="Z17" s="1"/>
    </row>
    <row r="18" spans="1:26">
      <c r="A18" s="4"/>
      <c r="B18" s="4"/>
      <c r="C18" s="11">
        <v>11</v>
      </c>
      <c r="D18" s="7">
        <f>ROUNDDOWN((B1*28%)/2.5,0)*2.5</f>
        <v>35</v>
      </c>
      <c r="E18" s="9" t="s">
        <v>12</v>
      </c>
      <c r="F18" s="7">
        <f>ROUNDDOWN((B1*40%)/2.5,0)*2.5</f>
        <v>50</v>
      </c>
      <c r="G18" s="9" t="s">
        <v>13</v>
      </c>
      <c r="H18" s="7">
        <f>ROUNDDOWN((B1*52%)/2.5,0)*2.5</f>
        <v>67.5</v>
      </c>
      <c r="I18" s="9" t="s">
        <v>14</v>
      </c>
      <c r="J18" s="7">
        <f>ROUNDDOWN((B1*64%)/2.5,0)*2.5</f>
        <v>82.5</v>
      </c>
      <c r="K18" s="9" t="s">
        <v>15</v>
      </c>
      <c r="L18" s="7">
        <f>ROUNDDOWN((B1*76%)/2.5,0)*2.5</f>
        <v>97.5</v>
      </c>
      <c r="M18" s="9" t="s">
        <v>16</v>
      </c>
      <c r="N18" s="7">
        <f>ROUNDDOWN((B1*88%)/2.5,0)*2.5</f>
        <v>112.5</v>
      </c>
      <c r="O18" s="9" t="s">
        <v>18</v>
      </c>
      <c r="P18" s="7">
        <f>ROUNDDOWN((B1*92%)/2.5,0)*2.5</f>
        <v>117.5</v>
      </c>
      <c r="Q18" s="9" t="s">
        <v>22</v>
      </c>
      <c r="R18" s="7">
        <f>ROUNDDOWN((B1*96%)/2.5,0)*2.5</f>
        <v>122.5</v>
      </c>
      <c r="S18" s="9" t="s">
        <v>24</v>
      </c>
      <c r="T18" s="7">
        <f>ROUNDDOWN((B1*100%)/2.5,0)*2.5</f>
        <v>130</v>
      </c>
      <c r="U18" s="9" t="s">
        <v>25</v>
      </c>
      <c r="V18" s="18" t="s">
        <v>3</v>
      </c>
      <c r="W18" s="4"/>
      <c r="X18" s="4"/>
      <c r="Y18" s="1"/>
      <c r="Z18" s="1"/>
    </row>
    <row r="19" spans="1:26">
      <c r="A19" s="4"/>
      <c r="B19" s="4"/>
      <c r="C19" s="11">
        <v>12</v>
      </c>
      <c r="D19" s="7">
        <f>ROUNDDOWN((B1*24%)/2.5,0)*2.5</f>
        <v>30</v>
      </c>
      <c r="E19" s="9" t="s">
        <v>12</v>
      </c>
      <c r="F19" s="7">
        <f>ROUNDDOWN((B1*36%)/2.5,0)*2.5</f>
        <v>45</v>
      </c>
      <c r="G19" s="9" t="s">
        <v>13</v>
      </c>
      <c r="H19" s="7">
        <f>ROUNDDOWN((B1*48%)/2.5,0)*2.5</f>
        <v>60</v>
      </c>
      <c r="I19" s="9" t="s">
        <v>14</v>
      </c>
      <c r="J19" s="7">
        <f>ROUNDDOWN((B1*60%)/2.5,0)*2.5</f>
        <v>77.5</v>
      </c>
      <c r="K19" s="9" t="s">
        <v>15</v>
      </c>
      <c r="L19" s="7">
        <f>ROUNDDOWN((B1*72%)/2.5,0)*2.5</f>
        <v>92.5</v>
      </c>
      <c r="M19" s="9" t="s">
        <v>16</v>
      </c>
      <c r="N19" s="7">
        <f>ROUNDDOWN((B1*80%)/2.5,0)*2.5</f>
        <v>102.5</v>
      </c>
      <c r="O19" s="9" t="s">
        <v>18</v>
      </c>
      <c r="P19" s="7">
        <f>ROUNDDOWN((B1*84%)/2.5,0)*2.5</f>
        <v>107.5</v>
      </c>
      <c r="Q19" s="9" t="s">
        <v>18</v>
      </c>
      <c r="R19" s="7">
        <f>ROUNDDOWN((B1*88%)/2.5,0)*2.5</f>
        <v>112.5</v>
      </c>
      <c r="S19" s="9" t="s">
        <v>18</v>
      </c>
      <c r="T19" s="7"/>
      <c r="U19" s="9"/>
      <c r="V19" s="18" t="s">
        <v>33</v>
      </c>
      <c r="W19" s="4"/>
      <c r="X19" s="4"/>
      <c r="Y19" s="1"/>
      <c r="Z19" s="1"/>
    </row>
    <row r="20" spans="1:26">
      <c r="A20" s="4"/>
      <c r="B20" s="4"/>
      <c r="C20" s="11"/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  <c r="V20" s="18" t="s">
        <v>28</v>
      </c>
      <c r="W20" s="4"/>
      <c r="X20" s="4"/>
      <c r="Y20" s="1"/>
      <c r="Z20" s="1"/>
    </row>
    <row r="21" spans="1:26">
      <c r="A21" s="4"/>
      <c r="B21" s="4"/>
      <c r="C21" s="11">
        <v>13</v>
      </c>
      <c r="D21" s="7">
        <f>ROUNDDOWN((B1*20%)/2.5,0)*2.5</f>
        <v>25</v>
      </c>
      <c r="E21" s="9" t="s">
        <v>12</v>
      </c>
      <c r="F21" s="7">
        <f>ROUNDDOWN((B1*32%)/2.5,0)*2.5</f>
        <v>40</v>
      </c>
      <c r="G21" s="9" t="s">
        <v>13</v>
      </c>
      <c r="H21" s="7">
        <f>ROUNDDOWN((B1*44%)/2.5,0)*2.5</f>
        <v>55</v>
      </c>
      <c r="I21" s="9" t="s">
        <v>14</v>
      </c>
      <c r="J21" s="7">
        <f>ROUNDDOWN((B1*56%)/2.5,0)*2.5</f>
        <v>72.5</v>
      </c>
      <c r="K21" s="9" t="s">
        <v>15</v>
      </c>
      <c r="L21" s="7">
        <f>ROUNDDOWN((B1*68%)/2.5,0)*2.5</f>
        <v>87.5</v>
      </c>
      <c r="M21" s="9" t="s">
        <v>26</v>
      </c>
      <c r="N21" s="7"/>
      <c r="O21" s="9"/>
      <c r="P21" s="7"/>
      <c r="Q21" s="9"/>
      <c r="R21" s="7"/>
      <c r="S21" s="9"/>
      <c r="T21" s="7"/>
      <c r="U21" s="9"/>
      <c r="V21" s="18" t="s">
        <v>1</v>
      </c>
      <c r="W21" s="4"/>
      <c r="X21" s="4"/>
      <c r="Y21" s="1"/>
      <c r="Z21" s="1"/>
    </row>
    <row r="22" spans="1:26">
      <c r="A22" s="4"/>
      <c r="B22" s="4"/>
      <c r="C22" s="11">
        <v>14</v>
      </c>
      <c r="D22" s="7">
        <f>ROUNDDOWN((B1*24%)/2.5,0)*2.5</f>
        <v>30</v>
      </c>
      <c r="E22" s="9" t="s">
        <v>12</v>
      </c>
      <c r="F22" s="7">
        <f>ROUNDDOWN((B1*36%)/2.5,0)*2.5</f>
        <v>45</v>
      </c>
      <c r="G22" s="9" t="s">
        <v>13</v>
      </c>
      <c r="H22" s="7">
        <f>ROUNDDOWN((B1*48%)/2.5,0)*2.5</f>
        <v>60</v>
      </c>
      <c r="I22" s="9" t="s">
        <v>14</v>
      </c>
      <c r="J22" s="7">
        <f>ROUNDDOWN((B1*60%)/2.5,0)*2.5</f>
        <v>77.5</v>
      </c>
      <c r="K22" s="9" t="s">
        <v>15</v>
      </c>
      <c r="L22" s="7">
        <f>ROUNDDOWN((B1*72%)/2.5,0)*2.5</f>
        <v>92.5</v>
      </c>
      <c r="M22" s="9" t="s">
        <v>16</v>
      </c>
      <c r="N22" s="7">
        <f>ROUNDDOWN((B1*80%)/2.5,0)*2.5</f>
        <v>102.5</v>
      </c>
      <c r="O22" s="9" t="s">
        <v>18</v>
      </c>
      <c r="P22" s="7">
        <f>ROUNDDOWN((B1*84%)/2.5,0)*2.5</f>
        <v>107.5</v>
      </c>
      <c r="Q22" s="9" t="s">
        <v>20</v>
      </c>
      <c r="R22" s="7"/>
      <c r="S22" s="9"/>
      <c r="T22" s="7"/>
      <c r="U22" s="9"/>
      <c r="V22" s="18" t="s">
        <v>34</v>
      </c>
      <c r="W22" s="4"/>
      <c r="X22" s="4"/>
      <c r="Y22" s="1"/>
      <c r="Z22" s="1"/>
    </row>
    <row r="23" spans="1:26">
      <c r="A23" s="4"/>
      <c r="B23" s="4"/>
      <c r="C23" s="11">
        <v>15</v>
      </c>
      <c r="D23" s="7">
        <f>ROUNDDOWN((B1*28%)/2.5,0)*2.5</f>
        <v>35</v>
      </c>
      <c r="E23" s="9" t="s">
        <v>12</v>
      </c>
      <c r="F23" s="7">
        <f>ROUNDDOWN((B1*44%)/2.5,0)*2.5</f>
        <v>55</v>
      </c>
      <c r="G23" s="9" t="s">
        <v>14</v>
      </c>
      <c r="H23" s="7">
        <f>ROUNDDOWN((B1*60%)/2.5,0)*2.5</f>
        <v>77.5</v>
      </c>
      <c r="I23" s="9" t="s">
        <v>16</v>
      </c>
      <c r="J23" s="7">
        <f>ROUNDDOWN((B1*72%)/2.5,0)*2.5</f>
        <v>92.5</v>
      </c>
      <c r="K23" s="9" t="s">
        <v>18</v>
      </c>
      <c r="L23" s="7">
        <f>ROUNDDOWN((B1*80%)/2.5,0)*2.5</f>
        <v>102.5</v>
      </c>
      <c r="M23" s="9" t="s">
        <v>22</v>
      </c>
      <c r="N23" s="7">
        <f>ROUNDDOWN((B1*88%)/2.5,0)*2.5</f>
        <v>112.5</v>
      </c>
      <c r="O23" s="9" t="s">
        <v>24</v>
      </c>
      <c r="P23" s="7">
        <f>ROUNDDOWN((B1*96%)/2.5,0)*2.5</f>
        <v>122.5</v>
      </c>
      <c r="Q23" s="9" t="s">
        <v>24</v>
      </c>
      <c r="R23" s="7">
        <f>ROUNDDOWN((B1*100%)/2.5,0)*2.5</f>
        <v>130</v>
      </c>
      <c r="S23" s="9" t="s">
        <v>24</v>
      </c>
      <c r="T23" s="19" t="s">
        <v>27</v>
      </c>
      <c r="U23" s="20"/>
      <c r="V23" s="18"/>
      <c r="W23" s="4"/>
      <c r="X23" s="4"/>
      <c r="Y23" s="1"/>
      <c r="Z23" s="1"/>
    </row>
    <row r="24" spans="1:26">
      <c r="A24" s="4"/>
      <c r="B24" s="4"/>
      <c r="C24" s="11">
        <v>16</v>
      </c>
      <c r="D24" s="7">
        <f>ROUNDDOWN((B1*24%)/2.5,0)*2.5</f>
        <v>30</v>
      </c>
      <c r="E24" s="9" t="s">
        <v>12</v>
      </c>
      <c r="F24" s="7">
        <f>ROUNDDOWN((B1*36%)/2.5,0)*2.5</f>
        <v>45</v>
      </c>
      <c r="G24" s="9" t="s">
        <v>13</v>
      </c>
      <c r="H24" s="7">
        <f>ROUNDDOWN((B1*48%)/2.5,0)*2.5</f>
        <v>60</v>
      </c>
      <c r="I24" s="9" t="s">
        <v>14</v>
      </c>
      <c r="J24" s="7">
        <f>ROUNDDOWN((B1*60%)/2.5,0)*2.5</f>
        <v>77.5</v>
      </c>
      <c r="K24" s="9" t="s">
        <v>15</v>
      </c>
      <c r="L24" s="7">
        <f>ROUNDDOWN((B1*72%)/2.5,0)*2.5</f>
        <v>92.5</v>
      </c>
      <c r="M24" s="9" t="s">
        <v>16</v>
      </c>
      <c r="N24" s="7">
        <f>ROUNDDOWN((B1*80%)/2.5,0)*2.5</f>
        <v>102.5</v>
      </c>
      <c r="O24" s="9" t="s">
        <v>18</v>
      </c>
      <c r="P24" s="7">
        <f>ROUNDDOWN((B1*84%)/2.5,0)*2.5</f>
        <v>107.5</v>
      </c>
      <c r="Q24" s="9" t="s">
        <v>18</v>
      </c>
      <c r="R24" s="7">
        <f>ROUNDDOWN((B1*88%)/2.5,0)*2.5</f>
        <v>112.5</v>
      </c>
      <c r="S24" s="9" t="s">
        <v>21</v>
      </c>
      <c r="T24" s="7"/>
      <c r="U24" s="9"/>
      <c r="V24" s="21"/>
      <c r="W24" s="4"/>
      <c r="X24" s="4"/>
      <c r="Y24" s="1"/>
      <c r="Z24" s="1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"/>
      <c r="Z25" s="1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"/>
      <c r="Z26" s="1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Z27" s="1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Z28" s="1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"/>
      <c r="Z29" s="1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63"/>
  <sheetViews>
    <sheetView workbookViewId="0">
      <selection activeCell="AB9" sqref="AB9"/>
    </sheetView>
  </sheetViews>
  <sheetFormatPr defaultRowHeight="15"/>
  <cols>
    <col min="1" max="1" width="3.42578125" customWidth="1"/>
    <col min="2" max="2" width="6.42578125" customWidth="1"/>
    <col min="3" max="3" width="4.42578125" customWidth="1"/>
    <col min="4" max="4" width="3.140625" customWidth="1"/>
    <col min="5" max="5" width="5.7109375" customWidth="1"/>
    <col min="6" max="6" width="4.7109375" customWidth="1"/>
    <col min="7" max="7" width="5.7109375" customWidth="1"/>
    <col min="8" max="8" width="4.7109375" customWidth="1"/>
    <col min="9" max="9" width="5.7109375" customWidth="1"/>
    <col min="10" max="10" width="4.7109375" customWidth="1"/>
    <col min="11" max="11" width="5.7109375" customWidth="1"/>
    <col min="12" max="12" width="4.7109375" customWidth="1"/>
    <col min="13" max="13" width="5.7109375" customWidth="1"/>
    <col min="14" max="14" width="4.7109375" customWidth="1"/>
    <col min="15" max="15" width="5.7109375" customWidth="1"/>
    <col min="16" max="16" width="4.7109375" customWidth="1"/>
    <col min="17" max="17" width="5.7109375" customWidth="1"/>
    <col min="18" max="18" width="4.7109375" customWidth="1"/>
    <col min="19" max="19" width="5.7109375" customWidth="1"/>
    <col min="20" max="20" width="4.7109375" customWidth="1"/>
    <col min="21" max="21" width="5.7109375" customWidth="1"/>
    <col min="22" max="22" width="4.7109375" customWidth="1"/>
    <col min="23" max="23" width="4.42578125" customWidth="1"/>
  </cols>
  <sheetData>
    <row r="1" spans="1:27">
      <c r="A1" s="31" t="s">
        <v>6</v>
      </c>
      <c r="B1" s="3">
        <v>130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31" t="s">
        <v>2</v>
      </c>
      <c r="B2" s="3">
        <v>150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2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4"/>
      <c r="X3" s="4"/>
      <c r="Y3" s="4"/>
      <c r="Z3" s="4"/>
      <c r="AA3" s="4"/>
    </row>
    <row r="4" spans="1:27">
      <c r="A4" s="14"/>
      <c r="B4" s="24"/>
      <c r="C4" s="25"/>
      <c r="D4" s="26"/>
      <c r="E4" s="5"/>
      <c r="F4" s="6"/>
      <c r="G4" s="6" t="s">
        <v>0</v>
      </c>
      <c r="H4" s="6" t="s">
        <v>1</v>
      </c>
      <c r="I4" s="6" t="s">
        <v>0</v>
      </c>
      <c r="J4" s="6" t="s">
        <v>2</v>
      </c>
      <c r="K4" s="6" t="s">
        <v>3</v>
      </c>
      <c r="L4" s="6" t="s">
        <v>4</v>
      </c>
      <c r="M4" s="6" t="s">
        <v>5</v>
      </c>
      <c r="N4" s="6"/>
      <c r="O4" s="6" t="s">
        <v>0</v>
      </c>
      <c r="P4" s="6" t="s">
        <v>6</v>
      </c>
      <c r="Q4" s="6" t="s">
        <v>1</v>
      </c>
      <c r="R4" s="6" t="s">
        <v>7</v>
      </c>
      <c r="S4" s="6" t="s">
        <v>5</v>
      </c>
      <c r="T4" s="6" t="s">
        <v>8</v>
      </c>
      <c r="U4" s="6" t="s">
        <v>9</v>
      </c>
      <c r="V4" s="32"/>
      <c r="W4" s="15"/>
      <c r="X4" s="4"/>
      <c r="Y4" s="4"/>
      <c r="Z4" s="4"/>
      <c r="AA4" s="4"/>
    </row>
    <row r="5" spans="1:27">
      <c r="A5" s="14"/>
      <c r="B5" s="27"/>
      <c r="C5" s="28"/>
      <c r="D5" s="29"/>
      <c r="E5" s="22"/>
      <c r="F5" s="22"/>
      <c r="G5" s="22"/>
      <c r="H5" s="33" t="s">
        <v>6</v>
      </c>
      <c r="I5" s="6" t="s">
        <v>7</v>
      </c>
      <c r="J5" s="6" t="s">
        <v>1</v>
      </c>
      <c r="K5" s="6" t="s">
        <v>0</v>
      </c>
      <c r="L5" s="6" t="s">
        <v>3</v>
      </c>
      <c r="M5" s="26" t="s">
        <v>30</v>
      </c>
      <c r="N5" s="22"/>
      <c r="O5" s="22"/>
      <c r="P5" s="33" t="s">
        <v>2</v>
      </c>
      <c r="Q5" s="6" t="s">
        <v>35</v>
      </c>
      <c r="R5" s="6" t="s">
        <v>36</v>
      </c>
      <c r="S5" s="26" t="s">
        <v>5</v>
      </c>
      <c r="T5" s="22"/>
      <c r="U5" s="14"/>
      <c r="V5" s="9"/>
      <c r="W5" s="36"/>
      <c r="X5" s="4"/>
      <c r="Y5" s="4"/>
      <c r="Z5" s="4"/>
      <c r="AA5" s="4"/>
    </row>
    <row r="6" spans="1:27">
      <c r="A6" s="14"/>
      <c r="B6" s="30" t="s">
        <v>37</v>
      </c>
      <c r="C6" s="30"/>
      <c r="D6" s="30"/>
      <c r="E6" s="7"/>
      <c r="F6" s="9"/>
      <c r="G6" s="7"/>
      <c r="H6" s="9"/>
      <c r="I6" s="7"/>
      <c r="J6" s="9"/>
      <c r="K6" s="7"/>
      <c r="L6" s="9"/>
      <c r="M6" s="7"/>
      <c r="N6" s="9"/>
      <c r="O6" s="7"/>
      <c r="P6" s="9"/>
      <c r="Q6" s="7"/>
      <c r="R6" s="9"/>
      <c r="S6" s="7"/>
      <c r="T6" s="9"/>
      <c r="U6" s="7"/>
      <c r="V6" s="9"/>
      <c r="W6" s="18" t="s">
        <v>5</v>
      </c>
      <c r="X6" s="4"/>
      <c r="Y6" s="4"/>
      <c r="Z6" s="4"/>
      <c r="AA6" s="4"/>
    </row>
    <row r="7" spans="1:27">
      <c r="A7" s="14"/>
      <c r="B7" s="30"/>
      <c r="C7" s="30" t="s">
        <v>38</v>
      </c>
      <c r="D7" s="31" t="s">
        <v>6</v>
      </c>
      <c r="E7" s="7">
        <f>ROUNDDOWN((B1*20%)/2.5,0)*2.5</f>
        <v>25</v>
      </c>
      <c r="F7" s="9" t="s">
        <v>12</v>
      </c>
      <c r="G7" s="7">
        <f>ROUNDDOWN((B1*32%)/2.5,0)*2.5</f>
        <v>40</v>
      </c>
      <c r="H7" s="9" t="s">
        <v>13</v>
      </c>
      <c r="I7" s="7">
        <f>ROUNDDOWN((B1*44%)/2.5,0)*2.5</f>
        <v>55</v>
      </c>
      <c r="J7" s="9" t="s">
        <v>14</v>
      </c>
      <c r="K7" s="7">
        <f>ROUNDDOWN((B1*56%)/2.5,0)*2.5</f>
        <v>72.5</v>
      </c>
      <c r="L7" s="9" t="s">
        <v>15</v>
      </c>
      <c r="M7" s="7">
        <f>ROUNDDOWN((B1*68%)/2.5,0)*2.5</f>
        <v>87.5</v>
      </c>
      <c r="N7" s="9" t="s">
        <v>16</v>
      </c>
      <c r="O7" s="7">
        <f>ROUNDDOWN((B1*72%)/2.5,0)*2.5</f>
        <v>92.5</v>
      </c>
      <c r="P7" s="9" t="s">
        <v>16</v>
      </c>
      <c r="Q7" s="7">
        <f>ROUNDDOWN((B1*76%)/2.5,0)*2.5</f>
        <v>97.5</v>
      </c>
      <c r="R7" s="9" t="s">
        <v>17</v>
      </c>
      <c r="S7" s="7"/>
      <c r="T7" s="9"/>
      <c r="U7" s="7"/>
      <c r="V7" s="9"/>
      <c r="W7" s="18" t="s">
        <v>0</v>
      </c>
      <c r="X7" s="4"/>
      <c r="Y7" s="4"/>
      <c r="Z7" s="4"/>
      <c r="AA7" s="4"/>
    </row>
    <row r="8" spans="1:27">
      <c r="A8" s="14"/>
      <c r="B8" s="30"/>
      <c r="C8" s="30" t="s">
        <v>39</v>
      </c>
      <c r="D8" s="31" t="s">
        <v>2</v>
      </c>
      <c r="E8" s="7">
        <f>ROUNDDOWN((B2*24%)/2.5,0)*2.5</f>
        <v>35</v>
      </c>
      <c r="F8" s="9" t="s">
        <v>12</v>
      </c>
      <c r="G8" s="7">
        <f>ROUNDDOWN((B2*36%)/2.5,0)*2.5</f>
        <v>52.5</v>
      </c>
      <c r="H8" s="9" t="s">
        <v>13</v>
      </c>
      <c r="I8" s="7">
        <f>ROUNDDOWN((B2*48%)/2.5,0)*2.5</f>
        <v>70</v>
      </c>
      <c r="J8" s="9" t="s">
        <v>14</v>
      </c>
      <c r="K8" s="7">
        <f>ROUNDDOWN((B2*60%)/2.5,0)*2.5</f>
        <v>90</v>
      </c>
      <c r="L8" s="9" t="s">
        <v>15</v>
      </c>
      <c r="M8" s="7">
        <f>ROUNDDOWN((B2*72%)/2.5,0)*2.5</f>
        <v>107.5</v>
      </c>
      <c r="N8" s="9" t="s">
        <v>16</v>
      </c>
      <c r="O8" s="7">
        <f>ROUNDDOWN((B2*80%)/2.5,0)*2.5</f>
        <v>120</v>
      </c>
      <c r="P8" s="9" t="s">
        <v>18</v>
      </c>
      <c r="Q8" s="7"/>
      <c r="R8" s="9"/>
      <c r="S8" s="7"/>
      <c r="T8" s="9"/>
      <c r="U8" s="7"/>
      <c r="V8" s="9"/>
      <c r="W8" s="18" t="s">
        <v>28</v>
      </c>
      <c r="X8" s="4"/>
      <c r="Y8" s="14"/>
      <c r="Z8" s="4"/>
      <c r="AA8" s="4"/>
    </row>
    <row r="9" spans="1:27">
      <c r="A9" s="14"/>
      <c r="B9" s="30"/>
      <c r="C9" s="30" t="s">
        <v>40</v>
      </c>
      <c r="D9" s="31" t="s">
        <v>6</v>
      </c>
      <c r="E9" s="7">
        <f>ROUNDDOWN((B1*24%)/2.5,0)*2.5</f>
        <v>30</v>
      </c>
      <c r="F9" s="9" t="s">
        <v>12</v>
      </c>
      <c r="G9" s="7">
        <f>ROUNDDOWN((B1*36%)/2.5,0)*2.5</f>
        <v>45</v>
      </c>
      <c r="H9" s="9" t="s">
        <v>13</v>
      </c>
      <c r="I9" s="7">
        <f>ROUNDDOWN((B1*48%)/2.5,0)*2.5</f>
        <v>60</v>
      </c>
      <c r="J9" s="9" t="s">
        <v>14</v>
      </c>
      <c r="K9" s="7">
        <f>ROUNDDOWN((B1*60%)/2.5,0)*2.5</f>
        <v>77.5</v>
      </c>
      <c r="L9" s="9" t="s">
        <v>15</v>
      </c>
      <c r="M9" s="7">
        <f>ROUNDDOWN((B1*72%)/2.5,0)*2.5</f>
        <v>92.5</v>
      </c>
      <c r="N9" s="9" t="s">
        <v>16</v>
      </c>
      <c r="O9" s="7">
        <f>ROUNDDOWN((B1*80%)/2.5,0)*2.5</f>
        <v>102.5</v>
      </c>
      <c r="P9" s="9" t="s">
        <v>18</v>
      </c>
      <c r="Q9" s="7"/>
      <c r="R9" s="9"/>
      <c r="S9" s="7"/>
      <c r="T9" s="9"/>
      <c r="U9" s="7"/>
      <c r="V9" s="9"/>
      <c r="W9" s="18" t="s">
        <v>29</v>
      </c>
      <c r="X9" s="4"/>
      <c r="Y9" s="4"/>
      <c r="Z9" s="4"/>
      <c r="AA9" s="4"/>
    </row>
    <row r="10" spans="1:27">
      <c r="A10" s="14"/>
      <c r="B10" s="30" t="s">
        <v>41</v>
      </c>
      <c r="C10" s="30"/>
      <c r="D10" s="30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18" t="s">
        <v>8</v>
      </c>
      <c r="X10" s="4"/>
      <c r="Y10" s="4"/>
      <c r="Z10" s="4"/>
      <c r="AA10" s="4"/>
    </row>
    <row r="11" spans="1:27">
      <c r="A11" s="4"/>
      <c r="B11" s="30"/>
      <c r="C11" s="30" t="s">
        <v>38</v>
      </c>
      <c r="D11" s="3" t="s">
        <v>2</v>
      </c>
      <c r="E11" s="7">
        <f>ROUNDDOWN((B2*20%)/2.5,0)*2.5</f>
        <v>30</v>
      </c>
      <c r="F11" s="9" t="s">
        <v>12</v>
      </c>
      <c r="G11" s="7">
        <f>ROUNDDOWN((B2*32%)/2.5,0)*2.5</f>
        <v>47.5</v>
      </c>
      <c r="H11" s="9" t="s">
        <v>13</v>
      </c>
      <c r="I11" s="7">
        <f>ROUNDDOWN((B2*44%)/2.5,0)*2.5</f>
        <v>65</v>
      </c>
      <c r="J11" s="9" t="s">
        <v>14</v>
      </c>
      <c r="K11" s="7">
        <f>ROUNDDOWN((B2*56%)/2.5,0)*2.5</f>
        <v>82.5</v>
      </c>
      <c r="L11" s="9" t="s">
        <v>15</v>
      </c>
      <c r="M11" s="7">
        <f>ROUNDDOWN((B2*68%)/2.5,0)*2.5</f>
        <v>100</v>
      </c>
      <c r="N11" s="9" t="s">
        <v>16</v>
      </c>
      <c r="O11" s="7">
        <f>ROUNDDOWN((B2*72%)/2.5,0)*2.5</f>
        <v>107.5</v>
      </c>
      <c r="P11" s="9" t="s">
        <v>16</v>
      </c>
      <c r="Q11" s="7">
        <f>ROUNDDOWN((B2*76%)/2.5,0)*2.5</f>
        <v>112.5</v>
      </c>
      <c r="R11" s="9" t="s">
        <v>17</v>
      </c>
      <c r="S11" s="7"/>
      <c r="T11" s="9"/>
      <c r="U11" s="7"/>
      <c r="V11" s="9"/>
      <c r="W11" s="18" t="s">
        <v>9</v>
      </c>
      <c r="X11" s="4"/>
      <c r="Y11" s="4"/>
      <c r="Z11" s="4"/>
      <c r="AA11" s="4"/>
    </row>
    <row r="12" spans="1:27">
      <c r="A12" s="4"/>
      <c r="B12" s="30"/>
      <c r="C12" s="30" t="s">
        <v>39</v>
      </c>
      <c r="D12" s="3" t="s">
        <v>6</v>
      </c>
      <c r="E12" s="7">
        <f>ROUNDDOWN((B1*28%)/2.5,0)*2.5</f>
        <v>35</v>
      </c>
      <c r="F12" s="9" t="s">
        <v>12</v>
      </c>
      <c r="G12" s="7">
        <f>ROUNDDOWN((B1*40%)/2.5,0)*2.5</f>
        <v>50</v>
      </c>
      <c r="H12" s="9" t="s">
        <v>13</v>
      </c>
      <c r="I12" s="7">
        <f>ROUNDDOWN((B1*52%)/2.5,0)*2.5</f>
        <v>67.5</v>
      </c>
      <c r="J12" s="9" t="s">
        <v>14</v>
      </c>
      <c r="K12" s="7">
        <f>ROUNDDOWN((B1*64%)/2.5,0)*2.5</f>
        <v>82.5</v>
      </c>
      <c r="L12" s="9" t="s">
        <v>15</v>
      </c>
      <c r="M12" s="7">
        <f>ROUNDDOWN((B1*76%)/2.5,0)*2.5</f>
        <v>97.5</v>
      </c>
      <c r="N12" s="9" t="s">
        <v>16</v>
      </c>
      <c r="O12" s="7">
        <f>ROUNDDOWN((B1*88%)/2.5,0)*2.5</f>
        <v>112.5</v>
      </c>
      <c r="P12" s="9" t="s">
        <v>18</v>
      </c>
      <c r="Q12" s="7">
        <f>ROUNDDOWN((B1*92%)/2.5,0)*2.5</f>
        <v>117.5</v>
      </c>
      <c r="R12" s="9" t="s">
        <v>23</v>
      </c>
      <c r="S12" s="7"/>
      <c r="T12" s="9"/>
      <c r="U12" s="7"/>
      <c r="V12" s="9"/>
      <c r="W12" s="18" t="s">
        <v>30</v>
      </c>
      <c r="X12" s="4"/>
      <c r="Y12" s="4"/>
      <c r="Z12" s="4"/>
      <c r="AA12" s="4"/>
    </row>
    <row r="13" spans="1:27">
      <c r="A13" s="4"/>
      <c r="B13" s="30"/>
      <c r="C13" s="30" t="s">
        <v>40</v>
      </c>
      <c r="D13" s="3" t="s">
        <v>2</v>
      </c>
      <c r="E13" s="7">
        <f>ROUNDDOWN((B2*24%)/2.5,0)*2.5</f>
        <v>35</v>
      </c>
      <c r="F13" s="9" t="s">
        <v>12</v>
      </c>
      <c r="G13" s="7">
        <f>ROUNDDOWN((B2*36%)/2.5,0)*2.5</f>
        <v>52.5</v>
      </c>
      <c r="H13" s="9" t="s">
        <v>13</v>
      </c>
      <c r="I13" s="7">
        <f>ROUNDDOWN((B2*48%)/2.5,0)*2.5</f>
        <v>70</v>
      </c>
      <c r="J13" s="9" t="s">
        <v>14</v>
      </c>
      <c r="K13" s="7">
        <f>ROUNDDOWN((B2*60%)/2.5,0)*2.5</f>
        <v>90</v>
      </c>
      <c r="L13" s="9" t="s">
        <v>15</v>
      </c>
      <c r="M13" s="7">
        <f>ROUNDDOWN((B2*72%)/2.5,0)*2.5</f>
        <v>107.5</v>
      </c>
      <c r="N13" s="9" t="s">
        <v>16</v>
      </c>
      <c r="O13" s="7">
        <f>ROUNDDOWN((B2*80%)/2.5,0)*2.5</f>
        <v>120</v>
      </c>
      <c r="P13" s="9" t="s">
        <v>20</v>
      </c>
      <c r="Q13" s="7"/>
      <c r="R13" s="9"/>
      <c r="S13" s="7"/>
      <c r="T13" s="9"/>
      <c r="U13" s="7"/>
      <c r="V13" s="9"/>
      <c r="W13" s="18"/>
      <c r="X13" s="4"/>
      <c r="Y13" s="4"/>
      <c r="Z13" s="4"/>
      <c r="AA13" s="4"/>
    </row>
    <row r="14" spans="1:27">
      <c r="A14" s="4"/>
      <c r="B14" s="30" t="s">
        <v>42</v>
      </c>
      <c r="C14" s="30"/>
      <c r="D14" s="30"/>
      <c r="E14" s="7"/>
      <c r="F14" s="9"/>
      <c r="G14" s="7"/>
      <c r="H14" s="9"/>
      <c r="I14" s="7"/>
      <c r="J14" s="9"/>
      <c r="K14" s="7"/>
      <c r="L14" s="9"/>
      <c r="M14" s="7"/>
      <c r="N14" s="9"/>
      <c r="O14" s="7"/>
      <c r="P14" s="9"/>
      <c r="Q14" s="7"/>
      <c r="R14" s="9"/>
      <c r="S14" s="7"/>
      <c r="T14" s="9"/>
      <c r="U14" s="7"/>
      <c r="V14" s="9"/>
      <c r="W14" s="18" t="s">
        <v>0</v>
      </c>
      <c r="X14" s="4"/>
      <c r="Y14" s="4"/>
      <c r="Z14" s="4"/>
      <c r="AA14" s="4"/>
    </row>
    <row r="15" spans="1:27">
      <c r="A15" s="4"/>
      <c r="B15" s="30"/>
      <c r="C15" s="30" t="s">
        <v>38</v>
      </c>
      <c r="D15" s="3" t="s">
        <v>6</v>
      </c>
      <c r="E15" s="7">
        <f>ROUNDDOWN((B1*24%)/2.5,0)*2.5</f>
        <v>30</v>
      </c>
      <c r="F15" s="9" t="s">
        <v>12</v>
      </c>
      <c r="G15" s="7">
        <f>ROUNDDOWN((B1*36%)/2.5,0)*2.5</f>
        <v>45</v>
      </c>
      <c r="H15" s="9" t="s">
        <v>13</v>
      </c>
      <c r="I15" s="7">
        <f>ROUNDDOWN((B1*48%)/2.5,0)*2.5</f>
        <v>60</v>
      </c>
      <c r="J15" s="9" t="s">
        <v>14</v>
      </c>
      <c r="K15" s="7">
        <f>ROUNDDOWN((B1*60%)/2.5,0)*2.5</f>
        <v>77.5</v>
      </c>
      <c r="L15" s="9" t="s">
        <v>15</v>
      </c>
      <c r="M15" s="7">
        <f>ROUNDDOWN((B1*72%)/2.5,0)*2.5</f>
        <v>92.5</v>
      </c>
      <c r="N15" s="9" t="s">
        <v>16</v>
      </c>
      <c r="O15" s="7">
        <f>ROUNDDOWN((B1*80%)/2.5,0)*2.5</f>
        <v>102.5</v>
      </c>
      <c r="P15" s="9" t="s">
        <v>20</v>
      </c>
      <c r="Q15" s="7"/>
      <c r="R15" s="9"/>
      <c r="S15" s="7"/>
      <c r="T15" s="9"/>
      <c r="U15" s="7"/>
      <c r="V15" s="9"/>
      <c r="W15" s="18" t="s">
        <v>31</v>
      </c>
      <c r="X15" s="4"/>
      <c r="Y15" s="4"/>
      <c r="Z15" s="4"/>
      <c r="AA15" s="4"/>
    </row>
    <row r="16" spans="1:27">
      <c r="A16" s="4"/>
      <c r="B16" s="30"/>
      <c r="C16" s="30" t="s">
        <v>39</v>
      </c>
      <c r="D16" s="3" t="s">
        <v>2</v>
      </c>
      <c r="E16" s="7">
        <f>ROUNDDOWN((B2*28%)/2.5,0)*2.5</f>
        <v>40</v>
      </c>
      <c r="F16" s="9" t="s">
        <v>12</v>
      </c>
      <c r="G16" s="7">
        <f>ROUNDDOWN((B2*40%)/2.5,0)*2.5</f>
        <v>60</v>
      </c>
      <c r="H16" s="9" t="s">
        <v>13</v>
      </c>
      <c r="I16" s="7">
        <f>ROUNDDOWN((B2*52%)/2.5,0)*2.5</f>
        <v>77.5</v>
      </c>
      <c r="J16" s="9" t="s">
        <v>14</v>
      </c>
      <c r="K16" s="7">
        <f>ROUNDDOWN((B2*64%)/2.5,0)*2.5</f>
        <v>95</v>
      </c>
      <c r="L16" s="9" t="s">
        <v>15</v>
      </c>
      <c r="M16" s="7">
        <f>ROUNDDOWN((B2*76%)/2.5,0)*2.5</f>
        <v>112.5</v>
      </c>
      <c r="N16" s="9" t="s">
        <v>16</v>
      </c>
      <c r="O16" s="7">
        <f>ROUNDDOWN((B2*88%)/2.5,0)*2.5</f>
        <v>130</v>
      </c>
      <c r="P16" s="9" t="s">
        <v>18</v>
      </c>
      <c r="Q16" s="7">
        <f>ROUNDDOWN((B2*92%)/2.5,0)*2.5</f>
        <v>137.5</v>
      </c>
      <c r="R16" s="9" t="s">
        <v>23</v>
      </c>
      <c r="S16" s="7"/>
      <c r="T16" s="9"/>
      <c r="U16" s="7"/>
      <c r="V16" s="9"/>
      <c r="W16" s="18" t="s">
        <v>7</v>
      </c>
      <c r="X16" s="4"/>
      <c r="Y16" s="4"/>
      <c r="Z16" s="4"/>
      <c r="AA16" s="4"/>
    </row>
    <row r="17" spans="1:27">
      <c r="A17" s="4"/>
      <c r="B17" s="30"/>
      <c r="C17" s="30" t="s">
        <v>40</v>
      </c>
      <c r="D17" s="3" t="s">
        <v>6</v>
      </c>
      <c r="E17" s="7">
        <f>ROUNDDOWN((B1*20%)/2.5,0)*2.5</f>
        <v>25</v>
      </c>
      <c r="F17" s="9" t="s">
        <v>12</v>
      </c>
      <c r="G17" s="7">
        <f>ROUNDDOWN((B1*32%)/2.5,0)*2.5</f>
        <v>40</v>
      </c>
      <c r="H17" s="9" t="s">
        <v>13</v>
      </c>
      <c r="I17" s="7">
        <f>ROUNDDOWN((B1*44%)/2.5,0)*2.5</f>
        <v>55</v>
      </c>
      <c r="J17" s="9" t="s">
        <v>14</v>
      </c>
      <c r="K17" s="7">
        <f>ROUNDDOWN((B1*56%)/2.5,0)*2.5</f>
        <v>72.5</v>
      </c>
      <c r="L17" s="9" t="s">
        <v>15</v>
      </c>
      <c r="M17" s="7">
        <f>ROUNDDOWN((B1*68%)/2.5,0)*2.5</f>
        <v>87.5</v>
      </c>
      <c r="N17" s="9" t="s">
        <v>16</v>
      </c>
      <c r="O17" s="7">
        <f>ROUNDDOWN((B1*72%)/2.5,0)*2.5</f>
        <v>92.5</v>
      </c>
      <c r="P17" s="9" t="s">
        <v>16</v>
      </c>
      <c r="Q17" s="7">
        <f>ROUNDDOWN((B1*76%)/2.5,0)*2.5</f>
        <v>97.5</v>
      </c>
      <c r="R17" s="9" t="s">
        <v>16</v>
      </c>
      <c r="S17" s="7"/>
      <c r="T17" s="9"/>
      <c r="U17" s="7"/>
      <c r="V17" s="9"/>
      <c r="W17" s="18" t="s">
        <v>29</v>
      </c>
      <c r="X17" s="4"/>
      <c r="Y17" s="4"/>
      <c r="Z17" s="4"/>
      <c r="AA17" s="4"/>
    </row>
    <row r="18" spans="1:27">
      <c r="A18" s="4"/>
      <c r="B18" s="30" t="s">
        <v>43</v>
      </c>
      <c r="C18" s="30"/>
      <c r="D18" s="30"/>
      <c r="E18" s="7"/>
      <c r="F18" s="9"/>
      <c r="G18" s="7"/>
      <c r="H18" s="9"/>
      <c r="I18" s="7"/>
      <c r="J18" s="9"/>
      <c r="K18" s="7"/>
      <c r="L18" s="9"/>
      <c r="M18" s="7"/>
      <c r="N18" s="9"/>
      <c r="O18" s="7"/>
      <c r="P18" s="9"/>
      <c r="Q18" s="7"/>
      <c r="R18" s="9"/>
      <c r="S18" s="7"/>
      <c r="T18" s="9"/>
      <c r="U18" s="7"/>
      <c r="V18" s="9"/>
      <c r="W18" s="18" t="s">
        <v>32</v>
      </c>
      <c r="X18" s="4"/>
      <c r="Y18" s="4"/>
      <c r="Z18" s="4"/>
      <c r="AA18" s="4"/>
    </row>
    <row r="19" spans="1:27">
      <c r="A19" s="4"/>
      <c r="B19" s="30"/>
      <c r="C19" s="30" t="s">
        <v>38</v>
      </c>
      <c r="D19" s="3" t="s">
        <v>2</v>
      </c>
      <c r="E19" s="7">
        <f>ROUNDDOWN((B2*24%)/2.5,0)*2.5</f>
        <v>35</v>
      </c>
      <c r="F19" s="9" t="s">
        <v>12</v>
      </c>
      <c r="G19" s="7">
        <f>ROUNDDOWN((B2*36%)/2.5,0)*2.5</f>
        <v>52.5</v>
      </c>
      <c r="H19" s="9" t="s">
        <v>13</v>
      </c>
      <c r="I19" s="7">
        <f>ROUNDDOWN((B2*48%)/2.5,0)*2.5</f>
        <v>70</v>
      </c>
      <c r="J19" s="9" t="s">
        <v>14</v>
      </c>
      <c r="K19" s="7">
        <f>ROUNDDOWN((B2*60%)/2.5,0)*2.5</f>
        <v>90</v>
      </c>
      <c r="L19" s="9" t="s">
        <v>15</v>
      </c>
      <c r="M19" s="7">
        <f>ROUNDDOWN((B2*72%)/2.5,0)*2.5</f>
        <v>107.5</v>
      </c>
      <c r="N19" s="9" t="s">
        <v>16</v>
      </c>
      <c r="O19" s="7">
        <f>ROUNDDOWN((B2*80%)/2.5,0)*2.5</f>
        <v>120</v>
      </c>
      <c r="P19" s="9" t="s">
        <v>21</v>
      </c>
      <c r="Q19" s="7"/>
      <c r="R19" s="9"/>
      <c r="S19" s="7"/>
      <c r="T19" s="9"/>
      <c r="U19" s="7"/>
      <c r="V19" s="9"/>
      <c r="W19" s="18" t="s">
        <v>3</v>
      </c>
      <c r="X19" s="4"/>
      <c r="Y19" s="4"/>
      <c r="Z19" s="4"/>
      <c r="AA19" s="4"/>
    </row>
    <row r="20" spans="1:27">
      <c r="A20" s="4"/>
      <c r="B20" s="30"/>
      <c r="C20" s="30" t="s">
        <v>39</v>
      </c>
      <c r="D20" s="3" t="s">
        <v>6</v>
      </c>
      <c r="E20" s="7">
        <f>ROUNDDOWN((B1*24%)/2.5,0)*2.5</f>
        <v>30</v>
      </c>
      <c r="F20" s="9" t="s">
        <v>12</v>
      </c>
      <c r="G20" s="7">
        <f>ROUNDDOWN((B1*36%)/2.5,0)*2.5</f>
        <v>45</v>
      </c>
      <c r="H20" s="9" t="s">
        <v>13</v>
      </c>
      <c r="I20" s="7">
        <f>ROUNDDOWN((B1*48%)/2.5,0)*2.5</f>
        <v>60</v>
      </c>
      <c r="J20" s="9" t="s">
        <v>14</v>
      </c>
      <c r="K20" s="7">
        <f>ROUNDDOWN((B1*60%)/2.5,0)*2.5</f>
        <v>77.5</v>
      </c>
      <c r="L20" s="9" t="s">
        <v>15</v>
      </c>
      <c r="M20" s="7">
        <f>ROUNDDOWN((B1*72%)/2.5,0)*2.5</f>
        <v>92.5</v>
      </c>
      <c r="N20" s="9" t="s">
        <v>16</v>
      </c>
      <c r="O20" s="7">
        <f>ROUNDDOWN((B1*80%)/2.5,0)*2.5</f>
        <v>102.5</v>
      </c>
      <c r="P20" s="9" t="s">
        <v>21</v>
      </c>
      <c r="Q20" s="7"/>
      <c r="R20" s="9"/>
      <c r="S20" s="7"/>
      <c r="T20" s="9"/>
      <c r="U20" s="7"/>
      <c r="V20" s="9"/>
      <c r="W20" s="18" t="s">
        <v>33</v>
      </c>
      <c r="X20" s="4"/>
      <c r="Y20" s="4"/>
      <c r="Z20" s="4"/>
      <c r="AA20" s="4"/>
    </row>
    <row r="21" spans="1:27">
      <c r="A21" s="4"/>
      <c r="B21" s="30"/>
      <c r="C21" s="30" t="s">
        <v>40</v>
      </c>
      <c r="D21" s="3" t="s">
        <v>2</v>
      </c>
      <c r="E21" s="7">
        <f>ROUNDDOWN((B2*20%)/2.5,0)*2.5</f>
        <v>30</v>
      </c>
      <c r="F21" s="9" t="s">
        <v>12</v>
      </c>
      <c r="G21" s="7">
        <f>ROUNDDOWN((B2*32%)/2.5,0)*2.5</f>
        <v>47.5</v>
      </c>
      <c r="H21" s="9" t="s">
        <v>13</v>
      </c>
      <c r="I21" s="7">
        <f>ROUNDDOWN((B2*44%)/2.5,0)*2.5</f>
        <v>65</v>
      </c>
      <c r="J21" s="9" t="s">
        <v>14</v>
      </c>
      <c r="K21" s="7">
        <f>ROUNDDOWN((B2*56%)/2.5,0)*2.5</f>
        <v>82.5</v>
      </c>
      <c r="L21" s="9" t="s">
        <v>15</v>
      </c>
      <c r="M21" s="7">
        <f>ROUNDDOWN((B2*68%)/2.5,0)*2.5</f>
        <v>100</v>
      </c>
      <c r="N21" s="9" t="s">
        <v>16</v>
      </c>
      <c r="O21" s="7">
        <f>ROUNDDOWN((B2*72%)/2.5,0)*2.5</f>
        <v>107.5</v>
      </c>
      <c r="P21" s="9" t="s">
        <v>16</v>
      </c>
      <c r="Q21" s="7">
        <f>ROUNDDOWN((B2*76%)/2.5,0)*2.5</f>
        <v>112.5</v>
      </c>
      <c r="R21" s="9" t="s">
        <v>16</v>
      </c>
      <c r="S21" s="7"/>
      <c r="T21" s="9"/>
      <c r="U21" s="7"/>
      <c r="V21" s="9"/>
      <c r="W21" s="18" t="s">
        <v>28</v>
      </c>
      <c r="X21" s="4"/>
      <c r="Y21" s="4"/>
      <c r="Z21" s="4"/>
      <c r="AA21" s="4"/>
    </row>
    <row r="22" spans="1:27">
      <c r="A22" s="4"/>
      <c r="B22" s="30" t="s">
        <v>44</v>
      </c>
      <c r="C22" s="30"/>
      <c r="D22" s="30"/>
      <c r="E22" s="7"/>
      <c r="F22" s="9"/>
      <c r="G22" s="7"/>
      <c r="H22" s="9"/>
      <c r="I22" s="7"/>
      <c r="J22" s="9"/>
      <c r="K22" s="7"/>
      <c r="L22" s="9"/>
      <c r="M22" s="7"/>
      <c r="N22" s="9"/>
      <c r="O22" s="7"/>
      <c r="P22" s="9"/>
      <c r="Q22" s="7"/>
      <c r="R22" s="9"/>
      <c r="S22" s="7"/>
      <c r="T22" s="9"/>
      <c r="U22" s="7"/>
      <c r="V22" s="9"/>
      <c r="W22" s="18" t="s">
        <v>1</v>
      </c>
      <c r="X22" s="4"/>
      <c r="Y22" s="4"/>
      <c r="Z22" s="4"/>
      <c r="AA22" s="4"/>
    </row>
    <row r="23" spans="1:27">
      <c r="A23" s="4"/>
      <c r="B23" s="30"/>
      <c r="C23" s="30" t="s">
        <v>38</v>
      </c>
      <c r="D23" s="3" t="s">
        <v>6</v>
      </c>
      <c r="E23" s="7">
        <f>ROUNDDOWN((B1*28%)/2.5,0)*2.5</f>
        <v>35</v>
      </c>
      <c r="F23" s="9" t="s">
        <v>12</v>
      </c>
      <c r="G23" s="7">
        <f>ROUNDDOWN((B1*40%)/2.5,0)*2.5</f>
        <v>50</v>
      </c>
      <c r="H23" s="9" t="s">
        <v>13</v>
      </c>
      <c r="I23" s="7">
        <f>ROUNDDOWN((B1*52%)/2.5,0)*2.5</f>
        <v>67.5</v>
      </c>
      <c r="J23" s="9" t="s">
        <v>14</v>
      </c>
      <c r="K23" s="7">
        <f>ROUNDDOWN((B1*64%)/2.5,0)*2.5</f>
        <v>82.5</v>
      </c>
      <c r="L23" s="9" t="s">
        <v>15</v>
      </c>
      <c r="M23" s="7">
        <f>ROUNDDOWN((B1*76%)/2.5,0)*2.5</f>
        <v>97.5</v>
      </c>
      <c r="N23" s="9" t="s">
        <v>16</v>
      </c>
      <c r="O23" s="7">
        <f>ROUNDDOWN((B1*88%)/2.5,0)*2.5</f>
        <v>112.5</v>
      </c>
      <c r="P23" s="9" t="s">
        <v>18</v>
      </c>
      <c r="Q23" s="7">
        <f>ROUNDDOWN((B1*92%)/2.5,0)*2.5</f>
        <v>117.5</v>
      </c>
      <c r="R23" s="9" t="s">
        <v>22</v>
      </c>
      <c r="S23" s="7">
        <f>ROUNDDOWN((B1*96%)/2.5,0)*2.5</f>
        <v>122.5</v>
      </c>
      <c r="T23" s="9" t="s">
        <v>19</v>
      </c>
      <c r="U23" s="7"/>
      <c r="V23" s="9"/>
      <c r="W23" s="18" t="s">
        <v>34</v>
      </c>
      <c r="X23" s="4"/>
      <c r="Y23" s="4"/>
      <c r="Z23" s="4"/>
      <c r="AA23" s="4"/>
    </row>
    <row r="24" spans="1:27">
      <c r="A24" s="4"/>
      <c r="B24" s="30"/>
      <c r="C24" s="30" t="s">
        <v>39</v>
      </c>
      <c r="D24" s="3" t="s">
        <v>2</v>
      </c>
      <c r="E24" s="7">
        <f>ROUNDDOWN((B2*24%)/2.5,0)*2.5</f>
        <v>35</v>
      </c>
      <c r="F24" s="9" t="s">
        <v>12</v>
      </c>
      <c r="G24" s="7">
        <f>ROUNDDOWN((B2*36%)/2.5,0)*2.5</f>
        <v>52.5</v>
      </c>
      <c r="H24" s="9" t="s">
        <v>13</v>
      </c>
      <c r="I24" s="7">
        <f>ROUNDDOWN((B2*48%)/2.5,0)*2.5</f>
        <v>70</v>
      </c>
      <c r="J24" s="9" t="s">
        <v>14</v>
      </c>
      <c r="K24" s="7">
        <f>ROUNDDOWN((B2*60%)/2.5,0)*2.5</f>
        <v>90</v>
      </c>
      <c r="L24" s="9" t="s">
        <v>15</v>
      </c>
      <c r="M24" s="7">
        <f>ROUNDDOWN((B2*72%)/2.5,0)*2.5</f>
        <v>107.5</v>
      </c>
      <c r="N24" s="9" t="s">
        <v>16</v>
      </c>
      <c r="O24" s="7">
        <f>ROUNDDOWN((B2*80%)/2.5,0)*2.5</f>
        <v>120</v>
      </c>
      <c r="P24" s="9" t="s">
        <v>18</v>
      </c>
      <c r="Q24" s="7">
        <f>ROUNDDOWN((B2*84%)/2.5,0)*2.5</f>
        <v>125</v>
      </c>
      <c r="R24" s="9" t="s">
        <v>21</v>
      </c>
      <c r="S24" s="7"/>
      <c r="T24" s="9"/>
      <c r="U24" s="7"/>
      <c r="V24" s="9"/>
      <c r="W24" s="36"/>
      <c r="X24" s="4"/>
      <c r="Y24" s="4"/>
      <c r="Z24" s="4"/>
      <c r="AA24" s="4"/>
    </row>
    <row r="25" spans="1:27">
      <c r="A25" s="4"/>
      <c r="B25" s="30"/>
      <c r="C25" s="30" t="s">
        <v>40</v>
      </c>
      <c r="D25" s="3" t="s">
        <v>6</v>
      </c>
      <c r="E25" s="7">
        <f>ROUNDDOWN((B1*24%)/2.5,0)*2.5</f>
        <v>30</v>
      </c>
      <c r="F25" s="9" t="s">
        <v>12</v>
      </c>
      <c r="G25" s="7">
        <f>ROUNDDOWN((B1*36%)/2.5,0)*2.5</f>
        <v>45</v>
      </c>
      <c r="H25" s="9" t="s">
        <v>13</v>
      </c>
      <c r="I25" s="7">
        <f>ROUNDDOWN((B1*48%)/2.5,0)*2.5</f>
        <v>60</v>
      </c>
      <c r="J25" s="9" t="s">
        <v>14</v>
      </c>
      <c r="K25" s="7">
        <f>ROUNDDOWN((B1*60%)/2.5,0)*2.5</f>
        <v>77.5</v>
      </c>
      <c r="L25" s="9" t="s">
        <v>15</v>
      </c>
      <c r="M25" s="7">
        <f>ROUNDDOWN((B1*72%)/2.5,0)*2.5</f>
        <v>92.5</v>
      </c>
      <c r="N25" s="9" t="s">
        <v>16</v>
      </c>
      <c r="O25" s="7">
        <f>ROUNDDOWN((B1*80%)/2.5,0)*2.5</f>
        <v>102.5</v>
      </c>
      <c r="P25" s="9" t="s">
        <v>18</v>
      </c>
      <c r="Q25" s="7">
        <f>ROUNDDOWN((B1*84%)/2.5,0)*2.5</f>
        <v>107.5</v>
      </c>
      <c r="R25" s="9" t="s">
        <v>21</v>
      </c>
      <c r="S25" s="7"/>
      <c r="T25" s="9"/>
      <c r="U25" s="7"/>
      <c r="V25" s="9"/>
      <c r="W25" s="36"/>
      <c r="X25" s="4"/>
      <c r="Y25" s="4"/>
      <c r="Z25" s="4"/>
      <c r="AA25" s="4"/>
    </row>
    <row r="26" spans="1:27">
      <c r="A26" s="4"/>
      <c r="B26" s="30" t="s">
        <v>45</v>
      </c>
      <c r="C26" s="30"/>
      <c r="D26" s="30"/>
      <c r="E26" s="7"/>
      <c r="F26" s="9"/>
      <c r="G26" s="7"/>
      <c r="H26" s="9"/>
      <c r="I26" s="7"/>
      <c r="J26" s="9"/>
      <c r="K26" s="7"/>
      <c r="L26" s="9"/>
      <c r="M26" s="7"/>
      <c r="N26" s="9"/>
      <c r="O26" s="7"/>
      <c r="P26" s="9"/>
      <c r="Q26" s="7"/>
      <c r="R26" s="9"/>
      <c r="S26" s="7"/>
      <c r="T26" s="9"/>
      <c r="U26" s="7"/>
      <c r="V26" s="9"/>
      <c r="W26" s="36"/>
      <c r="X26" s="4"/>
      <c r="Y26" s="4"/>
      <c r="Z26" s="4"/>
      <c r="AA26" s="4"/>
    </row>
    <row r="27" spans="1:27">
      <c r="A27" s="4"/>
      <c r="B27" s="30"/>
      <c r="C27" s="30" t="s">
        <v>38</v>
      </c>
      <c r="D27" s="3" t="s">
        <v>2</v>
      </c>
      <c r="E27" s="7">
        <f>ROUNDDOWN((B2*28%)/2.5,0)*2.5</f>
        <v>40</v>
      </c>
      <c r="F27" s="9" t="s">
        <v>12</v>
      </c>
      <c r="G27" s="7">
        <f>ROUNDDOWN((B2*40%)/2.5,0)*2.5</f>
        <v>60</v>
      </c>
      <c r="H27" s="9" t="s">
        <v>13</v>
      </c>
      <c r="I27" s="7">
        <f>ROUNDDOWN((B2*52%)/2.5,0)*2.5</f>
        <v>77.5</v>
      </c>
      <c r="J27" s="9" t="s">
        <v>14</v>
      </c>
      <c r="K27" s="7">
        <f>ROUNDDOWN((B2*64%)/2.5,0)*2.5</f>
        <v>95</v>
      </c>
      <c r="L27" s="9" t="s">
        <v>15</v>
      </c>
      <c r="M27" s="7">
        <f>ROUNDDOWN((B2*76%)/2.5,0)*2.5</f>
        <v>112.5</v>
      </c>
      <c r="N27" s="9" t="s">
        <v>16</v>
      </c>
      <c r="O27" s="7">
        <f>ROUNDDOWN((B2*88%)/2.5,0)*2.5</f>
        <v>130</v>
      </c>
      <c r="P27" s="9" t="s">
        <v>18</v>
      </c>
      <c r="Q27" s="7">
        <f>ROUNDDOWN((B2*92%)/2.5,0)*2.5</f>
        <v>137.5</v>
      </c>
      <c r="R27" s="9" t="s">
        <v>22</v>
      </c>
      <c r="S27" s="7">
        <f>ROUNDDOWN((B2*96%)/2.5,0)*2.5</f>
        <v>142.5</v>
      </c>
      <c r="T27" s="9" t="s">
        <v>19</v>
      </c>
      <c r="U27" s="7"/>
      <c r="V27" s="9"/>
      <c r="W27" s="36"/>
      <c r="X27" s="4"/>
      <c r="Y27" s="4"/>
      <c r="Z27" s="4"/>
      <c r="AA27" s="4"/>
    </row>
    <row r="28" spans="1:27">
      <c r="A28" s="4"/>
      <c r="B28" s="30"/>
      <c r="C28" s="30" t="s">
        <v>39</v>
      </c>
      <c r="D28" s="3" t="s">
        <v>6</v>
      </c>
      <c r="E28" s="7">
        <f>ROUNDDOWN((B1*20%)/2.5,0)*2.5</f>
        <v>25</v>
      </c>
      <c r="F28" s="9" t="s">
        <v>12</v>
      </c>
      <c r="G28" s="7">
        <f>ROUNDDOWN((B1*32%)/2.5,0)*2.5</f>
        <v>40</v>
      </c>
      <c r="H28" s="9" t="s">
        <v>13</v>
      </c>
      <c r="I28" s="7">
        <f>ROUNDDOWN((B1*44%)/2.5,0)*2.5</f>
        <v>55</v>
      </c>
      <c r="J28" s="9" t="s">
        <v>14</v>
      </c>
      <c r="K28" s="7">
        <f>ROUNDDOWN((B1*56%)/2.5,0)*2.5</f>
        <v>72.5</v>
      </c>
      <c r="L28" s="9" t="s">
        <v>15</v>
      </c>
      <c r="M28" s="7">
        <f>ROUNDDOWN((B1*68%)/2.5,0)*2.5</f>
        <v>87.5</v>
      </c>
      <c r="N28" s="9" t="s">
        <v>16</v>
      </c>
      <c r="O28" s="7">
        <f>ROUNDDOWN((B1*72%)/2.5,0)*2.5</f>
        <v>92.5</v>
      </c>
      <c r="P28" s="9" t="s">
        <v>17</v>
      </c>
      <c r="Q28" s="7"/>
      <c r="R28" s="9"/>
      <c r="S28" s="7"/>
      <c r="T28" s="9"/>
      <c r="U28" s="7"/>
      <c r="V28" s="9"/>
      <c r="W28" s="36"/>
      <c r="X28" s="4"/>
      <c r="Y28" s="4"/>
      <c r="Z28" s="4"/>
      <c r="AA28" s="4"/>
    </row>
    <row r="29" spans="1:27">
      <c r="A29" s="4"/>
      <c r="B29" s="30"/>
      <c r="C29" s="30" t="s">
        <v>40</v>
      </c>
      <c r="D29" s="3" t="s">
        <v>2</v>
      </c>
      <c r="E29" s="7">
        <f>ROUNDDOWN((B2*24%)/2.5,0)*2.5</f>
        <v>35</v>
      </c>
      <c r="F29" s="9" t="s">
        <v>12</v>
      </c>
      <c r="G29" s="7">
        <f>ROUNDDOWN((B2*36%)/2.5,0)*2.5</f>
        <v>52.5</v>
      </c>
      <c r="H29" s="9" t="s">
        <v>13</v>
      </c>
      <c r="I29" s="7">
        <f>ROUNDDOWN((B2*48%)/2.5,0)*2.5</f>
        <v>70</v>
      </c>
      <c r="J29" s="9" t="s">
        <v>14</v>
      </c>
      <c r="K29" s="7">
        <f>ROUNDDOWN((B2*60%)/2.5,0)*2.5</f>
        <v>90</v>
      </c>
      <c r="L29" s="9" t="s">
        <v>15</v>
      </c>
      <c r="M29" s="7">
        <f>ROUNDDOWN((B2*72%)/2.5,0)*2.5</f>
        <v>107.5</v>
      </c>
      <c r="N29" s="9" t="s">
        <v>16</v>
      </c>
      <c r="O29" s="7">
        <f>ROUNDDOWN((B2*80%)/2.5,0)*2.5</f>
        <v>120</v>
      </c>
      <c r="P29" s="9" t="s">
        <v>18</v>
      </c>
      <c r="Q29" s="7">
        <f>ROUNDDOWN((B2*84%)/2.5,0)*2.5</f>
        <v>125</v>
      </c>
      <c r="R29" s="9" t="s">
        <v>18</v>
      </c>
      <c r="S29" s="7"/>
      <c r="T29" s="9"/>
      <c r="U29" s="7"/>
      <c r="V29" s="9"/>
      <c r="W29" s="36"/>
      <c r="X29" s="4"/>
      <c r="Y29" s="4"/>
      <c r="Z29" s="4"/>
      <c r="AA29" s="4"/>
    </row>
    <row r="30" spans="1:27">
      <c r="A30" s="4"/>
      <c r="B30" s="30" t="s">
        <v>46</v>
      </c>
      <c r="C30" s="30"/>
      <c r="D30" s="30"/>
      <c r="E30" s="7"/>
      <c r="F30" s="9"/>
      <c r="G30" s="7"/>
      <c r="H30" s="9"/>
      <c r="I30" s="7"/>
      <c r="J30" s="9"/>
      <c r="K30" s="7"/>
      <c r="L30" s="9"/>
      <c r="M30" s="7"/>
      <c r="N30" s="9"/>
      <c r="O30" s="7"/>
      <c r="P30" s="9"/>
      <c r="Q30" s="7"/>
      <c r="R30" s="9"/>
      <c r="S30" s="7"/>
      <c r="T30" s="9"/>
      <c r="U30" s="7"/>
      <c r="V30" s="9"/>
      <c r="W30" s="36"/>
      <c r="X30" s="4"/>
    </row>
    <row r="31" spans="1:27">
      <c r="A31" s="4"/>
      <c r="B31" s="30"/>
      <c r="C31" s="34" t="s">
        <v>38</v>
      </c>
      <c r="D31" s="35" t="s">
        <v>6</v>
      </c>
      <c r="E31" s="7">
        <f>ROUNDDOWN((B1*24%)/2.5,0)*2.5</f>
        <v>30</v>
      </c>
      <c r="F31" s="9" t="s">
        <v>12</v>
      </c>
      <c r="G31" s="7">
        <f>ROUNDDOWN((B1*36%)/2.5,0)*2.5</f>
        <v>45</v>
      </c>
      <c r="H31" s="9" t="s">
        <v>13</v>
      </c>
      <c r="I31" s="7">
        <f>ROUNDDOWN((B1*48%)/2.5,0)*2.5</f>
        <v>60</v>
      </c>
      <c r="J31" s="9" t="s">
        <v>14</v>
      </c>
      <c r="K31" s="7">
        <f>ROUNDDOWN((B1*60%)/2.5,0)*2.5</f>
        <v>77.5</v>
      </c>
      <c r="L31" s="9" t="s">
        <v>15</v>
      </c>
      <c r="M31" s="7">
        <f>ROUNDDOWN((B1*72%)/2.5,0)*2.5</f>
        <v>92.5</v>
      </c>
      <c r="N31" s="9" t="s">
        <v>16</v>
      </c>
      <c r="O31" s="7">
        <f>ROUNDDOWN((B1*80%)/2.5,0)*2.5</f>
        <v>102.5</v>
      </c>
      <c r="P31" s="9" t="s">
        <v>18</v>
      </c>
      <c r="Q31" s="7">
        <f>ROUNDDOWN((B1*84%)/2.5,0)*2.5</f>
        <v>107.5</v>
      </c>
      <c r="R31" s="9" t="s">
        <v>18</v>
      </c>
      <c r="S31" s="7"/>
      <c r="T31" s="9"/>
      <c r="U31" s="7"/>
      <c r="V31" s="9"/>
      <c r="W31" s="36"/>
      <c r="X31" s="4"/>
    </row>
    <row r="32" spans="1:27">
      <c r="A32" s="4"/>
      <c r="B32" s="30"/>
      <c r="C32" s="34" t="s">
        <v>39</v>
      </c>
      <c r="D32" s="35" t="s">
        <v>2</v>
      </c>
      <c r="E32" s="7">
        <f>ROUNDDOWN((B2*20%)/2.5,0)*2.5</f>
        <v>30</v>
      </c>
      <c r="F32" s="9" t="s">
        <v>12</v>
      </c>
      <c r="G32" s="7">
        <f>ROUNDDOWN((B2*32%)/2.5,0)*2.5</f>
        <v>47.5</v>
      </c>
      <c r="H32" s="9" t="s">
        <v>13</v>
      </c>
      <c r="I32" s="7">
        <f>ROUNDDOWN((B2*44%)/2.5,0)*2.5</f>
        <v>65</v>
      </c>
      <c r="J32" s="9" t="s">
        <v>14</v>
      </c>
      <c r="K32" s="7">
        <f>ROUNDDOWN((B2*56%)/2.5,0)*2.5</f>
        <v>82.5</v>
      </c>
      <c r="L32" s="9" t="s">
        <v>15</v>
      </c>
      <c r="M32" s="7">
        <f>ROUNDDOWN((B2*68%)/2.5,0)*2.5</f>
        <v>100</v>
      </c>
      <c r="N32" s="9" t="s">
        <v>16</v>
      </c>
      <c r="O32" s="7">
        <f>ROUNDDOWN((B2*72%)/2.5,0)*2.5</f>
        <v>107.5</v>
      </c>
      <c r="P32" s="9" t="s">
        <v>17</v>
      </c>
      <c r="Q32" s="7"/>
      <c r="R32" s="9"/>
      <c r="S32" s="7"/>
      <c r="T32" s="9"/>
      <c r="U32" s="7"/>
      <c r="V32" s="9"/>
      <c r="W32" s="36"/>
      <c r="X32" s="4"/>
    </row>
    <row r="33" spans="1:24">
      <c r="A33" s="4"/>
      <c r="B33" s="30"/>
      <c r="C33" s="34" t="s">
        <v>40</v>
      </c>
      <c r="D33" s="35" t="s">
        <v>6</v>
      </c>
      <c r="E33" s="7">
        <f>ROUNDDOWN((B1*28%)/2.5,0)*2.5</f>
        <v>35</v>
      </c>
      <c r="F33" s="9" t="s">
        <v>12</v>
      </c>
      <c r="G33" s="7">
        <f>ROUNDDOWN((B1*40%)/2.5,0)*2.5</f>
        <v>50</v>
      </c>
      <c r="H33" s="9" t="s">
        <v>13</v>
      </c>
      <c r="I33" s="7">
        <f>ROUNDDOWN((B1*52%)/2.5,0)*2.5</f>
        <v>67.5</v>
      </c>
      <c r="J33" s="9" t="s">
        <v>14</v>
      </c>
      <c r="K33" s="7">
        <f>ROUNDDOWN((B1*64%)/2.5,0)*2.5</f>
        <v>82.5</v>
      </c>
      <c r="L33" s="9" t="s">
        <v>15</v>
      </c>
      <c r="M33" s="7">
        <f>ROUNDDOWN((B1*76%)/2.5,0)*2.5</f>
        <v>97.5</v>
      </c>
      <c r="N33" s="9" t="s">
        <v>16</v>
      </c>
      <c r="O33" s="7">
        <f>ROUNDDOWN((B1*88%)/2.5,0)*2.5</f>
        <v>112.5</v>
      </c>
      <c r="P33" s="9" t="s">
        <v>18</v>
      </c>
      <c r="Q33" s="7">
        <f>ROUNDDOWN((B1*92%)/2.5,0)*2.5</f>
        <v>117.5</v>
      </c>
      <c r="R33" s="9" t="s">
        <v>22</v>
      </c>
      <c r="S33" s="7">
        <f>ROUNDDOWN((B1*96%)/2.5,0)*2.5</f>
        <v>122.5</v>
      </c>
      <c r="T33" s="9" t="s">
        <v>24</v>
      </c>
      <c r="U33" s="7">
        <f>ROUNDDOWN((B1*100%)/2.5,0)*2.5</f>
        <v>130</v>
      </c>
      <c r="V33" s="9" t="s">
        <v>25</v>
      </c>
      <c r="W33" s="36"/>
      <c r="X33" s="4"/>
    </row>
    <row r="34" spans="1:24">
      <c r="A34" s="4"/>
      <c r="B34" s="30" t="s">
        <v>47</v>
      </c>
      <c r="C34" s="30"/>
      <c r="D34" s="30"/>
      <c r="E34" s="7"/>
      <c r="F34" s="9"/>
      <c r="G34" s="7"/>
      <c r="H34" s="9"/>
      <c r="I34" s="7"/>
      <c r="J34" s="9"/>
      <c r="K34" s="7"/>
      <c r="L34" s="9"/>
      <c r="M34" s="7"/>
      <c r="N34" s="9"/>
      <c r="O34" s="7"/>
      <c r="P34" s="9"/>
      <c r="Q34" s="7"/>
      <c r="R34" s="9"/>
      <c r="S34" s="7"/>
      <c r="T34" s="9"/>
      <c r="U34" s="7"/>
      <c r="V34" s="9"/>
      <c r="W34" s="36"/>
      <c r="X34" s="4"/>
    </row>
    <row r="35" spans="1:24">
      <c r="A35" s="4"/>
      <c r="B35" s="30"/>
      <c r="C35" s="30" t="s">
        <v>38</v>
      </c>
      <c r="D35" s="3" t="s">
        <v>2</v>
      </c>
      <c r="E35" s="7">
        <f>ROUNDDOWN((B2*24%)/2.5,0)*2.5</f>
        <v>35</v>
      </c>
      <c r="F35" s="9" t="s">
        <v>12</v>
      </c>
      <c r="G35" s="7">
        <f>ROUNDDOWN((B2*36%)/2.5,0)*2.5</f>
        <v>52.5</v>
      </c>
      <c r="H35" s="9" t="s">
        <v>13</v>
      </c>
      <c r="I35" s="7">
        <f>ROUNDDOWN((B2*48%)/2.5,0)*2.5</f>
        <v>70</v>
      </c>
      <c r="J35" s="9" t="s">
        <v>14</v>
      </c>
      <c r="K35" s="7">
        <f>ROUNDDOWN((B2*60%)/2.5,0)*2.5</f>
        <v>90</v>
      </c>
      <c r="L35" s="9" t="s">
        <v>15</v>
      </c>
      <c r="M35" s="7">
        <f>ROUNDDOWN((B2*72%)/2.5,0)*2.5</f>
        <v>107.5</v>
      </c>
      <c r="N35" s="9" t="s">
        <v>16</v>
      </c>
      <c r="O35" s="7">
        <f>ROUNDDOWN((B2*80%)/2.5,0)*2.5</f>
        <v>120</v>
      </c>
      <c r="P35" s="9" t="s">
        <v>18</v>
      </c>
      <c r="Q35" s="7">
        <f>ROUNDDOWN((B2*84%)/2.5,0)*2.5</f>
        <v>125</v>
      </c>
      <c r="R35" s="9" t="s">
        <v>18</v>
      </c>
      <c r="S35" s="7">
        <f>ROUNDDOWN((B2*88%)/2.5,0)*2.5</f>
        <v>130</v>
      </c>
      <c r="T35" s="9" t="s">
        <v>18</v>
      </c>
      <c r="U35" s="7"/>
      <c r="V35" s="9"/>
      <c r="W35" s="36"/>
      <c r="X35" s="4"/>
    </row>
    <row r="36" spans="1:24">
      <c r="A36" s="4"/>
      <c r="B36" s="30"/>
      <c r="C36" s="30" t="s">
        <v>39</v>
      </c>
      <c r="D36" s="3" t="s">
        <v>6</v>
      </c>
      <c r="E36" s="7">
        <f>ROUNDDOWN((B1*24%)/2.5,0)*2.5</f>
        <v>30</v>
      </c>
      <c r="F36" s="9" t="s">
        <v>12</v>
      </c>
      <c r="G36" s="7">
        <f>ROUNDDOWN((B1*36%)/2.5,0)*2.5</f>
        <v>45</v>
      </c>
      <c r="H36" s="9" t="s">
        <v>13</v>
      </c>
      <c r="I36" s="7">
        <f>ROUNDDOWN((B1*48%)/2.5,0)*2.5</f>
        <v>60</v>
      </c>
      <c r="J36" s="9" t="s">
        <v>14</v>
      </c>
      <c r="K36" s="7">
        <f>ROUNDDOWN((B1*60%)/2.5,0)*2.5</f>
        <v>77.5</v>
      </c>
      <c r="L36" s="9" t="s">
        <v>15</v>
      </c>
      <c r="M36" s="7">
        <f>ROUNDDOWN((B1*72%)/2.5,0)*2.5</f>
        <v>92.5</v>
      </c>
      <c r="N36" s="9" t="s">
        <v>16</v>
      </c>
      <c r="O36" s="7">
        <f>ROUNDDOWN((B1*80%)/2.5,0)*2.5</f>
        <v>102.5</v>
      </c>
      <c r="P36" s="9" t="s">
        <v>18</v>
      </c>
      <c r="Q36" s="7">
        <f>ROUNDDOWN((B1*84%)/2.5,0)*2.5</f>
        <v>107.5</v>
      </c>
      <c r="R36" s="9" t="s">
        <v>18</v>
      </c>
      <c r="S36" s="7">
        <f>ROUNDDOWN((B1*88%)/2.5,0)*2.5</f>
        <v>112.5</v>
      </c>
      <c r="T36" s="9" t="s">
        <v>18</v>
      </c>
      <c r="U36" s="7"/>
      <c r="V36" s="9"/>
      <c r="W36" s="36"/>
      <c r="X36" s="4"/>
    </row>
    <row r="37" spans="1:24">
      <c r="A37" s="4"/>
      <c r="B37" s="30"/>
      <c r="C37" s="30" t="s">
        <v>40</v>
      </c>
      <c r="D37" s="3" t="s">
        <v>2</v>
      </c>
      <c r="E37" s="7">
        <f>ROUNDDOWN((B2*28%)/2.5,0)*2.5</f>
        <v>40</v>
      </c>
      <c r="F37" s="9" t="s">
        <v>12</v>
      </c>
      <c r="G37" s="7">
        <f>ROUNDDOWN((B2*40%)/2.5,0)*2.5</f>
        <v>60</v>
      </c>
      <c r="H37" s="9" t="s">
        <v>13</v>
      </c>
      <c r="I37" s="7">
        <f>ROUNDDOWN((B2*52%)/2.5,0)*2.5</f>
        <v>77.5</v>
      </c>
      <c r="J37" s="9" t="s">
        <v>14</v>
      </c>
      <c r="K37" s="7">
        <f>ROUNDDOWN((B2*64%)/2.5,0)*2.5</f>
        <v>95</v>
      </c>
      <c r="L37" s="9" t="s">
        <v>15</v>
      </c>
      <c r="M37" s="7">
        <f>ROUNDDOWN((B2*76%)/2.5,0)*2.5</f>
        <v>112.5</v>
      </c>
      <c r="N37" s="9" t="s">
        <v>16</v>
      </c>
      <c r="O37" s="7">
        <f>ROUNDDOWN((B2*88%)/2.5,0)*2.5</f>
        <v>130</v>
      </c>
      <c r="P37" s="9" t="s">
        <v>18</v>
      </c>
      <c r="Q37" s="7">
        <f>ROUNDDOWN((B2*92%)/2.5,0)*2.5</f>
        <v>137.5</v>
      </c>
      <c r="R37" s="9" t="s">
        <v>22</v>
      </c>
      <c r="S37" s="7">
        <f>ROUNDDOWN((B2*96%)/2.5,0)*2.5</f>
        <v>142.5</v>
      </c>
      <c r="T37" s="9" t="s">
        <v>24</v>
      </c>
      <c r="U37" s="7">
        <f>ROUNDDOWN((B2*100%)/2.5,0)*2.5</f>
        <v>150</v>
      </c>
      <c r="V37" s="9" t="s">
        <v>25</v>
      </c>
      <c r="W37" s="36"/>
      <c r="X37" s="4"/>
    </row>
    <row r="38" spans="1:24">
      <c r="A38" s="4"/>
      <c r="B38" s="30" t="s">
        <v>48</v>
      </c>
      <c r="C38" s="30"/>
      <c r="D38" s="30"/>
      <c r="E38" s="7"/>
      <c r="F38" s="9"/>
      <c r="G38" s="7"/>
      <c r="H38" s="9"/>
      <c r="I38" s="7"/>
      <c r="J38" s="9"/>
      <c r="K38" s="7"/>
      <c r="L38" s="9"/>
      <c r="M38" s="7"/>
      <c r="N38" s="9"/>
      <c r="O38" s="7"/>
      <c r="P38" s="9"/>
      <c r="Q38" s="7"/>
      <c r="R38" s="9"/>
      <c r="S38" s="7"/>
      <c r="T38" s="9"/>
      <c r="U38" s="7"/>
      <c r="V38" s="9"/>
      <c r="W38" s="36"/>
      <c r="X38" s="4"/>
    </row>
    <row r="39" spans="1:24">
      <c r="A39" s="4"/>
      <c r="B39" s="30"/>
      <c r="C39" s="30" t="s">
        <v>38</v>
      </c>
      <c r="D39" s="3" t="s">
        <v>6</v>
      </c>
      <c r="E39" s="7">
        <f>ROUNDDOWN((B1*20%)/2.5,0)*2.5</f>
        <v>25</v>
      </c>
      <c r="F39" s="9" t="s">
        <v>12</v>
      </c>
      <c r="G39" s="7">
        <f>ROUNDDOWN((B1*32%)/2.5,0)*2.5</f>
        <v>40</v>
      </c>
      <c r="H39" s="9" t="s">
        <v>13</v>
      </c>
      <c r="I39" s="7">
        <f>ROUNDDOWN((B1*44%)/2.5,0)*2.5</f>
        <v>55</v>
      </c>
      <c r="J39" s="9" t="s">
        <v>14</v>
      </c>
      <c r="K39" s="7">
        <f>ROUNDDOWN((B1*56%)/2.5,0)*2.5</f>
        <v>72.5</v>
      </c>
      <c r="L39" s="9" t="s">
        <v>15</v>
      </c>
      <c r="M39" s="7">
        <f>ROUNDDOWN((B1*68%)/2.5,0)*2.5</f>
        <v>87.5</v>
      </c>
      <c r="N39" s="9" t="s">
        <v>26</v>
      </c>
      <c r="O39" s="7"/>
      <c r="P39" s="9"/>
      <c r="Q39" s="7"/>
      <c r="R39" s="9"/>
      <c r="S39" s="7"/>
      <c r="T39" s="9"/>
      <c r="U39" s="7"/>
      <c r="V39" s="9"/>
      <c r="W39" s="36"/>
      <c r="X39" s="4"/>
    </row>
    <row r="40" spans="1:24">
      <c r="A40" s="4"/>
      <c r="B40" s="30"/>
      <c r="C40" s="30" t="s">
        <v>39</v>
      </c>
      <c r="D40" s="3" t="s">
        <v>2</v>
      </c>
      <c r="E40" s="7">
        <f>ROUNDDOWN((B2*24%)/2.5,0)*2.5</f>
        <v>35</v>
      </c>
      <c r="F40" s="9" t="s">
        <v>12</v>
      </c>
      <c r="G40" s="7">
        <f>ROUNDDOWN((B2*36%)/2.5,0)*2.5</f>
        <v>52.5</v>
      </c>
      <c r="H40" s="9" t="s">
        <v>13</v>
      </c>
      <c r="I40" s="7">
        <f>ROUNDDOWN((B2*48%)/2.5,0)*2.5</f>
        <v>70</v>
      </c>
      <c r="J40" s="9" t="s">
        <v>14</v>
      </c>
      <c r="K40" s="7">
        <f>ROUNDDOWN((B2*60%)/2.5,0)*2.5</f>
        <v>90</v>
      </c>
      <c r="L40" s="9" t="s">
        <v>15</v>
      </c>
      <c r="M40" s="7">
        <f>ROUNDDOWN((B2*72%)/2.5,0)*2.5</f>
        <v>107.5</v>
      </c>
      <c r="N40" s="9" t="s">
        <v>16</v>
      </c>
      <c r="O40" s="7">
        <f>ROUNDDOWN((B2*80%)/2.5,0)*2.5</f>
        <v>120</v>
      </c>
      <c r="P40" s="9" t="s">
        <v>18</v>
      </c>
      <c r="Q40" s="7">
        <f>ROUNDDOWN((B2*84%)/2.5,0)*2.5</f>
        <v>125</v>
      </c>
      <c r="R40" s="9" t="s">
        <v>20</v>
      </c>
      <c r="S40" s="7"/>
      <c r="T40" s="9"/>
      <c r="U40" s="7"/>
      <c r="V40" s="9"/>
      <c r="W40" s="36"/>
      <c r="X40" s="4"/>
    </row>
    <row r="41" spans="1:24">
      <c r="A41" s="4"/>
      <c r="B41" s="30"/>
      <c r="C41" s="30" t="s">
        <v>40</v>
      </c>
      <c r="D41" s="3" t="s">
        <v>6</v>
      </c>
      <c r="E41" s="7">
        <f>ROUNDDOWN((B1*24%)/2.5,0)*2.5</f>
        <v>30</v>
      </c>
      <c r="F41" s="9" t="s">
        <v>12</v>
      </c>
      <c r="G41" s="7">
        <f>ROUNDDOWN((B1*36%)/2.5,0)*2.5</f>
        <v>45</v>
      </c>
      <c r="H41" s="9" t="s">
        <v>13</v>
      </c>
      <c r="I41" s="7">
        <f>ROUNDDOWN((B1*48%)/2.5,0)*2.5</f>
        <v>60</v>
      </c>
      <c r="J41" s="9" t="s">
        <v>14</v>
      </c>
      <c r="K41" s="7">
        <f>ROUNDDOWN((B1*60%)/2.5,0)*2.5</f>
        <v>77.5</v>
      </c>
      <c r="L41" s="9" t="s">
        <v>15</v>
      </c>
      <c r="M41" s="7">
        <f>ROUNDDOWN((B1*72%)/2.5,0)*2.5</f>
        <v>92.5</v>
      </c>
      <c r="N41" s="9" t="s">
        <v>16</v>
      </c>
      <c r="O41" s="7">
        <f>ROUNDDOWN((B1*80%)/2.5,0)*2.5</f>
        <v>102.5</v>
      </c>
      <c r="P41" s="9" t="s">
        <v>18</v>
      </c>
      <c r="Q41" s="7">
        <f>ROUNDDOWN((B1*84%)/2.5,0)*2.5</f>
        <v>107.5</v>
      </c>
      <c r="R41" s="9" t="s">
        <v>20</v>
      </c>
      <c r="S41" s="7"/>
      <c r="T41" s="9"/>
      <c r="U41" s="7"/>
      <c r="V41" s="9"/>
      <c r="W41" s="36"/>
      <c r="X41" s="4"/>
    </row>
    <row r="42" spans="1:24">
      <c r="A42" s="4"/>
      <c r="B42" s="30" t="s">
        <v>49</v>
      </c>
      <c r="C42" s="30"/>
      <c r="D42" s="30"/>
      <c r="E42" s="7"/>
      <c r="F42" s="9"/>
      <c r="G42" s="7"/>
      <c r="H42" s="9"/>
      <c r="I42" s="7"/>
      <c r="J42" s="9"/>
      <c r="K42" s="7"/>
      <c r="L42" s="9"/>
      <c r="M42" s="7"/>
      <c r="N42" s="9"/>
      <c r="O42" s="7"/>
      <c r="P42" s="9"/>
      <c r="Q42" s="7"/>
      <c r="R42" s="9"/>
      <c r="S42" s="7"/>
      <c r="T42" s="9"/>
      <c r="U42" s="7"/>
      <c r="V42" s="9"/>
      <c r="W42" s="36"/>
      <c r="X42" s="4"/>
    </row>
    <row r="43" spans="1:24">
      <c r="A43" s="4"/>
      <c r="B43" s="30"/>
      <c r="C43" s="30" t="s">
        <v>38</v>
      </c>
      <c r="D43" s="3" t="s">
        <v>2</v>
      </c>
      <c r="E43" s="7">
        <f>ROUNDDOWN((B2*20%)/2.5,0)*2.5</f>
        <v>30</v>
      </c>
      <c r="F43" s="9" t="s">
        <v>12</v>
      </c>
      <c r="G43" s="7">
        <f>ROUNDDOWN((B2*32%)/2.5,0)*2.5</f>
        <v>47.5</v>
      </c>
      <c r="H43" s="9" t="s">
        <v>13</v>
      </c>
      <c r="I43" s="7">
        <f>ROUNDDOWN((B2*44%)/2.5,0)*2.5</f>
        <v>65</v>
      </c>
      <c r="J43" s="9" t="s">
        <v>14</v>
      </c>
      <c r="K43" s="7">
        <f>ROUNDDOWN((B2*56%)/2.5,0)*2.5</f>
        <v>82.5</v>
      </c>
      <c r="L43" s="9" t="s">
        <v>15</v>
      </c>
      <c r="M43" s="7">
        <f>ROUNDDOWN((B2*68%)/2.5,0)*2.5</f>
        <v>100</v>
      </c>
      <c r="N43" s="9" t="s">
        <v>26</v>
      </c>
      <c r="O43" s="7"/>
      <c r="P43" s="9"/>
      <c r="Q43" s="7"/>
      <c r="R43" s="9"/>
      <c r="S43" s="7"/>
      <c r="T43" s="9"/>
      <c r="U43" s="7"/>
      <c r="V43" s="9"/>
      <c r="W43" s="36"/>
      <c r="X43" s="4"/>
    </row>
    <row r="44" spans="1:24">
      <c r="A44" s="4"/>
      <c r="B44" s="30"/>
      <c r="C44" s="30" t="s">
        <v>39</v>
      </c>
      <c r="D44" s="3" t="s">
        <v>6</v>
      </c>
      <c r="E44" s="7">
        <f>ROUNDDOWN((B1*28%)/2.5,0)*2.5</f>
        <v>35</v>
      </c>
      <c r="F44" s="9" t="s">
        <v>12</v>
      </c>
      <c r="G44" s="7">
        <f>ROUNDDOWN((B1*44%)/2.5,0)*2.5</f>
        <v>55</v>
      </c>
      <c r="H44" s="9" t="s">
        <v>14</v>
      </c>
      <c r="I44" s="7">
        <f>ROUNDDOWN((B1*60%)/2.5,0)*2.5</f>
        <v>77.5</v>
      </c>
      <c r="J44" s="9" t="s">
        <v>16</v>
      </c>
      <c r="K44" s="7">
        <f>ROUNDDOWN((B1*72%)/2.5,0)*2.5</f>
        <v>92.5</v>
      </c>
      <c r="L44" s="9" t="s">
        <v>18</v>
      </c>
      <c r="M44" s="7">
        <f>ROUNDDOWN((B1*80%)/2.5,0)*2.5</f>
        <v>102.5</v>
      </c>
      <c r="N44" s="9" t="s">
        <v>22</v>
      </c>
      <c r="O44" s="7">
        <f>ROUNDDOWN((B1*88%)/2.5,0)*2.5</f>
        <v>112.5</v>
      </c>
      <c r="P44" s="9" t="s">
        <v>24</v>
      </c>
      <c r="Q44" s="7">
        <f>ROUNDDOWN((B1*96%)/2.5,0)*2.5</f>
        <v>122.5</v>
      </c>
      <c r="R44" s="9" t="s">
        <v>24</v>
      </c>
      <c r="S44" s="7">
        <f>ROUNDDOWN((B1*100%)/2.5,0)*2.5</f>
        <v>130</v>
      </c>
      <c r="T44" s="9" t="s">
        <v>24</v>
      </c>
      <c r="U44" s="7" t="s">
        <v>27</v>
      </c>
      <c r="V44" s="9"/>
      <c r="W44" s="36"/>
      <c r="X44" s="4"/>
    </row>
    <row r="45" spans="1:24">
      <c r="A45" s="4"/>
      <c r="B45" s="30"/>
      <c r="C45" s="30" t="s">
        <v>40</v>
      </c>
      <c r="D45" s="3" t="s">
        <v>2</v>
      </c>
      <c r="E45" s="7">
        <f>ROUNDDOWN((B2*24%)/2.5,0)*2.5</f>
        <v>35</v>
      </c>
      <c r="F45" s="9" t="s">
        <v>12</v>
      </c>
      <c r="G45" s="7">
        <f>ROUNDDOWN((B2*36%)/2.5,0)*2.5</f>
        <v>52.5</v>
      </c>
      <c r="H45" s="9" t="s">
        <v>13</v>
      </c>
      <c r="I45" s="7">
        <f>ROUNDDOWN((B2*48%)/2.5,0)*2.5</f>
        <v>70</v>
      </c>
      <c r="J45" s="9" t="s">
        <v>14</v>
      </c>
      <c r="K45" s="7">
        <f>ROUNDDOWN((B2*60%)/2.5,0)*2.5</f>
        <v>90</v>
      </c>
      <c r="L45" s="9" t="s">
        <v>15</v>
      </c>
      <c r="M45" s="7">
        <f>ROUNDDOWN((B2*72%)/2.5,0)*2.5</f>
        <v>107.5</v>
      </c>
      <c r="N45" s="9" t="s">
        <v>16</v>
      </c>
      <c r="O45" s="7">
        <f>ROUNDDOWN((B2*80%)/2.5,0)*2.5</f>
        <v>120</v>
      </c>
      <c r="P45" s="9" t="s">
        <v>18</v>
      </c>
      <c r="Q45" s="7">
        <f>ROUNDDOWN((B2*84%)/2.5,0)*2.5</f>
        <v>125</v>
      </c>
      <c r="R45" s="9" t="s">
        <v>18</v>
      </c>
      <c r="S45" s="7">
        <f>ROUNDDOWN((B2*88%)/2.5,0)*2.5</f>
        <v>130</v>
      </c>
      <c r="T45" s="9" t="s">
        <v>21</v>
      </c>
      <c r="U45" s="7"/>
      <c r="V45" s="9"/>
      <c r="W45" s="36"/>
      <c r="X45" s="4"/>
    </row>
    <row r="46" spans="1:24">
      <c r="A46" s="4"/>
      <c r="B46" s="30" t="s">
        <v>50</v>
      </c>
      <c r="C46" s="30"/>
      <c r="D46" s="30"/>
      <c r="E46" s="7"/>
      <c r="F46" s="9"/>
      <c r="G46" s="7"/>
      <c r="H46" s="9"/>
      <c r="I46" s="7"/>
      <c r="J46" s="9"/>
      <c r="K46" s="7"/>
      <c r="L46" s="9"/>
      <c r="M46" s="7"/>
      <c r="N46" s="9"/>
      <c r="O46" s="7"/>
      <c r="P46" s="9"/>
      <c r="Q46" s="7"/>
      <c r="R46" s="9"/>
      <c r="S46" s="7"/>
      <c r="T46" s="9"/>
      <c r="U46" s="7"/>
      <c r="V46" s="9"/>
      <c r="W46" s="36"/>
      <c r="X46" s="4"/>
    </row>
    <row r="47" spans="1:24">
      <c r="A47" s="4"/>
      <c r="B47" s="30"/>
      <c r="C47" s="30" t="s">
        <v>38</v>
      </c>
      <c r="D47" s="3" t="s">
        <v>6</v>
      </c>
      <c r="E47" s="7">
        <f>ROUNDDOWN((B1*24%)/2.5,0)*2.5</f>
        <v>30</v>
      </c>
      <c r="F47" s="9" t="s">
        <v>12</v>
      </c>
      <c r="G47" s="7">
        <f>ROUNDDOWN((B1*36%)/2.5,0)*2.5</f>
        <v>45</v>
      </c>
      <c r="H47" s="9" t="s">
        <v>13</v>
      </c>
      <c r="I47" s="7">
        <f>ROUNDDOWN((B1*48%)/2.5,0)*2.5</f>
        <v>60</v>
      </c>
      <c r="J47" s="9" t="s">
        <v>14</v>
      </c>
      <c r="K47" s="7">
        <f>ROUNDDOWN((B1*60%)/2.5,0)*2.5</f>
        <v>77.5</v>
      </c>
      <c r="L47" s="9" t="s">
        <v>15</v>
      </c>
      <c r="M47" s="7">
        <f>ROUNDDOWN((B1*72%)/2.5,0)*2.5</f>
        <v>92.5</v>
      </c>
      <c r="N47" s="9" t="s">
        <v>16</v>
      </c>
      <c r="O47" s="7">
        <f>ROUNDDOWN((B1*80%)/2.5,0)*2.5</f>
        <v>102.5</v>
      </c>
      <c r="P47" s="9" t="s">
        <v>18</v>
      </c>
      <c r="Q47" s="7">
        <f>ROUNDDOWN((B1*84%)/2.5,0)*2.5</f>
        <v>107.5</v>
      </c>
      <c r="R47" s="9" t="s">
        <v>18</v>
      </c>
      <c r="S47" s="7">
        <f>ROUNDDOWN((B1*88%)/2.5,0)*2.5</f>
        <v>112.5</v>
      </c>
      <c r="T47" s="9" t="s">
        <v>21</v>
      </c>
      <c r="U47" s="7"/>
      <c r="V47" s="9"/>
      <c r="W47" s="36"/>
      <c r="X47" s="4"/>
    </row>
    <row r="48" spans="1:24">
      <c r="A48" s="4"/>
      <c r="B48" s="30"/>
      <c r="C48" s="30" t="s">
        <v>39</v>
      </c>
      <c r="D48" s="3" t="s">
        <v>2</v>
      </c>
      <c r="E48" s="7">
        <f>ROUNDDOWN((B2*28%)/2.5,0)*2.5</f>
        <v>40</v>
      </c>
      <c r="F48" s="9" t="s">
        <v>12</v>
      </c>
      <c r="G48" s="7">
        <f>ROUNDDOWN((B2*44%)/2.5,0)*2.5</f>
        <v>65</v>
      </c>
      <c r="H48" s="9" t="s">
        <v>14</v>
      </c>
      <c r="I48" s="7">
        <f>ROUNDDOWN((B2*60%)/2.5,0)*2.5</f>
        <v>90</v>
      </c>
      <c r="J48" s="9" t="s">
        <v>16</v>
      </c>
      <c r="K48" s="7">
        <f>ROUNDDOWN((B2*72%)/2.5,0)*2.5</f>
        <v>107.5</v>
      </c>
      <c r="L48" s="9" t="s">
        <v>18</v>
      </c>
      <c r="M48" s="7">
        <f>ROUNDDOWN((B2*80%)/2.5,0)*2.5</f>
        <v>120</v>
      </c>
      <c r="N48" s="9" t="s">
        <v>22</v>
      </c>
      <c r="O48" s="7">
        <f>ROUNDDOWN((B2*88%)/2.5,0)*2.5</f>
        <v>130</v>
      </c>
      <c r="P48" s="9" t="s">
        <v>24</v>
      </c>
      <c r="Q48" s="7">
        <f>ROUNDDOWN((B2*96%)/2.5,0)*2.5</f>
        <v>142.5</v>
      </c>
      <c r="R48" s="9" t="s">
        <v>24</v>
      </c>
      <c r="S48" s="7">
        <f>ROUNDDOWN((B2*100%)/2.5,0)*2.5</f>
        <v>150</v>
      </c>
      <c r="T48" s="9" t="s">
        <v>24</v>
      </c>
      <c r="U48" s="7" t="s">
        <v>27</v>
      </c>
      <c r="V48" s="9"/>
      <c r="W48" s="17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ЖИМ</vt:lpstr>
      <vt:lpstr>ПРИСЕД ТЯГА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2013-07-31T20:37:57Z</dcterms:modified>
</cp:coreProperties>
</file>