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R13" i="1"/>
  <c r="P13"/>
  <c r="N13"/>
  <c r="L13"/>
  <c r="J13"/>
  <c r="H13"/>
  <c r="F13"/>
  <c r="D13"/>
  <c r="B13"/>
  <c r="J12"/>
  <c r="H12"/>
  <c r="F12"/>
  <c r="D12"/>
  <c r="B12"/>
  <c r="P11"/>
  <c r="N11"/>
  <c r="L11"/>
  <c r="J11"/>
  <c r="H11"/>
  <c r="F11"/>
  <c r="D11"/>
  <c r="B11"/>
  <c r="R10"/>
  <c r="P10"/>
  <c r="N10"/>
  <c r="L10"/>
  <c r="J10"/>
  <c r="H10"/>
  <c r="F10"/>
  <c r="D10"/>
  <c r="B10"/>
  <c r="N9"/>
  <c r="L9"/>
  <c r="J9"/>
  <c r="H9"/>
  <c r="F9"/>
  <c r="D9"/>
  <c r="B9"/>
  <c r="P8"/>
  <c r="N8"/>
  <c r="L8"/>
  <c r="J8"/>
  <c r="H8"/>
  <c r="F8"/>
  <c r="D8"/>
  <c r="B8"/>
  <c r="R7"/>
  <c r="P7"/>
  <c r="N7"/>
  <c r="L7"/>
  <c r="J7"/>
  <c r="H7"/>
  <c r="F7"/>
  <c r="D7"/>
  <c r="B7"/>
  <c r="N6"/>
  <c r="L6"/>
  <c r="J6"/>
  <c r="H6"/>
  <c r="F6"/>
  <c r="D6"/>
  <c r="B6"/>
</calcChain>
</file>

<file path=xl/sharedStrings.xml><?xml version="1.0" encoding="utf-8"?>
<sst xmlns="http://schemas.openxmlformats.org/spreadsheetml/2006/main" count="76" uniqueCount="30">
  <si>
    <t>ПМ</t>
  </si>
  <si>
    <t>1.</t>
  </si>
  <si>
    <t>/8</t>
  </si>
  <si>
    <t>/7</t>
  </si>
  <si>
    <t>/6</t>
  </si>
  <si>
    <t>/5</t>
  </si>
  <si>
    <t>/4</t>
  </si>
  <si>
    <t>/3</t>
  </si>
  <si>
    <t>/3*5</t>
  </si>
  <si>
    <t>2.</t>
  </si>
  <si>
    <t>/2*2</t>
  </si>
  <si>
    <t>/2*3</t>
  </si>
  <si>
    <t>3.</t>
  </si>
  <si>
    <t>/4*3</t>
  </si>
  <si>
    <t>4.</t>
  </si>
  <si>
    <t>/5*5</t>
  </si>
  <si>
    <t>5.</t>
  </si>
  <si>
    <t>/3*3</t>
  </si>
  <si>
    <t>6.</t>
  </si>
  <si>
    <t>/5*3</t>
  </si>
  <si>
    <t>7.</t>
  </si>
  <si>
    <t>/4*4</t>
  </si>
  <si>
    <t>8.</t>
  </si>
  <si>
    <t>/2</t>
  </si>
  <si>
    <t>/1</t>
  </si>
  <si>
    <t xml:space="preserve"> Проходка</t>
  </si>
  <si>
    <t>Ж-2 УН</t>
  </si>
  <si>
    <t>Аскольд Суровецкий</t>
  </si>
  <si>
    <t xml:space="preserve">Группа В Контакте </t>
  </si>
  <si>
    <t xml:space="preserve">Пауэрлифтинг блог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</si>
</sst>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3" xfId="0" applyFill="1" applyBorder="1"/>
    <xf numFmtId="0" fontId="0" fillId="0" borderId="4" xfId="0" applyBorder="1"/>
    <xf numFmtId="0" fontId="1" fillId="0" borderId="1" xfId="0" applyFont="1" applyBorder="1"/>
    <xf numFmtId="0" fontId="2" fillId="0" borderId="0" xfId="1" applyBorder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liftingblog.ru/node/73" TargetMode="External"/><Relationship Id="rId2" Type="http://schemas.openxmlformats.org/officeDocument/2006/relationships/hyperlink" Target="http://powerliftingblog.ru/" TargetMode="External"/><Relationship Id="rId1" Type="http://schemas.openxmlformats.org/officeDocument/2006/relationships/hyperlink" Target="http://vk.com/suroveckij.a.e_powerlif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>
      <selection activeCell="B1" sqref="B1"/>
    </sheetView>
  </sheetViews>
  <sheetFormatPr defaultRowHeight="15"/>
  <cols>
    <col min="1" max="1" width="6.28515625" customWidth="1"/>
    <col min="2" max="2" width="6" customWidth="1"/>
    <col min="3" max="3" width="7.5703125" customWidth="1"/>
    <col min="4" max="4" width="6" customWidth="1"/>
    <col min="5" max="5" width="7.5703125" customWidth="1"/>
    <col min="6" max="6" width="6" customWidth="1"/>
    <col min="7" max="7" width="7.5703125" customWidth="1"/>
    <col min="8" max="8" width="6" customWidth="1"/>
    <col min="9" max="9" width="7.5703125" customWidth="1"/>
    <col min="10" max="10" width="6.140625" customWidth="1"/>
    <col min="11" max="11" width="7.5703125" customWidth="1"/>
    <col min="12" max="12" width="6" customWidth="1"/>
    <col min="13" max="13" width="7.5703125" customWidth="1"/>
    <col min="14" max="14" width="6" customWidth="1"/>
    <col min="15" max="15" width="7.5703125" customWidth="1"/>
    <col min="16" max="16" width="6" customWidth="1"/>
    <col min="17" max="17" width="7.5703125" customWidth="1"/>
    <col min="18" max="18" width="6" customWidth="1"/>
    <col min="19" max="19" width="7.5703125" customWidth="1"/>
    <col min="20" max="20" width="6" customWidth="1"/>
    <col min="21" max="21" width="10.7109375" customWidth="1"/>
  </cols>
  <sheetData>
    <row r="1" spans="1:20">
      <c r="A1" s="4" t="s">
        <v>0</v>
      </c>
      <c r="B1" s="5">
        <v>177.5</v>
      </c>
      <c r="G1" s="2" t="s">
        <v>26</v>
      </c>
      <c r="H1" s="7" t="s">
        <v>27</v>
      </c>
      <c r="I1" s="7"/>
      <c r="J1" s="3"/>
    </row>
    <row r="3" spans="1:20">
      <c r="A3" s="9" t="s">
        <v>28</v>
      </c>
      <c r="B3" s="9"/>
      <c r="C3" s="9"/>
      <c r="D3" s="9"/>
    </row>
    <row r="4" spans="1:20">
      <c r="A4" s="9" t="s">
        <v>29</v>
      </c>
      <c r="B4" s="9"/>
      <c r="C4" s="9"/>
      <c r="D4" s="9"/>
    </row>
    <row r="6" spans="1:20">
      <c r="A6" s="1" t="s">
        <v>1</v>
      </c>
      <c r="B6" s="2">
        <f>ROUNDDOWN((B1*24%)/2.5,0)*2.5</f>
        <v>42.5</v>
      </c>
      <c r="C6" s="3" t="s">
        <v>2</v>
      </c>
      <c r="D6" s="2">
        <f>ROUNDDOWN((B1*36%)/2.5,0)*2.5</f>
        <v>62.5</v>
      </c>
      <c r="E6" s="3" t="s">
        <v>3</v>
      </c>
      <c r="F6" s="2">
        <f>ROUNDDOWN((B1*48%)/2.5,0)*2.5</f>
        <v>85</v>
      </c>
      <c r="G6" s="3" t="s">
        <v>4</v>
      </c>
      <c r="H6" s="2">
        <f>ROUNDDOWN((B1*60%)/2.5,0)*2.5</f>
        <v>105</v>
      </c>
      <c r="I6" s="3" t="s">
        <v>5</v>
      </c>
      <c r="J6" s="2">
        <f>ROUNDDOWN((B1*72%)/2.5,0)*2.5</f>
        <v>127.5</v>
      </c>
      <c r="K6" s="3" t="s">
        <v>6</v>
      </c>
      <c r="L6" s="2">
        <f>ROUNDDOWN((B1*80%)/2.5,0)*2.5</f>
        <v>140</v>
      </c>
      <c r="M6" s="3" t="s">
        <v>7</v>
      </c>
      <c r="N6" s="2">
        <f>ROUNDDOWN((B1*84%)/2.5,0)*2.5</f>
        <v>147.5</v>
      </c>
      <c r="O6" s="3" t="s">
        <v>8</v>
      </c>
    </row>
    <row r="7" spans="1:20">
      <c r="A7" s="1" t="s">
        <v>9</v>
      </c>
      <c r="B7" s="2">
        <f>ROUNDDOWN((B1*28%)/2.5,0)*2.5</f>
        <v>47.5</v>
      </c>
      <c r="C7" s="3" t="s">
        <v>2</v>
      </c>
      <c r="D7" s="2">
        <f>ROUNDDOWN((B1*40%)/2.5,0)*2.5</f>
        <v>70</v>
      </c>
      <c r="E7" s="3" t="s">
        <v>3</v>
      </c>
      <c r="F7" s="2">
        <f>ROUNDDOWN((B1*52%)/2.5,0)*2.5</f>
        <v>90</v>
      </c>
      <c r="G7" s="3" t="s">
        <v>4</v>
      </c>
      <c r="H7" s="2">
        <f>ROUNDDOWN((B1*64%)/2.5,0)*2.5</f>
        <v>112.5</v>
      </c>
      <c r="I7" s="3" t="s">
        <v>5</v>
      </c>
      <c r="J7" s="2">
        <f>ROUNDDOWN((B1*76%)/2.5,0)*2.5</f>
        <v>132.5</v>
      </c>
      <c r="K7" s="3" t="s">
        <v>6</v>
      </c>
      <c r="L7" s="2">
        <f>ROUNDDOWN((B1*84%)/2.5,0)*2.5</f>
        <v>147.5</v>
      </c>
      <c r="M7" s="3" t="s">
        <v>7</v>
      </c>
      <c r="N7" s="2">
        <f>ROUNDDOWN((B1*88%)/2.5,0)*2.5</f>
        <v>155</v>
      </c>
      <c r="O7" s="3" t="s">
        <v>7</v>
      </c>
      <c r="P7" s="2">
        <f>ROUNDDOWN((B1*92%)/2.5,0)*2.5</f>
        <v>162.5</v>
      </c>
      <c r="Q7" s="3" t="s">
        <v>10</v>
      </c>
      <c r="R7" s="2">
        <f>ROUNDDOWN((B1*88%)/2.5,0)*2.5</f>
        <v>155</v>
      </c>
      <c r="S7" s="3" t="s">
        <v>11</v>
      </c>
    </row>
    <row r="8" spans="1:20">
      <c r="A8" s="1" t="s">
        <v>12</v>
      </c>
      <c r="B8" s="2">
        <f>ROUNDDOWN((B1*24%)/2.5,0)*2.5</f>
        <v>42.5</v>
      </c>
      <c r="C8" s="3" t="s">
        <v>2</v>
      </c>
      <c r="D8" s="2">
        <f>ROUNDDOWN((B1*36%)/2.5,0)*2.5</f>
        <v>62.5</v>
      </c>
      <c r="E8" s="3" t="s">
        <v>3</v>
      </c>
      <c r="F8" s="2">
        <f>ROUNDDOWN((B1*48%)/2.5,0)*2.5</f>
        <v>85</v>
      </c>
      <c r="G8" s="3" t="s">
        <v>4</v>
      </c>
      <c r="H8" s="2">
        <f>ROUNDDOWN((B1*60%)/2.5,0)*2.5</f>
        <v>105</v>
      </c>
      <c r="I8" s="3" t="s">
        <v>5</v>
      </c>
      <c r="J8" s="2">
        <f>ROUNDDOWN((B1*72%)/2.5,0)*2.5</f>
        <v>127.5</v>
      </c>
      <c r="K8" s="3" t="s">
        <v>6</v>
      </c>
      <c r="L8" s="2">
        <f>ROUNDDOWN((B1*80%)/2.5,0)*2.5</f>
        <v>140</v>
      </c>
      <c r="M8" s="3" t="s">
        <v>7</v>
      </c>
      <c r="N8" s="2">
        <f>ROUNDDOWN((B1*84%)/2.5,0)*2.5</f>
        <v>147.5</v>
      </c>
      <c r="O8" s="3" t="s">
        <v>7</v>
      </c>
      <c r="P8" s="2">
        <f>ROUNDDOWN((B1*88%)/2.5,0)*2.5</f>
        <v>155</v>
      </c>
      <c r="Q8" s="3" t="s">
        <v>13</v>
      </c>
    </row>
    <row r="9" spans="1:20">
      <c r="A9" s="1" t="s">
        <v>14</v>
      </c>
      <c r="B9" s="2">
        <f>ROUNDDOWN((B1*24%)/2.5,0)*2.5</f>
        <v>42.5</v>
      </c>
      <c r="C9" s="6" t="s">
        <v>2</v>
      </c>
      <c r="D9" s="2">
        <f>ROUNDDOWN((B1*36%)/2.5,0)*2.5</f>
        <v>62.5</v>
      </c>
      <c r="E9" s="6" t="s">
        <v>3</v>
      </c>
      <c r="F9" s="2">
        <f>ROUNDDOWN((B1*48%)/2.5,0)*2.5</f>
        <v>85</v>
      </c>
      <c r="G9" s="6" t="s">
        <v>4</v>
      </c>
      <c r="H9" s="2">
        <f>ROUNDDOWN((B1*60%)/2.5,0)*2.5</f>
        <v>105</v>
      </c>
      <c r="I9" s="6" t="s">
        <v>5</v>
      </c>
      <c r="J9" s="2">
        <f>ROUNDDOWN((B1*72%)/2.5,0)*2.5</f>
        <v>127.5</v>
      </c>
      <c r="K9" s="6" t="s">
        <v>6</v>
      </c>
      <c r="L9" s="2">
        <f>ROUNDDOWN((B1*80%)/2.5,0)*2.5</f>
        <v>140</v>
      </c>
      <c r="M9" s="6" t="s">
        <v>7</v>
      </c>
      <c r="N9" s="2">
        <f>ROUNDDOWN((B1*84%)/2.5,0)*2.5</f>
        <v>147.5</v>
      </c>
      <c r="O9" s="6" t="s">
        <v>15</v>
      </c>
    </row>
    <row r="10" spans="1:20">
      <c r="A10" s="1" t="s">
        <v>16</v>
      </c>
      <c r="B10" s="2">
        <f>ROUNDDOWN((B1*28%)/2.5,0)*2.5</f>
        <v>47.5</v>
      </c>
      <c r="C10" s="6" t="s">
        <v>2</v>
      </c>
      <c r="D10" s="2">
        <f>ROUNDDOWN((B1*40%)/2.5,0)*2.5</f>
        <v>70</v>
      </c>
      <c r="E10" s="6" t="s">
        <v>3</v>
      </c>
      <c r="F10" s="2">
        <f>ROUNDDOWN((B1*52%)/2.5,0)*2.5</f>
        <v>90</v>
      </c>
      <c r="G10" s="6" t="s">
        <v>4</v>
      </c>
      <c r="H10" s="2">
        <f>ROUNDDOWN((B1*64%)/2.5,0)*2.5</f>
        <v>112.5</v>
      </c>
      <c r="I10" s="6" t="s">
        <v>5</v>
      </c>
      <c r="J10" s="2">
        <f>ROUNDDOWN((B1*76%)/2.5,0)*2.5</f>
        <v>132.5</v>
      </c>
      <c r="K10" s="6" t="s">
        <v>6</v>
      </c>
      <c r="L10" s="2">
        <f>ROUNDDOWN((B1*84%)/2.5,0)*2.5</f>
        <v>147.5</v>
      </c>
      <c r="M10" s="6" t="s">
        <v>7</v>
      </c>
      <c r="N10" s="2">
        <f>ROUNDDOWN((B1*88%)/2.5,0)*2.5</f>
        <v>155</v>
      </c>
      <c r="O10" s="6" t="s">
        <v>7</v>
      </c>
      <c r="P10" s="2">
        <f>ROUNDDOWN((B1*92%)/2.5,0)*2.5</f>
        <v>162.5</v>
      </c>
      <c r="Q10" s="3" t="s">
        <v>17</v>
      </c>
      <c r="R10" s="2">
        <f>ROUNDDOWN((B1*88%)/2.5,0)*2.5</f>
        <v>155</v>
      </c>
      <c r="S10" s="3" t="s">
        <v>17</v>
      </c>
    </row>
    <row r="11" spans="1:20">
      <c r="A11" s="1" t="s">
        <v>18</v>
      </c>
      <c r="B11" s="2">
        <f>ROUNDDOWN((B1*24%)/2.5,0)*2.5</f>
        <v>42.5</v>
      </c>
      <c r="C11" s="6" t="s">
        <v>2</v>
      </c>
      <c r="D11" s="2">
        <f>ROUNDDOWN((B1*36%)/2.5,0)*2.5</f>
        <v>62.5</v>
      </c>
      <c r="E11" s="6" t="s">
        <v>3</v>
      </c>
      <c r="F11" s="2">
        <f>ROUNDDOWN((B1*48%)/2.5,0)*2.5</f>
        <v>85</v>
      </c>
      <c r="G11" s="6" t="s">
        <v>4</v>
      </c>
      <c r="H11" s="2">
        <f>ROUNDDOWN((B1*60%)/2.5,0)*2.5</f>
        <v>105</v>
      </c>
      <c r="I11" s="6" t="s">
        <v>5</v>
      </c>
      <c r="J11" s="2">
        <f>ROUNDDOWN((B1*72%)/2.5,0)*2.5</f>
        <v>127.5</v>
      </c>
      <c r="K11" s="6" t="s">
        <v>6</v>
      </c>
      <c r="L11" s="2">
        <f>ROUNDDOWN((B1*80%)/2.5,0)*2.5</f>
        <v>140</v>
      </c>
      <c r="M11" s="6" t="s">
        <v>7</v>
      </c>
      <c r="N11" s="2">
        <f>ROUNDDOWN((B1*84%)/2.5,0)*2.5</f>
        <v>147.5</v>
      </c>
      <c r="O11" s="6" t="s">
        <v>7</v>
      </c>
      <c r="P11" s="2">
        <f>ROUNDDOWN((B1*88%)/2.5,0)*2.5</f>
        <v>155</v>
      </c>
      <c r="Q11" s="6" t="s">
        <v>19</v>
      </c>
    </row>
    <row r="12" spans="1:20">
      <c r="A12" s="1" t="s">
        <v>20</v>
      </c>
      <c r="B12" s="2">
        <f>ROUNDDOWN((B1*20%)/2.5,0)*2.5</f>
        <v>35</v>
      </c>
      <c r="C12" s="6" t="s">
        <v>2</v>
      </c>
      <c r="D12" s="2">
        <f>ROUNDDOWN((B1*32%)/2.5,0)*2.5</f>
        <v>55</v>
      </c>
      <c r="E12" s="6" t="s">
        <v>3</v>
      </c>
      <c r="F12" s="2">
        <f>ROUNDDOWN((B1*44%)/2.5,0)*2.5</f>
        <v>77.5</v>
      </c>
      <c r="G12" s="6" t="s">
        <v>4</v>
      </c>
      <c r="H12" s="2">
        <f>ROUNDDOWN((B1*56%)/2.5,0)*2.5</f>
        <v>97.5</v>
      </c>
      <c r="I12" s="6" t="s">
        <v>5</v>
      </c>
      <c r="J12" s="2">
        <f>ROUNDDOWN((B1*68%)/2.5,0)*2.5</f>
        <v>120</v>
      </c>
      <c r="K12" s="6" t="s">
        <v>21</v>
      </c>
    </row>
    <row r="13" spans="1:20">
      <c r="A13" s="1" t="s">
        <v>22</v>
      </c>
      <c r="B13" s="2">
        <f>ROUNDDOWN((B1*28%)/2.5,0)*2.5</f>
        <v>47.5</v>
      </c>
      <c r="C13" s="6" t="s">
        <v>2</v>
      </c>
      <c r="D13" s="2">
        <f>ROUNDDOWN((B1*44%)/2.5,0)*2.5</f>
        <v>77.5</v>
      </c>
      <c r="E13" s="6" t="s">
        <v>4</v>
      </c>
      <c r="F13" s="2">
        <f>ROUNDDOWN((B1*60%)/2.5,0)*2.5</f>
        <v>105</v>
      </c>
      <c r="G13" s="6" t="s">
        <v>5</v>
      </c>
      <c r="H13" s="2">
        <f>ROUNDDOWN((B1*72%)/2.5,0)*2.5</f>
        <v>127.5</v>
      </c>
      <c r="I13" s="6" t="s">
        <v>6</v>
      </c>
      <c r="J13" s="2">
        <f>ROUNDDOWN((B1*80%)/2.5,0)*2.5</f>
        <v>140</v>
      </c>
      <c r="K13" s="6" t="s">
        <v>7</v>
      </c>
      <c r="L13" s="2">
        <f>ROUNDDOWN((B1*88%)/2.5,0)*2.5</f>
        <v>155</v>
      </c>
      <c r="M13" s="3" t="s">
        <v>23</v>
      </c>
      <c r="N13" s="2">
        <f>ROUNDDOWN((B1*92%)/2.5,0)*2.5</f>
        <v>162.5</v>
      </c>
      <c r="O13" s="7" t="s">
        <v>24</v>
      </c>
      <c r="P13" s="2">
        <f>ROUNDDOWN((B1*96%)/2.5,0)*2.5</f>
        <v>170</v>
      </c>
      <c r="Q13" s="3" t="s">
        <v>24</v>
      </c>
      <c r="R13" s="2">
        <f>ROUNDDOWN((B1*100%)/2.5,0)*2.5</f>
        <v>177.5</v>
      </c>
      <c r="S13" s="3" t="s">
        <v>24</v>
      </c>
      <c r="T13" s="8" t="s">
        <v>25</v>
      </c>
    </row>
  </sheetData>
  <hyperlinks>
    <hyperlink ref="A3:D3" r:id="rId1" display="Группа В Контакте"/>
    <hyperlink ref="A4:D4" r:id="rId2" display="Пауэрлифтинг блог"/>
    <hyperlink ref="A4" r:id="rId3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Евгений</cp:lastModifiedBy>
  <dcterms:created xsi:type="dcterms:W3CDTF">2012-10-05T15:50:05Z</dcterms:created>
  <dcterms:modified xsi:type="dcterms:W3CDTF">2013-05-06T10:17:10Z</dcterms:modified>
</cp:coreProperties>
</file>