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90" windowHeight="775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P22" i="1"/>
  <c r="N22"/>
  <c r="J22"/>
  <c r="H22"/>
  <c r="F22"/>
  <c r="D22"/>
  <c r="B22"/>
  <c r="V18"/>
  <c r="T18"/>
  <c r="R18"/>
  <c r="P18"/>
  <c r="N18"/>
  <c r="L18"/>
  <c r="J18"/>
  <c r="H18"/>
  <c r="F18"/>
  <c r="D18"/>
  <c r="B18"/>
  <c r="T20"/>
  <c r="R20"/>
  <c r="P20"/>
  <c r="N20"/>
  <c r="J20"/>
  <c r="H20"/>
  <c r="F20"/>
  <c r="D20"/>
  <c r="B20"/>
  <c r="V16"/>
  <c r="S16"/>
  <c r="Q16"/>
  <c r="R12"/>
  <c r="P12"/>
  <c r="N12"/>
  <c r="L12"/>
  <c r="J12"/>
  <c r="H12"/>
  <c r="F12"/>
  <c r="D12"/>
  <c r="B12"/>
  <c r="P14"/>
  <c r="N14"/>
  <c r="J14"/>
  <c r="H14"/>
  <c r="F14"/>
  <c r="D14"/>
  <c r="B14"/>
  <c r="H8"/>
  <c r="F8"/>
  <c r="D8"/>
  <c r="Q10"/>
  <c r="B6"/>
  <c r="D6"/>
  <c r="F6"/>
  <c r="H6"/>
  <c r="J6"/>
  <c r="N6"/>
  <c r="L6"/>
  <c r="B8"/>
  <c r="L8"/>
  <c r="J8"/>
  <c r="L22"/>
  <c r="L20"/>
  <c r="N16"/>
  <c r="L16"/>
  <c r="J16"/>
  <c r="H16"/>
  <c r="F16"/>
  <c r="D16"/>
  <c r="B16"/>
  <c r="L14"/>
  <c r="N10"/>
  <c r="L10"/>
  <c r="J10"/>
  <c r="H10"/>
  <c r="F10"/>
  <c r="D10"/>
  <c r="B10"/>
</calcChain>
</file>

<file path=xl/sharedStrings.xml><?xml version="1.0" encoding="utf-8"?>
<sst xmlns="http://schemas.openxmlformats.org/spreadsheetml/2006/main" count="120" uniqueCount="54">
  <si>
    <t>ПМ=</t>
  </si>
  <si>
    <t>/8</t>
  </si>
  <si>
    <t>/7</t>
  </si>
  <si>
    <t>/6</t>
  </si>
  <si>
    <t>/5</t>
  </si>
  <si>
    <t>/4</t>
  </si>
  <si>
    <t>1).</t>
  </si>
  <si>
    <t>2).</t>
  </si>
  <si>
    <t>3).</t>
  </si>
  <si>
    <t>4).</t>
  </si>
  <si>
    <t>5).</t>
  </si>
  <si>
    <t>6).</t>
  </si>
  <si>
    <t>7).</t>
  </si>
  <si>
    <t>8).</t>
  </si>
  <si>
    <t>9).</t>
  </si>
  <si>
    <t>/3</t>
  </si>
  <si>
    <t>/2</t>
  </si>
  <si>
    <t>/1</t>
  </si>
  <si>
    <t xml:space="preserve">Группа В Контакте </t>
  </si>
  <si>
    <t xml:space="preserve">Пауэрлифтинг блог </t>
  </si>
  <si>
    <t>дожим</t>
  </si>
  <si>
    <t xml:space="preserve"> дожим</t>
  </si>
  <si>
    <t>/1-2</t>
  </si>
  <si>
    <t>вып-ть 9блок 3 раза</t>
  </si>
  <si>
    <t>12 блок</t>
  </si>
  <si>
    <t>10 блок</t>
  </si>
  <si>
    <t>11 блок</t>
  </si>
  <si>
    <t>6 блок</t>
  </si>
  <si>
    <t>4 блок</t>
  </si>
  <si>
    <t>3 блок</t>
  </si>
  <si>
    <t>2 блок</t>
  </si>
  <si>
    <t>8 блок</t>
  </si>
  <si>
    <t>9 блок</t>
  </si>
  <si>
    <t>13 блок</t>
  </si>
  <si>
    <t>14 блок</t>
  </si>
  <si>
    <t>15 блок</t>
  </si>
  <si>
    <t>/4-5</t>
  </si>
  <si>
    <t>/3-4</t>
  </si>
  <si>
    <t>/2-3</t>
  </si>
  <si>
    <t>дальше до максимума</t>
  </si>
  <si>
    <t>Пояснение: (104/дж х2) - это дожимы на 2 повторения. </t>
  </si>
  <si>
    <t>Подходы в блоках выполняются не в суперсерии, а с отдыхом.</t>
  </si>
  <si>
    <t> (80/3 + отдых + 92/1), затем так же следующий блок. Последний блок повторяется. Отдых по самочувствию (обычно 3-6 минут).</t>
  </si>
  <si>
    <t>Система "Волна-Блок" . Суровецкий А. Е.</t>
  </si>
  <si>
    <t>1блок</t>
  </si>
  <si>
    <t>вып-ть блок 4раза</t>
  </si>
  <si>
    <t>вып-ть 2 блок 4раза</t>
  </si>
  <si>
    <t xml:space="preserve">вып-ть 3 блок 4 раза </t>
  </si>
  <si>
    <t>5 блок</t>
  </si>
  <si>
    <t>вып-ть 5 блок 3раза</t>
  </si>
  <si>
    <t>7блок</t>
  </si>
  <si>
    <t>7 блок вып-ть 3 раза</t>
  </si>
  <si>
    <t>вып-ть 12 блок 2 раза</t>
  </si>
  <si>
    <t>вып-ть 15 блок 2 раза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</si>
</sst>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2" fillId="0" borderId="0" xfId="1" applyBorder="1" applyAlignment="1" applyProtection="1"/>
    <xf numFmtId="0" fontId="0" fillId="0" borderId="3" xfId="0" applyBorder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3" borderId="1" xfId="0" applyFill="1" applyBorder="1"/>
    <xf numFmtId="0" fontId="0" fillId="3" borderId="8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liftingblog.ru/node/91" TargetMode="External"/><Relationship Id="rId2" Type="http://schemas.openxmlformats.org/officeDocument/2006/relationships/hyperlink" Target="http://powerliftingblog.ru/" TargetMode="External"/><Relationship Id="rId1" Type="http://schemas.openxmlformats.org/officeDocument/2006/relationships/hyperlink" Target="http://vk.com/suroveckij.a.e_powerlift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>
      <selection activeCell="N19" sqref="N19:Q19"/>
    </sheetView>
  </sheetViews>
  <sheetFormatPr defaultRowHeight="15"/>
  <cols>
    <col min="1" max="1" width="5" customWidth="1"/>
    <col min="2" max="2" width="6.42578125" customWidth="1"/>
    <col min="3" max="3" width="4.42578125" customWidth="1"/>
    <col min="4" max="4" width="6.5703125" customWidth="1"/>
    <col min="5" max="5" width="4.140625" customWidth="1"/>
    <col min="6" max="6" width="6.140625" customWidth="1"/>
    <col min="7" max="7" width="5" customWidth="1"/>
    <col min="8" max="8" width="7" customWidth="1"/>
    <col min="9" max="9" width="5" customWidth="1"/>
    <col min="10" max="10" width="6.85546875" customWidth="1"/>
    <col min="11" max="11" width="5.140625" customWidth="1"/>
    <col min="12" max="12" width="6.85546875" customWidth="1"/>
    <col min="13" max="13" width="5.85546875" customWidth="1"/>
    <col min="14" max="14" width="7.42578125" customWidth="1"/>
    <col min="15" max="15" width="5.42578125" customWidth="1"/>
    <col min="16" max="16" width="7" customWidth="1"/>
    <col min="17" max="17" width="6.85546875" customWidth="1"/>
    <col min="18" max="18" width="6" customWidth="1"/>
  </cols>
  <sheetData>
    <row r="1" spans="1:25">
      <c r="A1" s="2" t="s">
        <v>0</v>
      </c>
      <c r="B1" s="3">
        <v>180</v>
      </c>
      <c r="F1" s="31" t="s">
        <v>43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3" spans="1:25">
      <c r="A3" s="4" t="s">
        <v>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">
      <c r="A4" s="4" t="s">
        <v>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">
      <c r="L5" s="16" t="s">
        <v>44</v>
      </c>
      <c r="M5" s="17"/>
      <c r="N5" s="17"/>
      <c r="O5" s="18"/>
      <c r="P5" s="19" t="s">
        <v>45</v>
      </c>
      <c r="Q5" s="20"/>
      <c r="R5" s="21"/>
    </row>
    <row r="6" spans="1:25">
      <c r="A6" s="1" t="s">
        <v>6</v>
      </c>
      <c r="B6" s="1">
        <f>FLOOR(B1*0.24,2.5)</f>
        <v>42.5</v>
      </c>
      <c r="C6" s="1" t="s">
        <v>1</v>
      </c>
      <c r="D6" s="1">
        <f>FLOOR(B1*0.36,2.5)</f>
        <v>62.5</v>
      </c>
      <c r="E6" s="1" t="s">
        <v>2</v>
      </c>
      <c r="F6" s="1">
        <f>FLOOR(B1*0.48,2.5)</f>
        <v>85</v>
      </c>
      <c r="G6" s="1" t="s">
        <v>3</v>
      </c>
      <c r="H6" s="1">
        <f>FLOOR(B1*0.6,2.5)</f>
        <v>107.5</v>
      </c>
      <c r="I6" s="1" t="s">
        <v>4</v>
      </c>
      <c r="J6" s="1">
        <f>FLOOR(B1*0.72,2.5)</f>
        <v>127.5</v>
      </c>
      <c r="K6" s="5" t="s">
        <v>5</v>
      </c>
      <c r="L6" s="10">
        <f>FLOOR(B1*0.8,2.5)</f>
        <v>142.5</v>
      </c>
      <c r="M6" s="10" t="s">
        <v>15</v>
      </c>
      <c r="N6" s="11">
        <f>FLOOR(B1*0.92,2.5)</f>
        <v>165</v>
      </c>
      <c r="O6" s="11" t="s">
        <v>17</v>
      </c>
      <c r="P6" s="22"/>
      <c r="Q6" s="23"/>
      <c r="R6" s="24"/>
    </row>
    <row r="7" spans="1:25">
      <c r="J7" s="16" t="s">
        <v>30</v>
      </c>
      <c r="K7" s="17"/>
      <c r="L7" s="17"/>
      <c r="M7" s="18"/>
      <c r="N7" s="25" t="s">
        <v>46</v>
      </c>
      <c r="O7" s="26"/>
      <c r="P7" s="27"/>
    </row>
    <row r="8" spans="1:25">
      <c r="A8" s="1" t="s">
        <v>7</v>
      </c>
      <c r="B8" s="1">
        <f>FLOOR(B1*0.2,2.5)</f>
        <v>35</v>
      </c>
      <c r="C8" s="1" t="s">
        <v>1</v>
      </c>
      <c r="D8" s="1">
        <f>FLOOR(B1*0.32,2.5)</f>
        <v>57.5</v>
      </c>
      <c r="E8" s="1" t="s">
        <v>2</v>
      </c>
      <c r="F8" s="1">
        <f>FLOOR(B1*0.44,2.5)</f>
        <v>77.5</v>
      </c>
      <c r="G8" s="1" t="s">
        <v>3</v>
      </c>
      <c r="H8" s="1">
        <f>FLOOR(B1*0.56,2.5)</f>
        <v>100</v>
      </c>
      <c r="I8" s="1" t="s">
        <v>4</v>
      </c>
      <c r="J8" s="10">
        <f>FLOOR(B1*0.68,2.5)</f>
        <v>120</v>
      </c>
      <c r="K8" s="10" t="s">
        <v>5</v>
      </c>
      <c r="L8" s="11">
        <f>FLOOR(B1*0.8,2.5)</f>
        <v>142.5</v>
      </c>
      <c r="M8" s="11" t="s">
        <v>17</v>
      </c>
      <c r="N8" s="28"/>
      <c r="O8" s="29"/>
      <c r="P8" s="30"/>
    </row>
    <row r="9" spans="1:25">
      <c r="N9" s="16" t="s">
        <v>29</v>
      </c>
      <c r="O9" s="17"/>
      <c r="P9" s="17"/>
      <c r="Q9" s="17"/>
      <c r="R9" s="18"/>
      <c r="S9" s="19" t="s">
        <v>47</v>
      </c>
      <c r="T9" s="21"/>
    </row>
    <row r="10" spans="1:25">
      <c r="A10" s="1" t="s">
        <v>8</v>
      </c>
      <c r="B10" s="1">
        <f>FLOOR(B1*0.28,2.5)</f>
        <v>50</v>
      </c>
      <c r="C10" s="1" t="s">
        <v>1</v>
      </c>
      <c r="D10" s="1">
        <f>FLOOR(B1*0.4,2.5)</f>
        <v>70</v>
      </c>
      <c r="E10" s="1" t="s">
        <v>2</v>
      </c>
      <c r="F10" s="1">
        <f>FLOOR(B1*0.52,2.5)</f>
        <v>92.5</v>
      </c>
      <c r="G10" s="1" t="s">
        <v>3</v>
      </c>
      <c r="H10" s="1">
        <f>FLOOR(B1*0.64,2.5)</f>
        <v>115</v>
      </c>
      <c r="I10" s="1" t="s">
        <v>4</v>
      </c>
      <c r="J10" s="1">
        <f>FLOOR(B1*0.76,2.5)</f>
        <v>135</v>
      </c>
      <c r="K10" s="1" t="s">
        <v>5</v>
      </c>
      <c r="L10" s="1">
        <f>FLOOR(B1*0.88,2.5)</f>
        <v>157.5</v>
      </c>
      <c r="M10" s="1" t="s">
        <v>15</v>
      </c>
      <c r="N10" s="10">
        <f>FLOOR(B1*0.92,2.5)</f>
        <v>165</v>
      </c>
      <c r="O10" s="10" t="s">
        <v>16</v>
      </c>
      <c r="P10" s="12" t="s">
        <v>21</v>
      </c>
      <c r="Q10" s="13">
        <f>FLOOR(B1*1.04,2.5)</f>
        <v>185</v>
      </c>
      <c r="R10" s="11" t="s">
        <v>16</v>
      </c>
      <c r="S10" s="32"/>
      <c r="T10" s="33"/>
    </row>
    <row r="11" spans="1:25">
      <c r="L11" s="16" t="s">
        <v>28</v>
      </c>
      <c r="M11" s="17"/>
      <c r="N11" s="17"/>
      <c r="O11" s="18"/>
      <c r="P11" s="16" t="s">
        <v>48</v>
      </c>
      <c r="Q11" s="17"/>
      <c r="R11" s="17"/>
      <c r="S11" s="18"/>
      <c r="T11" s="19" t="s">
        <v>49</v>
      </c>
      <c r="U11" s="21"/>
    </row>
    <row r="12" spans="1:25">
      <c r="A12" s="1" t="s">
        <v>9</v>
      </c>
      <c r="B12" s="1">
        <f>FLOOR(B1*0.24,2.5)</f>
        <v>42.5</v>
      </c>
      <c r="C12" s="1" t="s">
        <v>1</v>
      </c>
      <c r="D12" s="1">
        <f>FLOOR(B1*0.36,2.5)</f>
        <v>62.5</v>
      </c>
      <c r="E12" s="1" t="s">
        <v>2</v>
      </c>
      <c r="F12" s="1">
        <f>FLOOR(B1*0.48,2.5)</f>
        <v>85</v>
      </c>
      <c r="G12" s="1" t="s">
        <v>3</v>
      </c>
      <c r="H12" s="1">
        <f>FLOOR(B1*0.6,2.5)</f>
        <v>107.5</v>
      </c>
      <c r="I12" s="1" t="s">
        <v>4</v>
      </c>
      <c r="J12" s="1">
        <f>FLOOR(B1*0.72,2.5)</f>
        <v>127.5</v>
      </c>
      <c r="K12" s="1" t="s">
        <v>5</v>
      </c>
      <c r="L12" s="10">
        <f>FLOOR(B1*0.8,2.5)</f>
        <v>142.5</v>
      </c>
      <c r="M12" s="10" t="s">
        <v>15</v>
      </c>
      <c r="N12" s="10">
        <f>FLOOR(B1*0.92,2.5)</f>
        <v>165</v>
      </c>
      <c r="O12" s="10" t="s">
        <v>17</v>
      </c>
      <c r="P12" s="10">
        <f>FLOOR(B1*0.84,2.5)</f>
        <v>150</v>
      </c>
      <c r="Q12" s="10" t="s">
        <v>15</v>
      </c>
      <c r="R12" s="10">
        <f>FLOOR(B1*0.96,2.5)</f>
        <v>172.5</v>
      </c>
      <c r="S12" s="10" t="s">
        <v>17</v>
      </c>
      <c r="T12" s="22"/>
      <c r="U12" s="24"/>
    </row>
    <row r="13" spans="1:25">
      <c r="J13" s="16" t="s">
        <v>27</v>
      </c>
      <c r="K13" s="17"/>
      <c r="L13" s="17"/>
      <c r="M13" s="18"/>
      <c r="N13" s="16" t="s">
        <v>50</v>
      </c>
      <c r="O13" s="17"/>
      <c r="P13" s="17"/>
      <c r="Q13" s="18"/>
      <c r="R13" s="19" t="s">
        <v>51</v>
      </c>
      <c r="S13" s="20"/>
      <c r="T13" s="21"/>
    </row>
    <row r="14" spans="1:25">
      <c r="A14" s="1" t="s">
        <v>10</v>
      </c>
      <c r="B14" s="1">
        <f>FLOOR(B1*0.2,2.5)</f>
        <v>35</v>
      </c>
      <c r="C14" s="1" t="s">
        <v>1</v>
      </c>
      <c r="D14" s="1">
        <f>FLOOR(B1*0.32,2.5)</f>
        <v>57.5</v>
      </c>
      <c r="E14" s="1" t="s">
        <v>2</v>
      </c>
      <c r="F14" s="1">
        <f>FLOOR(B1*0.44,2.5)</f>
        <v>77.5</v>
      </c>
      <c r="G14" s="1" t="s">
        <v>3</v>
      </c>
      <c r="H14" s="1">
        <f>FLOOR(B1*0.56,2.5)</f>
        <v>100</v>
      </c>
      <c r="I14" s="1" t="s">
        <v>4</v>
      </c>
      <c r="J14" s="10">
        <f>FLOOR(B1*0.68,2.5)</f>
        <v>120</v>
      </c>
      <c r="K14" s="10" t="s">
        <v>5</v>
      </c>
      <c r="L14" s="10">
        <f>FLOOR(B1*0.8,2.5)</f>
        <v>142.5</v>
      </c>
      <c r="M14" s="10" t="s">
        <v>17</v>
      </c>
      <c r="N14" s="10">
        <f>FLOOR(B1*0.72,2.5)</f>
        <v>127.5</v>
      </c>
      <c r="O14" s="10" t="s">
        <v>5</v>
      </c>
      <c r="P14" s="11">
        <f>FLOOR(B1*0.84,2.5)</f>
        <v>150</v>
      </c>
      <c r="Q14" s="11" t="s">
        <v>17</v>
      </c>
      <c r="R14" s="22"/>
      <c r="S14" s="23"/>
      <c r="T14" s="24"/>
    </row>
    <row r="15" spans="1:25">
      <c r="N15" s="16" t="s">
        <v>31</v>
      </c>
      <c r="O15" s="17"/>
      <c r="P15" s="17"/>
      <c r="Q15" s="17"/>
      <c r="R15" s="18"/>
      <c r="S15" s="16" t="s">
        <v>32</v>
      </c>
      <c r="T15" s="17"/>
      <c r="U15" s="17"/>
      <c r="V15" s="17"/>
      <c r="W15" s="18"/>
      <c r="X15" s="32" t="s">
        <v>23</v>
      </c>
      <c r="Y15" s="34"/>
    </row>
    <row r="16" spans="1:25">
      <c r="A16" s="1" t="s">
        <v>11</v>
      </c>
      <c r="B16" s="1">
        <f>FLOOR(B1*0.28,2.5)</f>
        <v>50</v>
      </c>
      <c r="C16" s="1" t="s">
        <v>1</v>
      </c>
      <c r="D16" s="1">
        <f>FLOOR(B1*0.4,2.5)</f>
        <v>70</v>
      </c>
      <c r="E16" s="1" t="s">
        <v>2</v>
      </c>
      <c r="F16" s="1">
        <f>FLOOR(B1*0.52,2.5)</f>
        <v>92.5</v>
      </c>
      <c r="G16" s="1" t="s">
        <v>3</v>
      </c>
      <c r="H16" s="1">
        <f>FLOOR(B1*0.64,2.5)</f>
        <v>115</v>
      </c>
      <c r="I16" s="1" t="s">
        <v>4</v>
      </c>
      <c r="J16" s="1">
        <f>FLOOR(B1*0.76,2.5)</f>
        <v>135</v>
      </c>
      <c r="K16" s="1" t="s">
        <v>5</v>
      </c>
      <c r="L16" s="1">
        <f>FLOOR(B1*0.88,2.5)</f>
        <v>157.5</v>
      </c>
      <c r="M16" s="1" t="s">
        <v>15</v>
      </c>
      <c r="N16" s="10">
        <f>FLOOR(B1*0.92,2.5)</f>
        <v>165</v>
      </c>
      <c r="O16" s="10" t="s">
        <v>16</v>
      </c>
      <c r="P16" s="14" t="s">
        <v>20</v>
      </c>
      <c r="Q16" s="15">
        <f>FLOOR(B1*1.04,2.5)</f>
        <v>185</v>
      </c>
      <c r="R16" s="10" t="s">
        <v>16</v>
      </c>
      <c r="S16" s="10">
        <f>FLOOR(B1*0.96,2.5)</f>
        <v>172.5</v>
      </c>
      <c r="T16" s="10" t="s">
        <v>22</v>
      </c>
      <c r="U16" s="14" t="s">
        <v>20</v>
      </c>
      <c r="V16" s="15">
        <f>FLOOR(B1*1.08,2.5)</f>
        <v>192.5</v>
      </c>
      <c r="W16" s="10" t="s">
        <v>16</v>
      </c>
      <c r="X16" s="32"/>
      <c r="Y16" s="34"/>
    </row>
    <row r="17" spans="1:26">
      <c r="L17" s="16" t="s">
        <v>25</v>
      </c>
      <c r="M17" s="17"/>
      <c r="N17" s="17"/>
      <c r="O17" s="18"/>
      <c r="P17" s="16" t="s">
        <v>26</v>
      </c>
      <c r="Q17" s="17"/>
      <c r="R17" s="17"/>
      <c r="S17" s="18"/>
      <c r="T17" s="16" t="s">
        <v>24</v>
      </c>
      <c r="U17" s="17"/>
      <c r="V17" s="17"/>
      <c r="W17" s="18"/>
      <c r="X17" s="19" t="s">
        <v>52</v>
      </c>
      <c r="Y17" s="20"/>
      <c r="Z17" s="21"/>
    </row>
    <row r="18" spans="1:26">
      <c r="A18" s="1" t="s">
        <v>12</v>
      </c>
      <c r="B18" s="1">
        <f>FLOOR(B1*0.24,2.5)</f>
        <v>42.5</v>
      </c>
      <c r="C18" s="1" t="s">
        <v>1</v>
      </c>
      <c r="D18" s="1">
        <f>FLOOR(B1*0.36,2.5)</f>
        <v>62.5</v>
      </c>
      <c r="E18" s="1" t="s">
        <v>2</v>
      </c>
      <c r="F18" s="1">
        <f>FLOOR(B1*0.48,2.5)</f>
        <v>85</v>
      </c>
      <c r="G18" s="1" t="s">
        <v>3</v>
      </c>
      <c r="H18" s="1">
        <f>FLOOR(B1*0.6,2.5)</f>
        <v>107.5</v>
      </c>
      <c r="I18" s="1" t="s">
        <v>4</v>
      </c>
      <c r="J18" s="1">
        <f>FLOOR(B1*0.72,2.5)</f>
        <v>127.5</v>
      </c>
      <c r="K18" s="1" t="s">
        <v>5</v>
      </c>
      <c r="L18" s="10">
        <f>FLOOR(B1*0.8,2.5)</f>
        <v>142.5</v>
      </c>
      <c r="M18" s="10" t="s">
        <v>15</v>
      </c>
      <c r="N18" s="10">
        <f>FLOOR(B1*0.92,2.5)</f>
        <v>165</v>
      </c>
      <c r="O18" s="10" t="s">
        <v>17</v>
      </c>
      <c r="P18" s="10">
        <f>FLOOR(B1*0.84,2.5)</f>
        <v>150</v>
      </c>
      <c r="Q18" s="10" t="s">
        <v>15</v>
      </c>
      <c r="R18" s="10">
        <f>FLOOR(B1*0.96,2.5)</f>
        <v>172.5</v>
      </c>
      <c r="S18" s="10" t="s">
        <v>17</v>
      </c>
      <c r="T18" s="10">
        <f>FLOOR(B1*0.88,2.5)</f>
        <v>157.5</v>
      </c>
      <c r="U18" s="10" t="s">
        <v>15</v>
      </c>
      <c r="V18" s="10">
        <f>FLOOR(B1*1,2.5)</f>
        <v>180</v>
      </c>
      <c r="W18" s="10" t="s">
        <v>17</v>
      </c>
      <c r="X18" s="22"/>
      <c r="Y18" s="23"/>
      <c r="Z18" s="24"/>
    </row>
    <row r="19" spans="1:26">
      <c r="J19" s="16" t="s">
        <v>33</v>
      </c>
      <c r="K19" s="17"/>
      <c r="L19" s="17"/>
      <c r="M19" s="18"/>
      <c r="N19" s="16" t="s">
        <v>34</v>
      </c>
      <c r="O19" s="17"/>
      <c r="P19" s="17"/>
      <c r="Q19" s="18"/>
      <c r="R19" s="16" t="s">
        <v>35</v>
      </c>
      <c r="S19" s="17"/>
      <c r="T19" s="17"/>
      <c r="U19" s="18"/>
      <c r="V19" s="19" t="s">
        <v>53</v>
      </c>
      <c r="W19" s="20"/>
      <c r="X19" s="21"/>
    </row>
    <row r="20" spans="1:26">
      <c r="A20" s="1" t="s">
        <v>13</v>
      </c>
      <c r="B20" s="1">
        <f>FLOOR(B1*0.2,2.5)</f>
        <v>35</v>
      </c>
      <c r="C20" s="1" t="s">
        <v>1</v>
      </c>
      <c r="D20" s="1">
        <f>FLOOR(B1*0.32,2.5)</f>
        <v>57.5</v>
      </c>
      <c r="E20" s="1" t="s">
        <v>2</v>
      </c>
      <c r="F20" s="1">
        <f>FLOOR(B1*0.44,2.5)</f>
        <v>77.5</v>
      </c>
      <c r="G20" s="1" t="s">
        <v>3</v>
      </c>
      <c r="H20" s="1">
        <f>FLOOR(B1*0.56,2.5)</f>
        <v>100</v>
      </c>
      <c r="I20" s="1" t="s">
        <v>4</v>
      </c>
      <c r="J20" s="10">
        <f>FLOOR(B1*0.68,2.5)</f>
        <v>120</v>
      </c>
      <c r="K20" s="10" t="s">
        <v>5</v>
      </c>
      <c r="L20" s="10">
        <f>FLOOR(B1*0.8,2.5)</f>
        <v>142.5</v>
      </c>
      <c r="M20" s="10" t="s">
        <v>17</v>
      </c>
      <c r="N20" s="10">
        <f>FLOOR(B1*0.72,2.5)</f>
        <v>127.5</v>
      </c>
      <c r="O20" s="10" t="s">
        <v>5</v>
      </c>
      <c r="P20" s="10">
        <f>FLOOR(B1*0.84,2.5)</f>
        <v>150</v>
      </c>
      <c r="Q20" s="10" t="s">
        <v>17</v>
      </c>
      <c r="R20" s="10">
        <f>FLOOR(B1*0.76,2.5)</f>
        <v>135</v>
      </c>
      <c r="S20" s="10" t="s">
        <v>5</v>
      </c>
      <c r="T20" s="10">
        <f>FLOOR(B1*0.88,2.5)</f>
        <v>157.5</v>
      </c>
      <c r="U20" s="10" t="s">
        <v>17</v>
      </c>
      <c r="V20" s="22"/>
      <c r="W20" s="23"/>
      <c r="X20" s="24"/>
    </row>
    <row r="22" spans="1:26">
      <c r="A22" s="1" t="s">
        <v>14</v>
      </c>
      <c r="B22" s="6">
        <f>FLOOR(B1*0.28,2.5)</f>
        <v>50</v>
      </c>
      <c r="C22" s="6" t="s">
        <v>1</v>
      </c>
      <c r="D22" s="6">
        <f>FLOOR(B1*0.44,2.5)</f>
        <v>77.5</v>
      </c>
      <c r="E22" s="6" t="s">
        <v>3</v>
      </c>
      <c r="F22" s="6">
        <f>FLOOR(B1*0.6,2.5)</f>
        <v>107.5</v>
      </c>
      <c r="G22" s="6" t="s">
        <v>36</v>
      </c>
      <c r="H22" s="6">
        <f>FLOOR(B1*0.72,2.5)</f>
        <v>127.5</v>
      </c>
      <c r="I22" s="6" t="s">
        <v>37</v>
      </c>
      <c r="J22" s="6">
        <f>FLOOR(B1*0.8,2.5)</f>
        <v>142.5</v>
      </c>
      <c r="K22" s="6" t="s">
        <v>38</v>
      </c>
      <c r="L22" s="6">
        <f>FLOOR(B1*0.88,2.5)</f>
        <v>157.5</v>
      </c>
      <c r="M22" s="6" t="s">
        <v>22</v>
      </c>
      <c r="N22" s="6">
        <f>FLOOR(B1*0.96,2.5)</f>
        <v>172.5</v>
      </c>
      <c r="O22" s="6" t="s">
        <v>17</v>
      </c>
      <c r="P22" s="6">
        <f>FLOOR(B1*1,2.5)</f>
        <v>180</v>
      </c>
      <c r="Q22" s="6" t="s">
        <v>17</v>
      </c>
      <c r="R22" s="35" t="s">
        <v>39</v>
      </c>
      <c r="S22" s="36"/>
      <c r="T22" s="36"/>
      <c r="U22" s="36"/>
      <c r="V22" s="36"/>
    </row>
    <row r="25" spans="1:26">
      <c r="D25" s="8" t="s">
        <v>40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6">
      <c r="D26" s="8" t="s">
        <v>41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6">
      <c r="D27" s="9" t="s">
        <v>42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6">
      <c r="N28" s="7"/>
    </row>
  </sheetData>
  <mergeCells count="25">
    <mergeCell ref="R22:V22"/>
    <mergeCell ref="N19:Q19"/>
    <mergeCell ref="R19:U19"/>
    <mergeCell ref="V19:X20"/>
    <mergeCell ref="X17:Z18"/>
    <mergeCell ref="J19:M19"/>
    <mergeCell ref="F1:T1"/>
    <mergeCell ref="N9:R9"/>
    <mergeCell ref="S9:T10"/>
    <mergeCell ref="N15:R15"/>
    <mergeCell ref="S15:W15"/>
    <mergeCell ref="X15:Y16"/>
    <mergeCell ref="T11:U12"/>
    <mergeCell ref="J13:M13"/>
    <mergeCell ref="N13:Q13"/>
    <mergeCell ref="R13:T14"/>
    <mergeCell ref="L17:O17"/>
    <mergeCell ref="P17:S17"/>
    <mergeCell ref="T17:W17"/>
    <mergeCell ref="L5:O5"/>
    <mergeCell ref="J7:M7"/>
    <mergeCell ref="P5:R6"/>
    <mergeCell ref="N7:P8"/>
    <mergeCell ref="L11:O11"/>
    <mergeCell ref="P11:S11"/>
  </mergeCells>
  <hyperlinks>
    <hyperlink ref="A3:S3" r:id="rId1" display="Группа В Контакте"/>
    <hyperlink ref="A4:S4" r:id="rId2" display="Пауэрлифтинг блог"/>
    <hyperlink ref="A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" sqref="F1:F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Пауэрлифтинг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2013-02-09T22:23:30Z</dcterms:created>
  <dcterms:modified xsi:type="dcterms:W3CDTF">2013-08-20T05:36:04Z</dcterms:modified>
</cp:coreProperties>
</file>