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tyush singh\Downloads\"/>
    </mc:Choice>
  </mc:AlternateContent>
  <xr:revisionPtr revIDLastSave="0" documentId="13_ncr:1_{6CE9C0C7-B906-430F-B41E-643DE426AD10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ITC-DDM" sheetId="5" r:id="rId1"/>
    <sheet name="Sensitivity analaysis" sheetId="6" r:id="rId2"/>
  </sheets>
  <calcPr calcId="181029"/>
</workbook>
</file>

<file path=xl/calcChain.xml><?xml version="1.0" encoding="utf-8"?>
<calcChain xmlns="http://schemas.openxmlformats.org/spreadsheetml/2006/main">
  <c r="I9" i="5" l="1"/>
  <c r="C8" i="5"/>
  <c r="C9" i="5" s="1"/>
  <c r="C10" i="5" l="1"/>
  <c r="C11" i="5" l="1"/>
  <c r="C12" i="5" s="1"/>
  <c r="C13" i="5" l="1"/>
  <c r="C14" i="5" l="1"/>
  <c r="C15" i="5" l="1"/>
  <c r="D10" i="5" l="1"/>
  <c r="E10" i="5" s="1"/>
  <c r="D12" i="5"/>
  <c r="E12" i="5" s="1"/>
  <c r="D14" i="5"/>
  <c r="E14" i="5" s="1"/>
  <c r="D9" i="5"/>
  <c r="E9" i="5" s="1"/>
  <c r="C16" i="5"/>
  <c r="D11" i="5"/>
  <c r="E11" i="5" s="1"/>
  <c r="D13" i="5"/>
  <c r="E13" i="5" s="1"/>
  <c r="D15" i="5"/>
  <c r="E15" i="5" s="1"/>
  <c r="D16" i="5"/>
  <c r="E16" i="5" l="1"/>
  <c r="E19" i="5" s="1"/>
  <c r="E21" i="5" l="1"/>
</calcChain>
</file>

<file path=xl/sharedStrings.xml><?xml version="1.0" encoding="utf-8"?>
<sst xmlns="http://schemas.openxmlformats.org/spreadsheetml/2006/main" count="19" uniqueCount="19">
  <si>
    <t>Year</t>
  </si>
  <si>
    <t>Discount Factor</t>
  </si>
  <si>
    <t>Value of D</t>
  </si>
  <si>
    <t>Present Value</t>
  </si>
  <si>
    <t>Implied Share Price</t>
  </si>
  <si>
    <t>Outcome</t>
  </si>
  <si>
    <t xml:space="preserve">Assumptions </t>
  </si>
  <si>
    <t>Current Dividend</t>
  </si>
  <si>
    <t>Dividend Growth for next 2Y</t>
  </si>
  <si>
    <t>Dividend Growth for following 5Y</t>
  </si>
  <si>
    <t>Dividend Growth thereafter</t>
  </si>
  <si>
    <t>Current Stock Price</t>
  </si>
  <si>
    <t>Cost of  Equity</t>
  </si>
  <si>
    <t xml:space="preserve">ITC- DDM </t>
  </si>
  <si>
    <t>Ticker</t>
  </si>
  <si>
    <t>Date</t>
  </si>
  <si>
    <t>ITC</t>
  </si>
  <si>
    <t>Cost of Equity (%)</t>
  </si>
  <si>
    <t>Implied Share Price (₹)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</si>
</sst>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₹-439]#,##0.00"/>
    <numFmt numFmtId="165" formatCode="[$₹-439]#,##0.0"/>
    <numFmt numFmtId="166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0" fontId="3" fillId="2" borderId="2" applyNumberFormat="0" applyAlignment="0" applyProtection="0"/>
    <xf numFmtId="0" fontId="4" fillId="2" borderId="1" applyNumberFormat="0" applyAlignment="0" applyProtection="0"/>
    <xf numFmtId="0" fontId="2" fillId="3" borderId="0" applyNumberFormat="0" applyBorder="0" applyAlignment="0" applyProtection="0"/>
    <xf numFmtId="0" fontId="5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2" borderId="2" xfId="1" applyAlignment="1">
      <alignment horizontal="center"/>
    </xf>
    <xf numFmtId="0" fontId="2" fillId="6" borderId="0" xfId="6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3" fillId="2" borderId="2" xfId="1" applyNumberFormat="1" applyAlignment="1">
      <alignment horizontal="center"/>
    </xf>
    <xf numFmtId="0" fontId="1" fillId="2" borderId="1" xfId="2" applyFont="1" applyAlignment="1">
      <alignment horizontal="center"/>
    </xf>
    <xf numFmtId="0" fontId="3" fillId="8" borderId="2" xfId="1" applyFill="1" applyAlignment="1">
      <alignment horizontal="center"/>
    </xf>
    <xf numFmtId="0" fontId="6" fillId="0" borderId="5" xfId="0" applyFont="1" applyBorder="1"/>
    <xf numFmtId="0" fontId="0" fillId="0" borderId="5" xfId="0" applyBorder="1"/>
    <xf numFmtId="0" fontId="2" fillId="3" borderId="6" xfId="3" applyBorder="1" applyAlignment="1">
      <alignment horizontal="center"/>
    </xf>
    <xf numFmtId="14" fontId="2" fillId="3" borderId="7" xfId="3" applyNumberFormat="1" applyBorder="1" applyAlignment="1">
      <alignment horizontal="center"/>
    </xf>
    <xf numFmtId="166" fontId="2" fillId="7" borderId="1" xfId="7" applyNumberFormat="1" applyBorder="1" applyAlignment="1">
      <alignment horizontal="center" vertical="center"/>
    </xf>
    <xf numFmtId="164" fontId="2" fillId="7" borderId="1" xfId="7" applyNumberFormat="1" applyBorder="1" applyAlignment="1">
      <alignment horizontal="center" vertical="center"/>
    </xf>
    <xf numFmtId="165" fontId="2" fillId="7" borderId="1" xfId="7" applyNumberFormat="1" applyBorder="1" applyAlignment="1">
      <alignment horizontal="center" vertical="center"/>
    </xf>
    <xf numFmtId="0" fontId="2" fillId="5" borderId="4" xfId="5" applyBorder="1" applyAlignment="1">
      <alignment horizontal="left" vertical="top" indent="1"/>
    </xf>
    <xf numFmtId="0" fontId="5" fillId="4" borderId="3" xfId="4" applyBorder="1" applyAlignment="1">
      <alignment horizontal="center"/>
    </xf>
    <xf numFmtId="2" fontId="0" fillId="0" borderId="0" xfId="0" applyNumberFormat="1"/>
    <xf numFmtId="9" fontId="0" fillId="0" borderId="0" xfId="8" applyFont="1"/>
    <xf numFmtId="9" fontId="2" fillId="7" borderId="1" xfId="8" applyFill="1" applyBorder="1" applyAlignment="1">
      <alignment horizontal="center" vertical="center"/>
    </xf>
    <xf numFmtId="166" fontId="0" fillId="0" borderId="0" xfId="8" applyNumberFormat="1" applyFont="1" applyAlignment="1">
      <alignment horizontal="center"/>
    </xf>
    <xf numFmtId="0" fontId="1" fillId="0" borderId="8" xfId="0" applyFont="1" applyBorder="1" applyAlignment="1">
      <alignment horizontal="center" vertical="top"/>
    </xf>
  </cellXfs>
  <cellStyles count="9">
    <cellStyle name="20% - Accent2" xfId="3" builtinId="34"/>
    <cellStyle name="40% - Accent4" xfId="5" builtinId="43"/>
    <cellStyle name="40% - Accent6" xfId="7" builtinId="51"/>
    <cellStyle name="60% - Accent4" xfId="6" builtinId="44"/>
    <cellStyle name="Accent4" xfId="4" builtinId="41"/>
    <cellStyle name="Calculation" xfId="2" builtinId="22"/>
    <cellStyle name="Normal" xfId="0" builtinId="0"/>
    <cellStyle name="Output" xfId="1" builtinId="21"/>
    <cellStyle name="Percent" xfId="8" builtinId="5"/>
  </cellStyles>
  <dxfs count="7">
    <dxf>
      <fill>
        <patternFill patternType="solid">
          <fgColor auto="1"/>
          <bgColor rgb="FFFF0000"/>
        </patternFill>
      </fill>
    </dxf>
    <dxf>
      <fill>
        <patternFill>
          <bgColor rgb="FF00B050"/>
        </patternFill>
      </fill>
    </dxf>
    <dxf>
      <numFmt numFmtId="164" formatCode="[$₹-439]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%"/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70C0"/>
                </a:solidFill>
              </a:rPr>
              <a:t>Implied Share Price (₹) Vs Cost of Equity (%)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70C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26586635686933"/>
          <c:y val="0.13276040204520248"/>
          <c:w val="0.87873413364313069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'Sensitivity analaysis'!$B$7:$B$16</c:f>
              <c:numCache>
                <c:formatCode>0.0%</c:formatCode>
                <c:ptCount val="10"/>
                <c:pt idx="0">
                  <c:v>0.09</c:v>
                </c:pt>
                <c:pt idx="1">
                  <c:v>9.5000000000000001E-2</c:v>
                </c:pt>
                <c:pt idx="2">
                  <c:v>0.1</c:v>
                </c:pt>
                <c:pt idx="3">
                  <c:v>0.105</c:v>
                </c:pt>
                <c:pt idx="4">
                  <c:v>0.11</c:v>
                </c:pt>
                <c:pt idx="5">
                  <c:v>0.115</c:v>
                </c:pt>
                <c:pt idx="6">
                  <c:v>0.12</c:v>
                </c:pt>
                <c:pt idx="7">
                  <c:v>0.125</c:v>
                </c:pt>
                <c:pt idx="8">
                  <c:v>0.13</c:v>
                </c:pt>
                <c:pt idx="9">
                  <c:v>0.13500000000000001</c:v>
                </c:pt>
              </c:numCache>
            </c:numRef>
          </c:cat>
          <c:val>
            <c:numRef>
              <c:f>'Sensitivity analaysis'!$C$7:$C$16</c:f>
              <c:numCache>
                <c:formatCode>[$₹-439]#,##0.00</c:formatCode>
                <c:ptCount val="10"/>
                <c:pt idx="0">
                  <c:v>600.45902304128526</c:v>
                </c:pt>
                <c:pt idx="1">
                  <c:v>531.70959737215696</c:v>
                </c:pt>
                <c:pt idx="2">
                  <c:v>476.75206611570229</c:v>
                </c:pt>
                <c:pt idx="3">
                  <c:v>431.82386533201378</c:v>
                </c:pt>
                <c:pt idx="4">
                  <c:v>394.41665607077721</c:v>
                </c:pt>
                <c:pt idx="5">
                  <c:v>362.79392875797316</c:v>
                </c:pt>
                <c:pt idx="6">
                  <c:v>335.71534861814212</c:v>
                </c:pt>
                <c:pt idx="7">
                  <c:v>312.27136297956395</c:v>
                </c:pt>
                <c:pt idx="8">
                  <c:v>291.77983088615429</c:v>
                </c:pt>
                <c:pt idx="9">
                  <c:v>273.71913641704515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'Sensitivity analaysis'!$C$6</c15:sqref>
                        </c15:formulaRef>
                      </c:ext>
                    </c:extLst>
                    <c:strCache>
                      <c:ptCount val="1"/>
                      <c:pt idx="0">
                        <c:v>Implied Share Price (₹)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8E3-4EEB-85CC-97289CE7A0C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94898544"/>
        <c:axId val="694894584"/>
      </c:lineChart>
      <c:catAx>
        <c:axId val="69489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rgbClr val="0070C0"/>
                    </a:solidFill>
                  </a:rPr>
                  <a:t>Cost of Equity (%)</a:t>
                </a:r>
              </a:p>
            </c:rich>
          </c:tx>
          <c:layout>
            <c:manualLayout>
              <c:xMode val="edge"/>
              <c:yMode val="edge"/>
              <c:x val="0.43255750123444459"/>
              <c:y val="0.910606407500300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894584"/>
        <c:crosses val="autoZero"/>
        <c:auto val="1"/>
        <c:lblAlgn val="ctr"/>
        <c:lblOffset val="100"/>
        <c:noMultiLvlLbl val="0"/>
      </c:catAx>
      <c:valAx>
        <c:axId val="694894584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99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0070C0"/>
                    </a:solidFill>
                  </a:rPr>
                  <a:t>Implied Share Price (₹)</a:t>
                </a:r>
              </a:p>
            </c:rich>
          </c:tx>
          <c:layout>
            <c:manualLayout>
              <c:xMode val="edge"/>
              <c:yMode val="edge"/>
              <c:x val="2.7833770111929841E-2"/>
              <c:y val="0.321459139783091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₹-439]#,##0.00" sourceLinked="1"/>
        <c:majorTickMark val="out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89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5</xdr:col>
      <xdr:colOff>0</xdr:colOff>
      <xdr:row>7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65511BB8-B682-46E5-9EF0-1DF681731974}"/>
            </a:ext>
          </a:extLst>
        </xdr:cNvPr>
        <xdr:cNvCxnSpPr/>
      </xdr:nvCxnSpPr>
      <xdr:spPr>
        <a:xfrm>
          <a:off x="1828800" y="962025"/>
          <a:ext cx="478155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0</xdr:row>
      <xdr:rowOff>95249</xdr:rowOff>
    </xdr:from>
    <xdr:to>
      <xdr:col>17</xdr:col>
      <xdr:colOff>409575</xdr:colOff>
      <xdr:row>21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350C64-4733-2655-CE00-1856E147B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C2F87A-7074-450B-B1E5-696C41B4236A}" name="Table1" displayName="Table1" ref="B6:C16" totalsRowShown="0" headerRowDxfId="6" headerRowBorderDxfId="4" tableBorderDxfId="5">
  <autoFilter ref="B6:C16" xr:uid="{BFC2F87A-7074-450B-B1E5-696C41B4236A}"/>
  <tableColumns count="2">
    <tableColumn id="1" xr3:uid="{A29255A1-F732-481B-A000-93F44212D262}" name="Cost of Equity (%)" dataDxfId="3" dataCellStyle="Percent"/>
    <tableColumn id="2" xr3:uid="{F2E49D54-3C6F-4CDF-8875-9B8D7B33F5CB}" name="Implied Share Price (₹)" dataDxfId="2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F18A7-52FC-4C3A-B286-3DDFCB574D44}">
  <dimension ref="B2:I36"/>
  <sheetViews>
    <sheetView showGridLines="0" workbookViewId="0">
      <selection activeCell="F30" sqref="F30"/>
    </sheetView>
  </sheetViews>
  <sheetFormatPr defaultRowHeight="15" x14ac:dyDescent="0.25"/>
  <cols>
    <col min="2" max="2" width="12.140625" customWidth="1"/>
    <col min="3" max="3" width="18.28515625" customWidth="1"/>
    <col min="4" max="4" width="22.7109375" customWidth="1"/>
    <col min="5" max="5" width="19.7109375" customWidth="1"/>
    <col min="6" max="6" width="19.140625" customWidth="1"/>
    <col min="7" max="7" width="18.140625" customWidth="1"/>
    <col min="8" max="8" width="33.7109375" customWidth="1"/>
    <col min="9" max="9" width="14" customWidth="1"/>
    <col min="10" max="10" width="14.5703125" customWidth="1"/>
    <col min="11" max="11" width="13.28515625" customWidth="1"/>
    <col min="12" max="12" width="12.5703125" customWidth="1"/>
  </cols>
  <sheetData>
    <row r="2" spans="2:9" ht="21" x14ac:dyDescent="0.35">
      <c r="B2" s="10" t="s">
        <v>13</v>
      </c>
      <c r="C2" s="11"/>
      <c r="D2" s="11"/>
      <c r="E2" s="11"/>
      <c r="F2" s="11"/>
    </row>
    <row r="4" spans="2:9" x14ac:dyDescent="0.25">
      <c r="B4" t="s">
        <v>14</v>
      </c>
      <c r="C4" s="12" t="s">
        <v>16</v>
      </c>
    </row>
    <row r="5" spans="2:9" x14ac:dyDescent="0.25">
      <c r="B5" t="s">
        <v>15</v>
      </c>
      <c r="C5" s="13">
        <v>45827</v>
      </c>
    </row>
    <row r="7" spans="2:9" ht="15.75" thickBot="1" x14ac:dyDescent="0.3">
      <c r="B7" s="4" t="s">
        <v>0</v>
      </c>
      <c r="C7" s="4" t="s">
        <v>2</v>
      </c>
      <c r="D7" s="4" t="s">
        <v>1</v>
      </c>
      <c r="E7" s="4" t="s">
        <v>3</v>
      </c>
    </row>
    <row r="8" spans="2:9" ht="16.5" thickTop="1" thickBot="1" x14ac:dyDescent="0.3">
      <c r="B8" s="1">
        <v>0</v>
      </c>
      <c r="C8" s="6">
        <f>I10</f>
        <v>14.35</v>
      </c>
      <c r="D8" s="1"/>
      <c r="E8" s="1"/>
      <c r="H8" s="18" t="s">
        <v>6</v>
      </c>
    </row>
    <row r="9" spans="2:9" ht="15.75" thickTop="1" x14ac:dyDescent="0.25">
      <c r="B9" s="1">
        <v>1</v>
      </c>
      <c r="C9" s="6">
        <f>C8*(1+$I$11)</f>
        <v>17.22</v>
      </c>
      <c r="D9" s="5">
        <f>1/(1+$I$9)^B9</f>
        <v>0.9009009009009008</v>
      </c>
      <c r="E9" s="6">
        <f>C9*D9</f>
        <v>15.51351351351351</v>
      </c>
      <c r="H9" s="17" t="s">
        <v>12</v>
      </c>
      <c r="I9" s="21">
        <f>IF('Sensitivity analaysis'!E1="",0.11,'Sensitivity analaysis'!E1)</f>
        <v>0.11</v>
      </c>
    </row>
    <row r="10" spans="2:9" x14ac:dyDescent="0.25">
      <c r="B10" s="1">
        <v>2</v>
      </c>
      <c r="C10" s="6">
        <f>C9*(1+$I$11)</f>
        <v>20.663999999999998</v>
      </c>
      <c r="D10" s="5">
        <f>1/(1+$I$9)^B10</f>
        <v>0.8116224332440547</v>
      </c>
      <c r="E10" s="6">
        <f>C10*D10</f>
        <v>16.771365960555144</v>
      </c>
      <c r="H10" s="17" t="s">
        <v>7</v>
      </c>
      <c r="I10" s="15">
        <v>14.35</v>
      </c>
    </row>
    <row r="11" spans="2:9" x14ac:dyDescent="0.25">
      <c r="B11" s="1">
        <v>3</v>
      </c>
      <c r="C11" s="6">
        <f>C10*(1+$I$12)</f>
        <v>22.730399999999999</v>
      </c>
      <c r="D11" s="5">
        <f>1/(1+$I$9)^B11</f>
        <v>0.73119138130095018</v>
      </c>
      <c r="E11" s="6">
        <f>C11*D11</f>
        <v>16.620272573523117</v>
      </c>
      <c r="H11" s="17" t="s">
        <v>8</v>
      </c>
      <c r="I11" s="14">
        <v>0.2</v>
      </c>
    </row>
    <row r="12" spans="2:9" x14ac:dyDescent="0.25">
      <c r="B12" s="1">
        <v>4</v>
      </c>
      <c r="C12" s="6">
        <f>C11*(1+$I$12)</f>
        <v>25.003440000000001</v>
      </c>
      <c r="D12" s="5">
        <f>1/(1+$I$9)^B12</f>
        <v>0.65873097414500015</v>
      </c>
      <c r="E12" s="6">
        <f>C12*D12</f>
        <v>16.470540388176062</v>
      </c>
      <c r="H12" s="17" t="s">
        <v>9</v>
      </c>
      <c r="I12" s="14">
        <v>0.1</v>
      </c>
    </row>
    <row r="13" spans="2:9" x14ac:dyDescent="0.25">
      <c r="B13" s="1">
        <v>5</v>
      </c>
      <c r="C13" s="6">
        <f>C12*(1+$I$12)</f>
        <v>27.503784000000003</v>
      </c>
      <c r="D13" s="5">
        <f>1/(1+$I$9)^B13</f>
        <v>0.5934513280585586</v>
      </c>
      <c r="E13" s="6">
        <f>C13*D13</f>
        <v>16.322157141435738</v>
      </c>
      <c r="H13" s="17" t="s">
        <v>10</v>
      </c>
      <c r="I13" s="21">
        <v>0.05</v>
      </c>
    </row>
    <row r="14" spans="2:9" x14ac:dyDescent="0.25">
      <c r="B14" s="1">
        <v>6</v>
      </c>
      <c r="C14" s="6">
        <f>C13*(1+$I$12)</f>
        <v>30.254162400000006</v>
      </c>
      <c r="D14" s="5">
        <f>1/(1+$I$9)^B14</f>
        <v>0.53464083608879154</v>
      </c>
      <c r="E14" s="6">
        <f>C14*D14</f>
        <v>16.175110680702083</v>
      </c>
      <c r="H14" s="17" t="s">
        <v>11</v>
      </c>
      <c r="I14" s="16">
        <v>416</v>
      </c>
    </row>
    <row r="15" spans="2:9" x14ac:dyDescent="0.25">
      <c r="B15" s="1">
        <v>7</v>
      </c>
      <c r="C15" s="6">
        <f>C14*(1+$I$12)</f>
        <v>33.279578640000011</v>
      </c>
      <c r="D15" s="5">
        <f>1/(1+$I$9)^B15</f>
        <v>0.48165841089080319</v>
      </c>
      <c r="E15" s="6">
        <f>C15*D15</f>
        <v>16.029388962857922</v>
      </c>
    </row>
    <row r="16" spans="2:9" x14ac:dyDescent="0.25">
      <c r="B16" s="1">
        <v>7</v>
      </c>
      <c r="C16" s="6">
        <f>(C15*(1+I13))/(I9-I13)</f>
        <v>582.39262620000022</v>
      </c>
      <c r="D16" s="5">
        <f>1/(1+$I$9)^B16</f>
        <v>0.48165841089080319</v>
      </c>
      <c r="E16" s="6">
        <f>C16*D16</f>
        <v>280.51430685001367</v>
      </c>
    </row>
    <row r="17" spans="3:8" x14ac:dyDescent="0.25">
      <c r="D17" s="1"/>
      <c r="E17" s="1"/>
      <c r="H17" s="2"/>
    </row>
    <row r="18" spans="3:8" x14ac:dyDescent="0.25">
      <c r="D18" s="1"/>
      <c r="E18" s="1"/>
    </row>
    <row r="19" spans="3:8" x14ac:dyDescent="0.25">
      <c r="D19" s="3" t="s">
        <v>4</v>
      </c>
      <c r="E19" s="7">
        <f>SUM(E9:E16)</f>
        <v>394.41665607077721</v>
      </c>
    </row>
    <row r="20" spans="3:8" x14ac:dyDescent="0.25">
      <c r="D20" s="1"/>
      <c r="E20" s="1"/>
    </row>
    <row r="21" spans="3:8" x14ac:dyDescent="0.25">
      <c r="D21" s="9" t="s">
        <v>5</v>
      </c>
      <c r="E21" s="8" t="str">
        <f>IF(E19&gt;I14,"Undervalued","Overvalued")</f>
        <v>Overvalued</v>
      </c>
    </row>
    <row r="26" spans="3:8" x14ac:dyDescent="0.25">
      <c r="C26" s="1"/>
      <c r="D26" s="6"/>
    </row>
    <row r="27" spans="3:8" x14ac:dyDescent="0.25">
      <c r="C27" s="22"/>
      <c r="D27" s="6"/>
    </row>
    <row r="28" spans="3:8" x14ac:dyDescent="0.25">
      <c r="C28" s="22"/>
      <c r="D28" s="6"/>
    </row>
    <row r="29" spans="3:8" x14ac:dyDescent="0.25">
      <c r="C29" s="22"/>
      <c r="D29" s="6"/>
    </row>
    <row r="30" spans="3:8" x14ac:dyDescent="0.25">
      <c r="C30" s="22"/>
      <c r="D30" s="6"/>
    </row>
    <row r="31" spans="3:8" x14ac:dyDescent="0.25">
      <c r="C31" s="22"/>
      <c r="D31" s="6"/>
    </row>
    <row r="32" spans="3:8" x14ac:dyDescent="0.25">
      <c r="C32" s="22"/>
      <c r="D32" s="6"/>
    </row>
    <row r="33" spans="3:4" x14ac:dyDescent="0.25">
      <c r="C33" s="22"/>
      <c r="D33" s="6"/>
    </row>
    <row r="34" spans="3:4" x14ac:dyDescent="0.25">
      <c r="C34" s="22"/>
      <c r="D34" s="6"/>
    </row>
    <row r="35" spans="3:4" x14ac:dyDescent="0.25">
      <c r="C35" s="22"/>
      <c r="D35" s="6"/>
    </row>
    <row r="36" spans="3:4" x14ac:dyDescent="0.25">
      <c r="C36" s="22"/>
      <c r="D36" s="6"/>
    </row>
  </sheetData>
  <conditionalFormatting sqref="E21">
    <cfRule type="containsText" dxfId="1" priority="1" operator="containsText" text="Undervalued">
      <formula>NOT(ISERROR(SEARCH("Undervalued",E21)))</formula>
    </cfRule>
    <cfRule type="containsText" dxfId="0" priority="2" operator="containsText" text="Overvalued">
      <formula>NOT(ISERROR(SEARCH("Overvalued",E21)))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F0B27-39C0-4710-A1F9-06C92877B485}">
  <dimension ref="B1:M16"/>
  <sheetViews>
    <sheetView showGridLines="0" tabSelected="1" workbookViewId="0">
      <selection activeCell="C17" sqref="C17"/>
    </sheetView>
  </sheetViews>
  <sheetFormatPr defaultRowHeight="15" x14ac:dyDescent="0.25"/>
  <cols>
    <col min="2" max="2" width="18.7109375" customWidth="1"/>
    <col min="3" max="3" width="23.28515625" customWidth="1"/>
    <col min="6" max="6" width="9.5703125" bestFit="1" customWidth="1"/>
  </cols>
  <sheetData>
    <row r="1" spans="2:13" x14ac:dyDescent="0.25">
      <c r="E1" s="19"/>
    </row>
    <row r="3" spans="2:13" x14ac:dyDescent="0.25">
      <c r="E3" s="20"/>
      <c r="F3" s="20"/>
      <c r="G3" s="20"/>
      <c r="H3" s="20"/>
      <c r="I3" s="20"/>
      <c r="J3" s="20"/>
    </row>
    <row r="6" spans="2:13" x14ac:dyDescent="0.25">
      <c r="B6" s="23" t="s">
        <v>17</v>
      </c>
      <c r="C6" s="23" t="s">
        <v>18</v>
      </c>
    </row>
    <row r="7" spans="2:13" x14ac:dyDescent="0.25">
      <c r="B7" s="22">
        <v>0.09</v>
      </c>
      <c r="C7" s="6">
        <v>600.45902304128526</v>
      </c>
    </row>
    <row r="8" spans="2:13" x14ac:dyDescent="0.25">
      <c r="B8" s="22">
        <v>9.5000000000000001E-2</v>
      </c>
      <c r="C8" s="6">
        <v>531.70959737215696</v>
      </c>
    </row>
    <row r="9" spans="2:13" x14ac:dyDescent="0.25">
      <c r="B9" s="22">
        <v>0.1</v>
      </c>
      <c r="C9" s="6">
        <v>476.75206611570229</v>
      </c>
      <c r="M9" s="19"/>
    </row>
    <row r="10" spans="2:13" x14ac:dyDescent="0.25">
      <c r="B10" s="22">
        <v>0.105</v>
      </c>
      <c r="C10" s="6">
        <v>431.82386533201378</v>
      </c>
      <c r="M10" s="19"/>
    </row>
    <row r="11" spans="2:13" x14ac:dyDescent="0.25">
      <c r="B11" s="22">
        <v>0.11</v>
      </c>
      <c r="C11" s="6">
        <v>394.41665607077721</v>
      </c>
    </row>
    <row r="12" spans="2:13" x14ac:dyDescent="0.25">
      <c r="B12" s="22">
        <v>0.115</v>
      </c>
      <c r="C12" s="6">
        <v>362.79392875797316</v>
      </c>
    </row>
    <row r="13" spans="2:13" x14ac:dyDescent="0.25">
      <c r="B13" s="22">
        <v>0.12</v>
      </c>
      <c r="C13" s="6">
        <v>335.71534861814212</v>
      </c>
    </row>
    <row r="14" spans="2:13" x14ac:dyDescent="0.25">
      <c r="B14" s="22">
        <v>0.125</v>
      </c>
      <c r="C14" s="6">
        <v>312.27136297956395</v>
      </c>
    </row>
    <row r="15" spans="2:13" x14ac:dyDescent="0.25">
      <c r="B15" s="22">
        <v>0.13</v>
      </c>
      <c r="C15" s="6">
        <v>291.77983088615429</v>
      </c>
    </row>
    <row r="16" spans="2:13" x14ac:dyDescent="0.25">
      <c r="B16" s="22">
        <v>0.13500000000000001</v>
      </c>
      <c r="C16" s="6">
        <v>273.71913641704515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ITC-DDM</vt:lpstr>
      <vt:lpstr>Sensitivity analaysis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Pratyush Singh</cp:lastModifiedBy>
  <dcterms:created xsi:type="dcterms:W3CDTF">2025-06-19T17:51:53Z</dcterms:created>
  <dcterms:modified xsi:type="dcterms:W3CDTF">2025-06-19T21:23:37Z</dcterms:modified>
</cp:coreProperties>
</file>