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Backup\4 tax\2016\data to auditor\"/>
    </mc:Choice>
  </mc:AlternateContent>
  <bookViews>
    <workbookView xWindow="480" yWindow="96" windowWidth="9552" windowHeight="4512" tabRatio="917" firstSheet="1" activeTab="1"/>
  </bookViews>
  <sheets>
    <sheet name="2010_2009" sheetId="36" state="hidden" r:id="rId1"/>
    <sheet name="interco" sheetId="1" r:id="rId2"/>
    <sheet name="工作表1" sheetId="37" r:id="rId3"/>
    <sheet name="gl 125000 2010" sheetId="34" state="hidden" r:id="rId4"/>
    <sheet name="2010 Afft sales" sheetId="24" state="hidden" r:id="rId5"/>
    <sheet name="2007 PurGR" sheetId="5" state="hidden" r:id="rId6"/>
  </sheets>
  <externalReferences>
    <externalReference r:id="rId7"/>
    <externalReference r:id="rId8"/>
    <externalReference r:id="rId9"/>
  </externalReferences>
  <definedNames>
    <definedName name="_____10207582" hidden="1">#REF!</definedName>
    <definedName name="_____10240067" hidden="1">#REF!</definedName>
    <definedName name="_____10389329" hidden="1">#REF!</definedName>
    <definedName name="_____10412413" hidden="1">#REF!</definedName>
    <definedName name="_____1058895" hidden="1">#REF!</definedName>
    <definedName name="_____10598773" hidden="1">#REF!</definedName>
    <definedName name="_____1065302" hidden="1">#REF!</definedName>
    <definedName name="_____10726190" hidden="1">#REF!</definedName>
    <definedName name="_____10755694" hidden="1">#REF!</definedName>
    <definedName name="_____10925627" hidden="1">#REF!</definedName>
    <definedName name="_____10962171" hidden="1">#REF!</definedName>
    <definedName name="_____11021686" hidden="1">#REF!</definedName>
    <definedName name="_____11056847" hidden="1">#REF!</definedName>
    <definedName name="_____11120958" hidden="1">#REF!</definedName>
    <definedName name="_____11138493" hidden="1">#REF!</definedName>
    <definedName name="_____11295903" hidden="1">#REF!</definedName>
    <definedName name="_____1140106" hidden="1">#REF!</definedName>
    <definedName name="_____11403180" hidden="1">#REF!</definedName>
    <definedName name="_____11578179" hidden="1">#REF!</definedName>
    <definedName name="_____11657352" hidden="1">#REF!</definedName>
    <definedName name="_____11677868" hidden="1">#REF!</definedName>
    <definedName name="_____11732919" hidden="1">#REF!</definedName>
    <definedName name="_____11758250" hidden="1">#REF!</definedName>
    <definedName name="_____11822707" hidden="1">#REF!</definedName>
    <definedName name="_____11885083" hidden="1">#REF!</definedName>
    <definedName name="_____11917049" hidden="1">#REF!</definedName>
    <definedName name="_____11948205" hidden="1">#REF!</definedName>
    <definedName name="_____11962927" hidden="1">#REF!</definedName>
    <definedName name="_____11976707" hidden="1">#REF!</definedName>
    <definedName name="_____12015361" hidden="1">#REF!</definedName>
    <definedName name="_____12103385" hidden="1">#REF!</definedName>
    <definedName name="_____12116230" hidden="1">#REF!</definedName>
    <definedName name="_____1213819" hidden="1">#REF!</definedName>
    <definedName name="_____12159467" hidden="1">#REF!</definedName>
    <definedName name="_____12173850" hidden="1">#REF!</definedName>
    <definedName name="_____12176163" hidden="1">#REF!</definedName>
    <definedName name="_____12351245" hidden="1">#REF!</definedName>
    <definedName name="_____12398291" hidden="1">#REF!</definedName>
    <definedName name="_____12623615" hidden="1">#REF!</definedName>
    <definedName name="_____1271254" hidden="1">#REF!</definedName>
    <definedName name="_____1286698" hidden="1">#REF!</definedName>
    <definedName name="_____12917394" hidden="1">#REF!</definedName>
    <definedName name="_____1302314" hidden="1">#REF!</definedName>
    <definedName name="_____13042439" hidden="1">#REF!</definedName>
    <definedName name="_____13204080" hidden="1">#REF!</definedName>
    <definedName name="_____13271803" hidden="1">#REF!</definedName>
    <definedName name="_____13361794" hidden="1">#REF!</definedName>
    <definedName name="_____1336700" hidden="1">#REF!</definedName>
    <definedName name="_____13399762" hidden="1">#REF!</definedName>
    <definedName name="_____13491971" hidden="1">#REF!</definedName>
    <definedName name="_____13508863" hidden="1">#REF!</definedName>
    <definedName name="_____13559783" hidden="1">#REF!</definedName>
    <definedName name="_____1359410" hidden="1">#REF!</definedName>
    <definedName name="_____13876999" hidden="1">#REF!</definedName>
    <definedName name="_____13880092" hidden="1">#REF!</definedName>
    <definedName name="_____13989407" hidden="1">#REF!</definedName>
    <definedName name="_____14065141" hidden="1">#REF!</definedName>
    <definedName name="_____14105279" hidden="1">#REF!</definedName>
    <definedName name="_____14140004" hidden="1">#REF!</definedName>
    <definedName name="_____14492327" hidden="1">#REF!</definedName>
    <definedName name="_____14559329" hidden="1">#REF!</definedName>
    <definedName name="_____14592892" hidden="1">#REF!</definedName>
    <definedName name="_____14622880" hidden="1">#REF!</definedName>
    <definedName name="_____14720923" hidden="1">#REF!</definedName>
    <definedName name="_____14737976" hidden="1">#REF!</definedName>
    <definedName name="_____1475323" hidden="1">#REF!</definedName>
    <definedName name="_____14787454" hidden="1">#REF!</definedName>
    <definedName name="_____14805317" hidden="1">#REF!</definedName>
    <definedName name="_____14806045" hidden="1">#REF!</definedName>
    <definedName name="_____14900727" hidden="1">#REF!</definedName>
    <definedName name="_____15191532" hidden="1">#REF!</definedName>
    <definedName name="_____15256155" hidden="1">#REF!</definedName>
    <definedName name="_____15272475" hidden="1">#REF!</definedName>
    <definedName name="_____15288991" hidden="1">#REF!</definedName>
    <definedName name="_____15291805" hidden="1">#REF!</definedName>
    <definedName name="_____15330261" hidden="1">#REF!</definedName>
    <definedName name="_____1536298" hidden="1">#REF!</definedName>
    <definedName name="_____1538110" hidden="1">#REF!</definedName>
    <definedName name="_____15484667" hidden="1">#REF!</definedName>
    <definedName name="_____15533287" hidden="1">#REF!</definedName>
    <definedName name="_____15583361" hidden="1">#REF!</definedName>
    <definedName name="_____15699292" hidden="1">#REF!</definedName>
    <definedName name="_____15768618" hidden="1">#REF!</definedName>
    <definedName name="_____15847642" hidden="1">#REF!</definedName>
    <definedName name="_____15948988" hidden="1">#REF!</definedName>
    <definedName name="_____16022444" hidden="1">#REF!</definedName>
    <definedName name="_____16145313" hidden="1">#REF!</definedName>
    <definedName name="_____16165007" hidden="1">#REF!</definedName>
    <definedName name="_____16316665" hidden="1">#REF!</definedName>
    <definedName name="_____16327972" hidden="1">#REF!</definedName>
    <definedName name="_____16367662" hidden="1">#REF!</definedName>
    <definedName name="_____16455657" hidden="1">#REF!</definedName>
    <definedName name="_____16479940" hidden="1">#REF!</definedName>
    <definedName name="_____16487766" hidden="1">#REF!</definedName>
    <definedName name="_____16606343" hidden="1">#REF!</definedName>
    <definedName name="_____16634679" hidden="1">#REF!</definedName>
    <definedName name="_____16635860" hidden="1">#REF!</definedName>
    <definedName name="_____16757376" hidden="1">#REF!</definedName>
    <definedName name="_____16966314" hidden="1">#REF!</definedName>
    <definedName name="_____17113168" hidden="1">#REF!</definedName>
    <definedName name="_____17127955" hidden="1">#REF!</definedName>
    <definedName name="_____17160249" hidden="1">#REF!</definedName>
    <definedName name="_____17165840" hidden="1">#REF!</definedName>
    <definedName name="_____17211420" hidden="1">#REF!</definedName>
    <definedName name="_____17213291" hidden="1">#REF!</definedName>
    <definedName name="_____17231012" hidden="1">#REF!</definedName>
    <definedName name="_____17245931" hidden="1">#REF!</definedName>
    <definedName name="_____1753831" hidden="1">#REF!</definedName>
    <definedName name="_____17723388" hidden="1">#REF!</definedName>
    <definedName name="_____17784095" hidden="1">#REF!</definedName>
    <definedName name="_____17793847" hidden="1">#REF!</definedName>
    <definedName name="_____17860884" hidden="1">#REF!</definedName>
    <definedName name="_____17981637" hidden="1">#REF!</definedName>
    <definedName name="_____17997730" hidden="1">#REF!</definedName>
    <definedName name="_____1801199" hidden="1">#REF!</definedName>
    <definedName name="_____18026901" hidden="1">#REF!</definedName>
    <definedName name="_____18045217" hidden="1">#REF!</definedName>
    <definedName name="_____18049026" hidden="1">#REF!</definedName>
    <definedName name="_____18062866" hidden="1">#REF!</definedName>
    <definedName name="_____18066448" hidden="1">#REF!</definedName>
    <definedName name="_____1808012" hidden="1">#REF!</definedName>
    <definedName name="_____18108243" hidden="1">#REF!</definedName>
    <definedName name="_____18215758" hidden="1">#REF!</definedName>
    <definedName name="_____18247098" hidden="1">#REF!</definedName>
    <definedName name="_____18272341" hidden="1">#REF!</definedName>
    <definedName name="_____18308026" hidden="1">#REF!</definedName>
    <definedName name="_____18319262" hidden="1">#REF!</definedName>
    <definedName name="_____18391055" hidden="1">#REF!</definedName>
    <definedName name="_____18493146" hidden="1">#REF!</definedName>
    <definedName name="_____18515826" hidden="1">#REF!</definedName>
    <definedName name="_____18547023" hidden="1">#REF!</definedName>
    <definedName name="_____18589020" hidden="1">#REF!</definedName>
    <definedName name="_____18719501" hidden="1">#REF!</definedName>
    <definedName name="_____18848014" hidden="1">#REF!</definedName>
    <definedName name="_____19174970" hidden="1">#REF!</definedName>
    <definedName name="_____19205207" hidden="1">#REF!</definedName>
    <definedName name="_____19304783" hidden="1">#REF!</definedName>
    <definedName name="_____19361711" hidden="1">#REF!</definedName>
    <definedName name="_____19377625" hidden="1">#REF!</definedName>
    <definedName name="_____19382763" hidden="1">#REF!</definedName>
    <definedName name="_____19388515" hidden="1">#REF!</definedName>
    <definedName name="_____19406885" hidden="1">#REF!</definedName>
    <definedName name="_____19428134" hidden="1">#REF!</definedName>
    <definedName name="_____19536609" hidden="1">#REF!</definedName>
    <definedName name="_____19785733" hidden="1">#REF!</definedName>
    <definedName name="_____19826627" hidden="1">#REF!</definedName>
    <definedName name="_____1983536" hidden="1">#REF!</definedName>
    <definedName name="_____1985473" hidden="1">#REF!</definedName>
    <definedName name="_____19858426" hidden="1">#REF!</definedName>
    <definedName name="_____19878108" hidden="1">#REF!</definedName>
    <definedName name="_____20023835" hidden="1">#REF!</definedName>
    <definedName name="_____20400155" hidden="1">#REF!</definedName>
    <definedName name="_____20420015" hidden="1">#REF!</definedName>
    <definedName name="_____20443464" hidden="1">#REF!</definedName>
    <definedName name="_____20516331" hidden="1">#REF!</definedName>
    <definedName name="_____20590771" hidden="1">#REF!</definedName>
    <definedName name="_____20601982" hidden="1">#REF!</definedName>
    <definedName name="_____2061785" hidden="1">#REF!</definedName>
    <definedName name="_____20657319" hidden="1">#REF!</definedName>
    <definedName name="_____20847697" hidden="1">#REF!</definedName>
    <definedName name="_____20939595" hidden="1">#REF!</definedName>
    <definedName name="_____20984811" hidden="1">#REF!</definedName>
    <definedName name="_____21020568" hidden="1">#REF!</definedName>
    <definedName name="_____21047122" hidden="1">#REF!</definedName>
    <definedName name="_____21424580" hidden="1">#REF!</definedName>
    <definedName name="_____21488256" hidden="1">#REF!</definedName>
    <definedName name="_____21585691" hidden="1">#REF!</definedName>
    <definedName name="_____21598423" hidden="1">#REF!</definedName>
    <definedName name="_____21736920" hidden="1">#REF!</definedName>
    <definedName name="_____21798683" hidden="1">#REF!</definedName>
    <definedName name="_____21865666" hidden="1">#REF!</definedName>
    <definedName name="_____21955699" hidden="1">#REF!</definedName>
    <definedName name="_____21978397" hidden="1">#REF!</definedName>
    <definedName name="_____22038097" hidden="1">#REF!</definedName>
    <definedName name="_____2203924" hidden="1">#REF!</definedName>
    <definedName name="_____22039438" hidden="1">#REF!</definedName>
    <definedName name="_____22092128" hidden="1">#REF!</definedName>
    <definedName name="_____22113336" hidden="1">#REF!</definedName>
    <definedName name="_____2213645" hidden="1">#REF!</definedName>
    <definedName name="_____22228802" hidden="1">#REF!</definedName>
    <definedName name="_____22240866" hidden="1">#REF!</definedName>
    <definedName name="_____22244603" hidden="1">#REF!</definedName>
    <definedName name="_____22304369" hidden="1">#REF!</definedName>
    <definedName name="_____22365535" hidden="1">#REF!</definedName>
    <definedName name="_____22405452" hidden="1">#REF!</definedName>
    <definedName name="_____22408599" hidden="1">#REF!</definedName>
    <definedName name="_____22425265" hidden="1">#REF!</definedName>
    <definedName name="_____22467250" hidden="1">#REF!</definedName>
    <definedName name="_____22481770" hidden="1">#REF!</definedName>
    <definedName name="_____22482420" hidden="1">#REF!</definedName>
    <definedName name="_____22546679" hidden="1">#REF!</definedName>
    <definedName name="_____22553534" hidden="1">#REF!</definedName>
    <definedName name="_____22598660" hidden="1">#REF!</definedName>
    <definedName name="_____22684336" hidden="1">#REF!</definedName>
    <definedName name="_____2269972" hidden="1">#REF!</definedName>
    <definedName name="_____22709877" hidden="1">#REF!</definedName>
    <definedName name="_____22764791" hidden="1">#REF!</definedName>
    <definedName name="_____22907746" hidden="1">#REF!</definedName>
    <definedName name="_____22958643" hidden="1">#REF!</definedName>
    <definedName name="_____22976715" hidden="1">#REF!</definedName>
    <definedName name="_____2305460" hidden="1">#REF!</definedName>
    <definedName name="_____23142517" hidden="1">#REF!</definedName>
    <definedName name="_____23242254" hidden="1">#REF!</definedName>
    <definedName name="_____23285652" hidden="1">#REF!</definedName>
    <definedName name="_____23302794" hidden="1">#REF!</definedName>
    <definedName name="_____23319620" hidden="1">#REF!</definedName>
    <definedName name="_____23403121" hidden="1">#REF!</definedName>
    <definedName name="_____23430801" hidden="1">#REF!</definedName>
    <definedName name="_____23597360" hidden="1">#REF!</definedName>
    <definedName name="_____23610330" hidden="1">#REF!</definedName>
    <definedName name="_____23797924" hidden="1">#REF!</definedName>
    <definedName name="_____23799700" hidden="1">#REF!</definedName>
    <definedName name="_____23889667" hidden="1">#REF!</definedName>
    <definedName name="_____23964054" hidden="1">#REF!</definedName>
    <definedName name="_____24060935" hidden="1">#REF!</definedName>
    <definedName name="_____24166883" hidden="1">#REF!</definedName>
    <definedName name="_____24211866" hidden="1">#REF!</definedName>
    <definedName name="_____24260498" hidden="1">#REF!</definedName>
    <definedName name="_____243027" hidden="1">#REF!</definedName>
    <definedName name="_____24338997" hidden="1">#REF!</definedName>
    <definedName name="_____24428058" hidden="1">#REF!</definedName>
    <definedName name="_____24540478" hidden="1">#REF!</definedName>
    <definedName name="_____2458966" hidden="1">[1]Einstellung!#REF!</definedName>
    <definedName name="_____2472020" hidden="1">#REF!</definedName>
    <definedName name="_____2483982" hidden="1">#REF!</definedName>
    <definedName name="_____24869919" hidden="1">#REF!</definedName>
    <definedName name="_____24988568" hidden="1">#REF!</definedName>
    <definedName name="_____25052804" hidden="1">#REF!</definedName>
    <definedName name="_____25084830" hidden="1">#REF!</definedName>
    <definedName name="_____25183064" hidden="1">#REF!</definedName>
    <definedName name="_____25306207" hidden="1">#REF!</definedName>
    <definedName name="_____253922" hidden="1">#REF!</definedName>
    <definedName name="_____25402493" hidden="1">#REF!</definedName>
    <definedName name="_____25422597" hidden="1">#REF!</definedName>
    <definedName name="_____25434775" hidden="1">#REF!</definedName>
    <definedName name="_____25499625" hidden="1">#REF!</definedName>
    <definedName name="_____25544519" hidden="1">#REF!</definedName>
    <definedName name="_____25608761" hidden="1">#REF!</definedName>
    <definedName name="_____25696821" hidden="1">#REF!</definedName>
    <definedName name="_____25857503" hidden="1">#REF!</definedName>
    <definedName name="_____25900072" hidden="1">#REF!</definedName>
    <definedName name="_____25959820" hidden="1">#REF!</definedName>
    <definedName name="_____25987834" hidden="1">#REF!</definedName>
    <definedName name="_____26124907" hidden="1">#REF!</definedName>
    <definedName name="_____26141090" hidden="1">#REF!</definedName>
    <definedName name="_____2615333" hidden="1">#REF!</definedName>
    <definedName name="_____26265938" hidden="1">#REF!</definedName>
    <definedName name="_____26316870" hidden="1">#REF!</definedName>
    <definedName name="_____26356388" hidden="1">#REF!</definedName>
    <definedName name="_____26453501" hidden="1">#REF!</definedName>
    <definedName name="_____26554543" hidden="1">#REF!</definedName>
    <definedName name="_____26714635" hidden="1">#REF!</definedName>
    <definedName name="_____26717639" hidden="1">#REF!</definedName>
    <definedName name="_____26813418" hidden="1">#REF!</definedName>
    <definedName name="_____26825291" hidden="1">#REF!</definedName>
    <definedName name="_____26844109" hidden="1">#REF!</definedName>
    <definedName name="_____27152557" hidden="1">#REF!</definedName>
    <definedName name="_____27178556" hidden="1">#REF!</definedName>
    <definedName name="_____27268363" hidden="1">#REF!</definedName>
    <definedName name="_____27293045" hidden="1">#REF!</definedName>
    <definedName name="_____27305741" hidden="1">#REF!</definedName>
    <definedName name="_____27366102" hidden="1">#REF!</definedName>
    <definedName name="_____27472419" hidden="1">#REF!</definedName>
    <definedName name="_____2747930" hidden="1">#REF!</definedName>
    <definedName name="_____27479882" hidden="1">#REF!</definedName>
    <definedName name="_____27500433" hidden="1">#REF!</definedName>
    <definedName name="_____27562476" hidden="1">#REF!</definedName>
    <definedName name="_____27586002" hidden="1">#REF!</definedName>
    <definedName name="_____27604491" hidden="1">#REF!</definedName>
    <definedName name="_____276399" hidden="1">#REF!</definedName>
    <definedName name="_____27671272" hidden="1">#REF!</definedName>
    <definedName name="_____27752597" hidden="1">#REF!</definedName>
    <definedName name="_____27928067" hidden="1">#REF!</definedName>
    <definedName name="_____28008825" hidden="1">#REF!</definedName>
    <definedName name="_____28123302" hidden="1">#REF!</definedName>
    <definedName name="_____28136224" hidden="1">#REF!</definedName>
    <definedName name="_____28211570" hidden="1">#REF!</definedName>
    <definedName name="_____28315247" hidden="1">#REF!</definedName>
    <definedName name="_____2834458" hidden="1">#REF!</definedName>
    <definedName name="_____28372503" hidden="1">#REF!</definedName>
    <definedName name="_____28406674" hidden="1">#REF!</definedName>
    <definedName name="_____28463632" hidden="1">#REF!</definedName>
    <definedName name="_____2859170" hidden="1">#REF!</definedName>
    <definedName name="_____28747541" hidden="1">#REF!</definedName>
    <definedName name="_____28842056" hidden="1">#REF!</definedName>
    <definedName name="_____28853035" hidden="1">#REF!</definedName>
    <definedName name="_____2887583" hidden="1">#REF!</definedName>
    <definedName name="_____28952259" hidden="1">#REF!</definedName>
    <definedName name="_____2900446" hidden="1">#REF!</definedName>
    <definedName name="_____29060567" hidden="1">#REF!</definedName>
    <definedName name="_____29175962" hidden="1">#REF!</definedName>
    <definedName name="_____29244668" hidden="1">#REF!</definedName>
    <definedName name="_____29335267" hidden="1">#REF!</definedName>
    <definedName name="_____29363937" hidden="1">#REF!</definedName>
    <definedName name="_____29472536" hidden="1">#REF!</definedName>
    <definedName name="_____29561365" hidden="1">#REF!</definedName>
    <definedName name="_____29588724" hidden="1">#REF!</definedName>
    <definedName name="_____29619676" hidden="1">#REF!</definedName>
    <definedName name="_____29622502" hidden="1">#REF!</definedName>
    <definedName name="_____29676915" hidden="1">#REF!</definedName>
    <definedName name="_____29715854" hidden="1">#REF!</definedName>
    <definedName name="_____29741574" hidden="1">#REF!</definedName>
    <definedName name="_____29823280" hidden="1">#REF!</definedName>
    <definedName name="_____29829246" hidden="1">#REF!</definedName>
    <definedName name="_____29865659" hidden="1">#REF!</definedName>
    <definedName name="_____30050409" hidden="1">#REF!</definedName>
    <definedName name="_____3021670" hidden="1">#REF!</definedName>
    <definedName name="_____3039635" hidden="1">#REF!</definedName>
    <definedName name="_____30399746" hidden="1">#REF!</definedName>
    <definedName name="_____30427981" hidden="1">#REF!</definedName>
    <definedName name="_____30570257" hidden="1">#REF!</definedName>
    <definedName name="_____30596215" hidden="1">#REF!</definedName>
    <definedName name="_____30598206" hidden="1">#REF!</definedName>
    <definedName name="_____30605984" hidden="1">#REF!</definedName>
    <definedName name="_____30612028" hidden="1">#REF!</definedName>
    <definedName name="_____30618752" hidden="1">#REF!</definedName>
    <definedName name="_____30637342" hidden="1">#REF!</definedName>
    <definedName name="_____30705071" hidden="1">#REF!</definedName>
    <definedName name="_____30713797" hidden="1">#REF!</definedName>
    <definedName name="_____3072632" hidden="1">#REF!</definedName>
    <definedName name="_____30736316" hidden="1">#REF!</definedName>
    <definedName name="_____30736477" hidden="1">#REF!</definedName>
    <definedName name="_____3076798" hidden="1">#REF!</definedName>
    <definedName name="_____30829883" hidden="1">#REF!</definedName>
    <definedName name="_____30875850" hidden="1">#REF!</definedName>
    <definedName name="_____30939430" hidden="1">#REF!</definedName>
    <definedName name="_____30940694" hidden="1">#REF!</definedName>
    <definedName name="_____3103263" hidden="1">#REF!</definedName>
    <definedName name="_____31060327" hidden="1">#REF!</definedName>
    <definedName name="_____31070012" hidden="1">#REF!</definedName>
    <definedName name="_____31255675" hidden="1">#REF!</definedName>
    <definedName name="_____31307292" hidden="1">#REF!</definedName>
    <definedName name="_____31321580" hidden="1">#REF!</definedName>
    <definedName name="_____31404275" hidden="1">#REF!</definedName>
    <definedName name="_____31419069" hidden="1">#REF!</definedName>
    <definedName name="_____31516070" hidden="1">#REF!</definedName>
    <definedName name="_____31526852" hidden="1">#REF!</definedName>
    <definedName name="_____31562853" hidden="1">#REF!</definedName>
    <definedName name="_____31709439" hidden="1">#REF!</definedName>
    <definedName name="_____31728381" hidden="1">#REF!</definedName>
    <definedName name="_____3204126" hidden="1">#REF!</definedName>
    <definedName name="_____32109279" hidden="1">#REF!</definedName>
    <definedName name="_____32199950" hidden="1">#REF!</definedName>
    <definedName name="_____32391793" hidden="1">#REF!</definedName>
    <definedName name="_____32469941" hidden="1">#REF!</definedName>
    <definedName name="_____32472677" hidden="1">#REF!</definedName>
    <definedName name="_____32484788" hidden="1">#REF!</definedName>
    <definedName name="_____32566512" hidden="1">#REF!</definedName>
    <definedName name="_____32570828" hidden="1">#REF!</definedName>
    <definedName name="_____32631851" hidden="1">#REF!</definedName>
    <definedName name="_____32743025" hidden="1">#REF!</definedName>
    <definedName name="_____32769770" hidden="1">#REF!</definedName>
    <definedName name="_____32874704" hidden="1">#REF!</definedName>
    <definedName name="_____32882494" hidden="1">#REF!</definedName>
    <definedName name="_____32898278" hidden="1">#REF!</definedName>
    <definedName name="_____330413" hidden="1">#REF!</definedName>
    <definedName name="_____33103425" hidden="1">#REF!</definedName>
    <definedName name="_____33187855" hidden="1">#REF!</definedName>
    <definedName name="_____3329659" hidden="1">#REF!</definedName>
    <definedName name="_____33373356" hidden="1">#REF!</definedName>
    <definedName name="_____33611709" hidden="1">#REF!</definedName>
    <definedName name="_____33669282" hidden="1">#REF!</definedName>
    <definedName name="_____33696980" hidden="1">#REF!</definedName>
    <definedName name="_____33875382" hidden="1">#REF!</definedName>
    <definedName name="_____33935148" hidden="1">#REF!</definedName>
    <definedName name="_____33960265" hidden="1">#REF!</definedName>
    <definedName name="_____34125758" hidden="1">#REF!</definedName>
    <definedName name="_____34143442" hidden="1">#REF!</definedName>
    <definedName name="_____34282208" hidden="1">#REF!</definedName>
    <definedName name="_____34413022" hidden="1">#REF!</definedName>
    <definedName name="_____34418071" hidden="1">#REF!</definedName>
    <definedName name="_____34443427" hidden="1">#REF!</definedName>
    <definedName name="_____34513802" hidden="1">#REF!</definedName>
    <definedName name="_____34667385" hidden="1">#REF!</definedName>
    <definedName name="_____34736980" hidden="1">#REF!</definedName>
    <definedName name="_____34793371" hidden="1">#REF!</definedName>
    <definedName name="_____34796519" hidden="1">#REF!</definedName>
    <definedName name="_____34814615" hidden="1">#REF!</definedName>
    <definedName name="_____34975034" hidden="1">#REF!</definedName>
    <definedName name="_____35047198" hidden="1">#REF!</definedName>
    <definedName name="_____35193277" hidden="1">#REF!</definedName>
    <definedName name="_____35343254" hidden="1">#REF!</definedName>
    <definedName name="_____35372216" hidden="1">#REF!</definedName>
    <definedName name="_____35401834" hidden="1">#REF!</definedName>
    <definedName name="_____35422934" hidden="1">#REF!</definedName>
    <definedName name="_____35526401" hidden="1">#REF!</definedName>
    <definedName name="_____35540671" hidden="1">#REF!</definedName>
    <definedName name="_____35666103" hidden="1">#REF!</definedName>
    <definedName name="_____35702462" hidden="1">#REF!</definedName>
    <definedName name="_____35704321" hidden="1">#REF!</definedName>
    <definedName name="_____35729009" hidden="1">#REF!</definedName>
    <definedName name="_____35769099" hidden="1">#REF!</definedName>
    <definedName name="_____35813451" hidden="1">#REF!</definedName>
    <definedName name="_____35824830" hidden="1">#REF!</definedName>
    <definedName name="_____35883588" hidden="1">#REF!</definedName>
    <definedName name="_____35983313" hidden="1">#REF!</definedName>
    <definedName name="_____36121780" hidden="1">#REF!</definedName>
    <definedName name="_____36136896" hidden="1">#REF!</definedName>
    <definedName name="_____36174691" hidden="1">#REF!</definedName>
    <definedName name="_____3623599" hidden="1">#REF!</definedName>
    <definedName name="_____3627199" hidden="1">#REF!</definedName>
    <definedName name="_____36309541" hidden="1">#REF!</definedName>
    <definedName name="_____36372513" hidden="1">#REF!</definedName>
    <definedName name="_____36436660" hidden="1">#REF!</definedName>
    <definedName name="_____36451126" hidden="1">#REF!</definedName>
    <definedName name="_____36470110" hidden="1">#REF!</definedName>
    <definedName name="_____36512310" hidden="1">#REF!</definedName>
    <definedName name="_____36528093" hidden="1">#REF!</definedName>
    <definedName name="_____36593307" hidden="1">#REF!</definedName>
    <definedName name="_____36623866" hidden="1">#REF!</definedName>
    <definedName name="_____36635077" hidden="1">#REF!</definedName>
    <definedName name="_____36891073" hidden="1">#REF!</definedName>
    <definedName name="_____36910433" hidden="1">#REF!</definedName>
    <definedName name="_____36999923" hidden="1">#REF!</definedName>
    <definedName name="_____37079824" hidden="1">#REF!</definedName>
    <definedName name="_____37081701" hidden="1">#REF!</definedName>
    <definedName name="_____37098164" hidden="1">#REF!</definedName>
    <definedName name="_____37172199" hidden="1">#REF!</definedName>
    <definedName name="_____37311310" hidden="1">#REF!</definedName>
    <definedName name="_____37451625" hidden="1">#REF!</definedName>
    <definedName name="_____37491870" hidden="1">#REF!</definedName>
    <definedName name="_____37510014" hidden="1">#REF!</definedName>
    <definedName name="_____37613923" hidden="1">#REF!</definedName>
    <definedName name="_____3762550" hidden="1">#REF!</definedName>
    <definedName name="_____37658698" hidden="1">#REF!</definedName>
    <definedName name="_____37679798" hidden="1">#REF!</definedName>
    <definedName name="_____37740124" hidden="1">'[2]Distr Receiv Unit_0869'!#REF!</definedName>
    <definedName name="_____37960500" hidden="1">#REF!</definedName>
    <definedName name="_____37964094" hidden="1">#REF!</definedName>
    <definedName name="_____38015211" hidden="1">#REF!</definedName>
    <definedName name="_____3805686" hidden="1">#REF!</definedName>
    <definedName name="_____38177771" hidden="1">#REF!</definedName>
    <definedName name="_____38248170" hidden="1">#REF!</definedName>
    <definedName name="_____38259650" hidden="1">#REF!</definedName>
    <definedName name="_____38343496" hidden="1">#REF!</definedName>
    <definedName name="_____38388175" hidden="1">#REF!</definedName>
    <definedName name="_____38433433" hidden="1">#REF!</definedName>
    <definedName name="_____38660259" hidden="1">#REF!</definedName>
    <definedName name="_____38723374" hidden="1">#REF!</definedName>
    <definedName name="_____38810754" hidden="1">#REF!</definedName>
    <definedName name="_____38822854" hidden="1">#REF!</definedName>
    <definedName name="_____38874883" hidden="1">#REF!</definedName>
    <definedName name="_____38879627" hidden="1">#REF!</definedName>
    <definedName name="_____38895810" hidden="1">#REF!</definedName>
    <definedName name="_____38966793" hidden="1">#REF!</definedName>
    <definedName name="_____3906787" hidden="1">#REF!</definedName>
    <definedName name="_____39248431" hidden="1">#REF!</definedName>
    <definedName name="_____39268268" hidden="1">#REF!</definedName>
    <definedName name="_____39276296" hidden="1">#REF!</definedName>
    <definedName name="_____39285416" hidden="1">#REF!</definedName>
    <definedName name="_____39410872" hidden="1">#REF!</definedName>
    <definedName name="_____39415062" hidden="1">#REF!</definedName>
    <definedName name="_____39438737" hidden="1">#REF!</definedName>
    <definedName name="_____39455593" hidden="1">#REF!</definedName>
    <definedName name="_____39484120" hidden="1">#REF!</definedName>
    <definedName name="_____39586300" hidden="1">#REF!</definedName>
    <definedName name="_____39636690" hidden="1">#REF!</definedName>
    <definedName name="_____39676983" hidden="1">#REF!</definedName>
    <definedName name="_____39803702" hidden="1">#REF!</definedName>
    <definedName name="_____39867783" hidden="1">#REF!</definedName>
    <definedName name="_____39882213" hidden="1">#REF!</definedName>
    <definedName name="_____39917505" hidden="1">#REF!</definedName>
    <definedName name="_____39952791" hidden="1">#REF!</definedName>
    <definedName name="_____40040076" hidden="1">#REF!</definedName>
    <definedName name="_____40053517" hidden="1">#REF!</definedName>
    <definedName name="_____40080923" hidden="1">#REF!</definedName>
    <definedName name="_____40250034" hidden="1">#REF!</definedName>
    <definedName name="_____40300781" hidden="1">#REF!</definedName>
    <definedName name="_____40418274" hidden="1">#REF!</definedName>
    <definedName name="_____40420622" hidden="1">#REF!</definedName>
    <definedName name="_____40563286" hidden="1">#REF!</definedName>
    <definedName name="_____40567822" hidden="1">#REF!</definedName>
    <definedName name="_____40615160" hidden="1">#REF!</definedName>
    <definedName name="_____40647692" hidden="1">#REF!</definedName>
    <definedName name="_____40755410" hidden="1">#REF!</definedName>
    <definedName name="_____40756429" hidden="1">#REF!</definedName>
    <definedName name="_____40788460" hidden="1">#REF!</definedName>
    <definedName name="_____40940565" hidden="1">#REF!</definedName>
    <definedName name="_____40998233" hidden="1">#REF!</definedName>
    <definedName name="_____41017736" hidden="1">#REF!</definedName>
    <definedName name="_____4130525" hidden="1">#REF!</definedName>
    <definedName name="_____4134059" hidden="1">#REF!</definedName>
    <definedName name="_____41374320" hidden="1">#REF!</definedName>
    <definedName name="_____4141754" hidden="1">#REF!</definedName>
    <definedName name="_____41481436" hidden="1">#REF!</definedName>
    <definedName name="_____41551447" hidden="1">#REF!</definedName>
    <definedName name="_____4163361" hidden="1">#REF!</definedName>
    <definedName name="_____41638351" hidden="1">#REF!</definedName>
    <definedName name="_____41679734" hidden="1">#REF!</definedName>
    <definedName name="_____41689802" hidden="1">#REF!</definedName>
    <definedName name="_____41705978" hidden="1">#REF!</definedName>
    <definedName name="_____41759503" hidden="1">#REF!</definedName>
    <definedName name="_____41771067" hidden="1">#REF!</definedName>
    <definedName name="_____418360" hidden="1">#REF!</definedName>
    <definedName name="_____42179323" hidden="1">#REF!</definedName>
    <definedName name="_____42189944" hidden="1">#REF!</definedName>
    <definedName name="_____42213721" hidden="1">#REF!</definedName>
    <definedName name="_____42289168" hidden="1">#REF!</definedName>
    <definedName name="_____42329789" hidden="1">#REF!</definedName>
    <definedName name="_____42396355" hidden="1">#REF!</definedName>
    <definedName name="_____42407084" hidden="1">#REF!</definedName>
    <definedName name="_____42503697" hidden="1">#REF!</definedName>
    <definedName name="_____42527336" hidden="1">#REF!</definedName>
    <definedName name="_____42548705" hidden="1">#REF!</definedName>
    <definedName name="_____42901993" hidden="1">#REF!</definedName>
    <definedName name="_____42981196" hidden="1">#REF!</definedName>
    <definedName name="_____43043626" hidden="1">#REF!</definedName>
    <definedName name="_____43086875" hidden="1">#REF!</definedName>
    <definedName name="_____43132729" hidden="1">#REF!</definedName>
    <definedName name="_____43211180" hidden="1">#REF!</definedName>
    <definedName name="_____43256009" hidden="1">#REF!</definedName>
    <definedName name="_____43302918" hidden="1">#REF!</definedName>
    <definedName name="_____43360746" hidden="1">#REF!</definedName>
    <definedName name="_____43407262" hidden="1">#REF!</definedName>
    <definedName name="_____43467379" hidden="1">#REF!</definedName>
    <definedName name="_____43500263" hidden="1">#REF!</definedName>
    <definedName name="_____43523723" hidden="1">#REF!</definedName>
    <definedName name="_____4367579" hidden="1">#REF!</definedName>
    <definedName name="_____4369885" hidden="1">#REF!</definedName>
    <definedName name="_____4371298" hidden="1">#REF!</definedName>
    <definedName name="_____4375804" hidden="1">#REF!</definedName>
    <definedName name="_____43777884" hidden="1">#REF!</definedName>
    <definedName name="_____43852991" hidden="1">#REF!</definedName>
    <definedName name="_____43857533" hidden="1">#REF!</definedName>
    <definedName name="_____43936444" hidden="1">#REF!</definedName>
    <definedName name="_____43952811" hidden="1">#REF!</definedName>
    <definedName name="_____44097102" hidden="1">#REF!</definedName>
    <definedName name="_____44121928" hidden="1">#REF!</definedName>
    <definedName name="_____44145710" hidden="1">#REF!</definedName>
    <definedName name="_____44155264" hidden="1">#REF!</definedName>
    <definedName name="_____4417837" hidden="1">#REF!</definedName>
    <definedName name="_____44208491" hidden="1">#REF!</definedName>
    <definedName name="_____44227142" hidden="1">#REF!</definedName>
    <definedName name="_____44265408" hidden="1">#REF!</definedName>
    <definedName name="_____44282902" hidden="1">#REF!</definedName>
    <definedName name="_____44301463" hidden="1">#REF!</definedName>
    <definedName name="_____44415272" hidden="1">#REF!</definedName>
    <definedName name="_____44502390" hidden="1">#REF!</definedName>
    <definedName name="_____44538463" hidden="1">#REF!</definedName>
    <definedName name="_____44738955" hidden="1">#REF!</definedName>
    <definedName name="_____44775856" hidden="1">#REF!</definedName>
    <definedName name="_____44945282" hidden="1">#REF!</definedName>
    <definedName name="_____44976897" hidden="1">#REF!</definedName>
    <definedName name="_____45050598" hidden="1">#REF!</definedName>
    <definedName name="_____4506690" hidden="1">#REF!</definedName>
    <definedName name="_____45130086" hidden="1">#REF!</definedName>
    <definedName name="_____45147771" hidden="1">#REF!</definedName>
    <definedName name="_____45163423" hidden="1">#REF!</definedName>
    <definedName name="_____45198566" hidden="1">#REF!</definedName>
    <definedName name="_____45266778" hidden="1">#REF!</definedName>
    <definedName name="_____45291722" hidden="1">#REF!</definedName>
    <definedName name="_____45396495" hidden="1">#REF!</definedName>
    <definedName name="_____45407713" hidden="1">#REF!</definedName>
    <definedName name="_____4541660" hidden="1">#REF!</definedName>
    <definedName name="_____45539713" hidden="1">#REF!</definedName>
    <definedName name="_____45623446" hidden="1">#REF!</definedName>
    <definedName name="_____45680243" hidden="1">#REF!</definedName>
    <definedName name="_____45769942" hidden="1">#REF!</definedName>
    <definedName name="_____45781959" hidden="1">#REF!</definedName>
    <definedName name="_____4586679" hidden="1">#REF!</definedName>
    <definedName name="_____45910043" hidden="1">#REF!</definedName>
    <definedName name="_____45957917" hidden="1">#REF!</definedName>
    <definedName name="_____46154047" hidden="1">#REF!</definedName>
    <definedName name="_____46187431" hidden="1">#REF!</definedName>
    <definedName name="_____46196312" hidden="1">#REF!</definedName>
    <definedName name="_____46201313" hidden="1">#REF!</definedName>
    <definedName name="_____46359897" hidden="1">#REF!</definedName>
    <definedName name="_____46395815" hidden="1">#REF!</definedName>
    <definedName name="_____46408439" hidden="1">#REF!</definedName>
    <definedName name="_____46455807" hidden="1">#REF!</definedName>
    <definedName name="_____46511531" hidden="1">#REF!</definedName>
    <definedName name="_____46566546" hidden="1">#REF!</definedName>
    <definedName name="_____46582008" hidden="1">#REF!</definedName>
    <definedName name="_____46642215" hidden="1">#REF!</definedName>
    <definedName name="_____4668546" hidden="1">#REF!</definedName>
    <definedName name="_____46788848" hidden="1">#REF!</definedName>
    <definedName name="_____46887172" hidden="1">#REF!</definedName>
    <definedName name="_____47009737" hidden="1">#REF!</definedName>
    <definedName name="_____4707957" hidden="1">#REF!</definedName>
    <definedName name="_____47089756" hidden="1">#REF!</definedName>
    <definedName name="_____47103054" hidden="1">#REF!</definedName>
    <definedName name="_____47123623" hidden="1">#REF!</definedName>
    <definedName name="_____47165180" hidden="1">#REF!</definedName>
    <definedName name="_____47172457" hidden="1">#REF!</definedName>
    <definedName name="_____47182984" hidden="1">#REF!</definedName>
    <definedName name="_____47459680" hidden="1">#REF!</definedName>
    <definedName name="_____4748202" hidden="1">#REF!</definedName>
    <definedName name="_____47653568" hidden="1">#REF!</definedName>
    <definedName name="_____47654778" hidden="1">#REF!</definedName>
    <definedName name="_____47672463" hidden="1">#REF!</definedName>
    <definedName name="_____47718883" hidden="1">#REF!</definedName>
    <definedName name="_____47771085" hidden="1">#REF!</definedName>
    <definedName name="_____47812170" hidden="1">#REF!</definedName>
    <definedName name="_____4782302" hidden="1">#REF!</definedName>
    <definedName name="_____47883302" hidden="1">#REF!</definedName>
    <definedName name="_____48052669" hidden="1">#REF!</definedName>
    <definedName name="_____48098827" hidden="1">#REF!</definedName>
    <definedName name="_____48102499" hidden="1">#REF!</definedName>
    <definedName name="_____48208839" hidden="1">#REF!</definedName>
    <definedName name="_____48218138" hidden="1">#REF!</definedName>
    <definedName name="_____48289747" hidden="1">#REF!</definedName>
    <definedName name="_____48437411" hidden="1">#REF!</definedName>
    <definedName name="_____48491484" hidden="1">#REF!</definedName>
    <definedName name="_____48613984" hidden="1">#REF!</definedName>
    <definedName name="_____4866761" hidden="1">#REF!</definedName>
    <definedName name="_____48685885" hidden="1">#REF!</definedName>
    <definedName name="_____48801011" hidden="1">#REF!</definedName>
    <definedName name="_____48948801" hidden="1">#REF!</definedName>
    <definedName name="_____49123365" hidden="1">#REF!</definedName>
    <definedName name="_____49136687" hidden="1">#REF!</definedName>
    <definedName name="_____49217958" hidden="1">#REF!</definedName>
    <definedName name="_____49224484" hidden="1">#REF!</definedName>
    <definedName name="_____49237377" hidden="1">#REF!</definedName>
    <definedName name="_____49334872" hidden="1">#REF!</definedName>
    <definedName name="_____49725307" hidden="1">#REF!</definedName>
    <definedName name="_____49771268" hidden="1">#REF!</definedName>
    <definedName name="_____49895430" hidden="1">#REF!</definedName>
    <definedName name="_____5003465" hidden="1">#REF!</definedName>
    <definedName name="_____5003864" hidden="1">#REF!</definedName>
    <definedName name="_____50067652" hidden="1">#REF!</definedName>
    <definedName name="_____50093443" hidden="1">#REF!</definedName>
    <definedName name="_____5013621" hidden="1">#REF!</definedName>
    <definedName name="_____50170154" hidden="1">#REF!</definedName>
    <definedName name="_____50242031" hidden="1">#REF!</definedName>
    <definedName name="_____5031634" hidden="1">#REF!</definedName>
    <definedName name="_____50323052" hidden="1">#REF!</definedName>
    <definedName name="_____50379307" hidden="1">#REF!</definedName>
    <definedName name="_____50528056" hidden="1">#REF!</definedName>
    <definedName name="_____50562937" hidden="1">#REF!</definedName>
    <definedName name="_____50784958" hidden="1">#REF!</definedName>
    <definedName name="_____50952966" hidden="1">#REF!</definedName>
    <definedName name="_____50955099" hidden="1">#REF!</definedName>
    <definedName name="_____51134050" hidden="1">#REF!</definedName>
    <definedName name="_____51170135" hidden="1">#REF!</definedName>
    <definedName name="_____51332325" hidden="1">#REF!</definedName>
    <definedName name="_____51377887" hidden="1">#REF!</definedName>
    <definedName name="_____51509953" hidden="1">#REF!</definedName>
    <definedName name="_____51561004" hidden="1">#REF!</definedName>
    <definedName name="_____51624418" hidden="1">#REF!</definedName>
    <definedName name="_____51656682" hidden="1">#REF!</definedName>
    <definedName name="_____51670570" hidden="1">#REF!</definedName>
    <definedName name="_____51671899" hidden="1">#REF!</definedName>
    <definedName name="_____51727963" hidden="1">#REF!</definedName>
    <definedName name="_____51760048" hidden="1">#REF!</definedName>
    <definedName name="_____51956130" hidden="1">#REF!</definedName>
    <definedName name="_____52096510" hidden="1">#REF!</definedName>
    <definedName name="_____52151967" hidden="1">#REF!</definedName>
    <definedName name="_____5218864" hidden="1">#REF!</definedName>
    <definedName name="_____52223444" hidden="1">#REF!</definedName>
    <definedName name="_____52282489" hidden="1">#REF!</definedName>
    <definedName name="_____52351791" hidden="1">#REF!</definedName>
    <definedName name="_____52396900" hidden="1">#REF!</definedName>
    <definedName name="_____52431852" hidden="1">#REF!</definedName>
    <definedName name="_____52512873" hidden="1">#REF!</definedName>
    <definedName name="_____52662826" hidden="1">#REF!</definedName>
    <definedName name="_____52730722" hidden="1">#REF!</definedName>
    <definedName name="_____5285186" hidden="1">#REF!</definedName>
    <definedName name="_____52998740" hidden="1">#REF!</definedName>
    <definedName name="_____53046293" hidden="1">#REF!</definedName>
    <definedName name="_____53403324" hidden="1">#REF!</definedName>
    <definedName name="_____53627039" hidden="1">#REF!</definedName>
    <definedName name="_____53727818" hidden="1">#REF!</definedName>
    <definedName name="_____53800828" hidden="1">#REF!</definedName>
    <definedName name="_____53831089" hidden="1">#REF!</definedName>
    <definedName name="_____53942693" hidden="1">#REF!</definedName>
    <definedName name="_____5399788" hidden="1">#REF!</definedName>
    <definedName name="_____54073072" hidden="1">#REF!</definedName>
    <definedName name="_____5429400" hidden="1">#REF!</definedName>
    <definedName name="_____54316235" hidden="1">#REF!</definedName>
    <definedName name="_____54370213" hidden="1">#REF!</definedName>
    <definedName name="_____54381818" hidden="1">#REF!</definedName>
    <definedName name="_____54389632" hidden="1">#REF!</definedName>
    <definedName name="_____5439926" hidden="1">#REF!</definedName>
    <definedName name="_____54661304" hidden="1">#REF!</definedName>
    <definedName name="_____54750640" hidden="1">#REF!</definedName>
    <definedName name="_____54792768" hidden="1">#REF!</definedName>
    <definedName name="_____54798067" hidden="1">#REF!</definedName>
    <definedName name="_____54813540" hidden="1">#REF!</definedName>
    <definedName name="_____54959232" hidden="1">#REF!</definedName>
    <definedName name="_____54987586" hidden="1">#REF!</definedName>
    <definedName name="_____55037249" hidden="1">#REF!</definedName>
    <definedName name="_____55135239" hidden="1">#REF!</definedName>
    <definedName name="_____55136544" hidden="1">#REF!</definedName>
    <definedName name="_____55155188" hidden="1">#REF!</definedName>
    <definedName name="_____55160887" hidden="1">#REF!</definedName>
    <definedName name="_____55240399" hidden="1">#REF!</definedName>
    <definedName name="_____55279249" hidden="1">#REF!</definedName>
    <definedName name="_____55303443" hidden="1">#REF!</definedName>
    <definedName name="_____55368388" hidden="1">#REF!</definedName>
    <definedName name="_____5537248" hidden="1">#REF!</definedName>
    <definedName name="_____55405105" hidden="1">#REF!</definedName>
    <definedName name="_____55417896" hidden="1">#REF!</definedName>
    <definedName name="_____55453539" hidden="1">#REF!</definedName>
    <definedName name="_____55553985" hidden="1">#REF!</definedName>
    <definedName name="_____55639959" hidden="1">#REF!</definedName>
    <definedName name="_____5565006" hidden="1">#REF!</definedName>
    <definedName name="_____5567378" hidden="1">#REF!</definedName>
    <definedName name="_____5569965" hidden="1">#REF!</definedName>
    <definedName name="_____55783171" hidden="1">#REF!</definedName>
    <definedName name="_____55834300" hidden="1">#REF!</definedName>
    <definedName name="_____55973363" hidden="1">#REF!</definedName>
    <definedName name="_____56001884" hidden="1">#REF!</definedName>
    <definedName name="_____56242526" hidden="1">#REF!</definedName>
    <definedName name="_____56262970" hidden="1">#REF!</definedName>
    <definedName name="_____56364239" hidden="1">#REF!</definedName>
    <definedName name="_____56372250" hidden="1">#REF!</definedName>
    <definedName name="_____56434626" hidden="1">#REF!</definedName>
    <definedName name="_____56445766" hidden="1">#REF!</definedName>
    <definedName name="_____56502522" hidden="1">#REF!</definedName>
    <definedName name="_____56523026" hidden="1">#REF!</definedName>
    <definedName name="_____56642950" hidden="1">#REF!</definedName>
    <definedName name="_____56671888" hidden="1">#REF!</definedName>
    <definedName name="_____56685979" hidden="1">#REF!</definedName>
    <definedName name="_____56885249" hidden="1">#REF!</definedName>
    <definedName name="_____56888831" hidden="1">#REF!</definedName>
    <definedName name="_____57019997" hidden="1">#REF!</definedName>
    <definedName name="_____57040841" hidden="1">#REF!</definedName>
    <definedName name="_____57069165" hidden="1">#REF!</definedName>
    <definedName name="_____57289500" hidden="1">#REF!</definedName>
    <definedName name="_____57347799" hidden="1">#REF!</definedName>
    <definedName name="_____57443512" hidden="1">#REF!</definedName>
    <definedName name="_____57462752" hidden="1">#REF!</definedName>
    <definedName name="_____57568706" hidden="1">#REF!</definedName>
    <definedName name="_____57715685" hidden="1">#REF!</definedName>
    <definedName name="_____57741339" hidden="1">#REF!</definedName>
    <definedName name="_____57841135" hidden="1">#REF!</definedName>
    <definedName name="_____58003426" hidden="1">#REF!</definedName>
    <definedName name="_____58066273" hidden="1">#REF!</definedName>
    <definedName name="_____58134693" hidden="1">#REF!</definedName>
    <definedName name="_____58142657" hidden="1">#REF!</definedName>
    <definedName name="_____581986" hidden="1">#REF!</definedName>
    <definedName name="_____58316595" hidden="1">#REF!</definedName>
    <definedName name="_____58328248" hidden="1">#REF!</definedName>
    <definedName name="_____5836714" hidden="1">#REF!</definedName>
    <definedName name="_____58437431" hidden="1">#REF!</definedName>
    <definedName name="_____58459014" hidden="1">#REF!</definedName>
    <definedName name="_____58649213" hidden="1">#REF!</definedName>
    <definedName name="_____5867756" hidden="1">#REF!</definedName>
    <definedName name="_____58715648" hidden="1">#REF!</definedName>
    <definedName name="_____58766354" hidden="1">#REF!</definedName>
    <definedName name="_____5878515" hidden="1">#REF!</definedName>
    <definedName name="_____58815104" hidden="1">#REF!</definedName>
    <definedName name="_____58930499" hidden="1">#REF!</definedName>
    <definedName name="_____5894572" hidden="1">#REF!</definedName>
    <definedName name="_____59014935" hidden="1">#REF!</definedName>
    <definedName name="_____59031523" hidden="1">#REF!</definedName>
    <definedName name="_____59063638" hidden="1">#REF!</definedName>
    <definedName name="_____59091849" hidden="1">#REF!</definedName>
    <definedName name="_____59281147" hidden="1">#REF!</definedName>
    <definedName name="_____59337003" hidden="1">#REF!</definedName>
    <definedName name="_____5933732" hidden="1">#REF!</definedName>
    <definedName name="_____59407402" hidden="1">#REF!</definedName>
    <definedName name="_____59479565" hidden="1">#REF!</definedName>
    <definedName name="_____59521914" hidden="1">#REF!</definedName>
    <definedName name="_____59560824" hidden="1">#REF!</definedName>
    <definedName name="_____59667981" hidden="1">#REF!</definedName>
    <definedName name="_____59691579" hidden="1">#REF!</definedName>
    <definedName name="_____59818447" hidden="1">#REF!</definedName>
    <definedName name="_____59830314" hidden="1">#REF!</definedName>
    <definedName name="_____59949971" hidden="1">#REF!</definedName>
    <definedName name="_____59953601" hidden="1">#REF!</definedName>
    <definedName name="_____59970004" hidden="1">#REF!</definedName>
    <definedName name="_____599981" hidden="1">#REF!</definedName>
    <definedName name="_____60029877" hidden="1">#REF!</definedName>
    <definedName name="_____60331876" hidden="1">#REF!</definedName>
    <definedName name="_____60471547" hidden="1">#REF!</definedName>
    <definedName name="_____60540700" hidden="1">#REF!</definedName>
    <definedName name="_____60637403" hidden="1">#REF!</definedName>
    <definedName name="_____60710556" hidden="1">#REF!</definedName>
    <definedName name="_____60852796" hidden="1">#REF!</definedName>
    <definedName name="_____60889990" hidden="1">#REF!</definedName>
    <definedName name="_____61039132" hidden="1">#REF!</definedName>
    <definedName name="_____61043656" hidden="1">#REF!</definedName>
    <definedName name="_____61048341" hidden="1">#REF!</definedName>
    <definedName name="_____61236334" hidden="1">#REF!</definedName>
    <definedName name="_____61509240" hidden="1">#REF!</definedName>
    <definedName name="_____61625076" hidden="1">#REF!</definedName>
    <definedName name="_____61654234" hidden="1">#REF!</definedName>
    <definedName name="_____61687840" hidden="1">#REF!</definedName>
    <definedName name="_____61724741" hidden="1">#REF!</definedName>
    <definedName name="_____61895282" hidden="1">#REF!</definedName>
    <definedName name="_____61896247" hidden="1">#REF!</definedName>
    <definedName name="_____61949045" hidden="1">#REF!</definedName>
    <definedName name="_____61964530" hidden="1">#REF!</definedName>
    <definedName name="_____62056560" hidden="1">#REF!</definedName>
    <definedName name="_____62072236" hidden="1">#REF!</definedName>
    <definedName name="_____62097729" hidden="1">#REF!</definedName>
    <definedName name="_____62106622" hidden="1">#REF!</definedName>
    <definedName name="_____62277228" hidden="1">#REF!</definedName>
    <definedName name="_____6242395" hidden="1">#REF!</definedName>
    <definedName name="_____62520600" hidden="1">#REF!</definedName>
    <definedName name="_____62523360" hidden="1">#REF!</definedName>
    <definedName name="_____62586779" hidden="1">#REF!</definedName>
    <definedName name="_____62602670" hidden="1">#REF!</definedName>
    <definedName name="_____6264717" hidden="1">#REF!</definedName>
    <definedName name="_____62720091" hidden="1">#REF!</definedName>
    <definedName name="_____62739718" hidden="1">#REF!</definedName>
    <definedName name="_____62759185" hidden="1">#REF!</definedName>
    <definedName name="_____62770010" hidden="1">#REF!</definedName>
    <definedName name="_____62796116" hidden="1">#REF!</definedName>
    <definedName name="_____6282956" hidden="1">#REF!</definedName>
    <definedName name="_____62873960" hidden="1">#REF!</definedName>
    <definedName name="_____63312418" hidden="1">#REF!</definedName>
    <definedName name="_____63426376" hidden="1">#REF!</definedName>
    <definedName name="_____6343157" hidden="1">#REF!</definedName>
    <definedName name="_____63495297" hidden="1">#REF!</definedName>
    <definedName name="_____63535405" hidden="1">#REF!</definedName>
    <definedName name="_____63619435" hidden="1">#REF!</definedName>
    <definedName name="_____63692874" hidden="1">#REF!</definedName>
    <definedName name="_____63811660" hidden="1">#REF!</definedName>
    <definedName name="_____63915062" hidden="1">#REF!</definedName>
    <definedName name="_____63988668" hidden="1">#REF!</definedName>
    <definedName name="_____64169693" hidden="1">#REF!</definedName>
    <definedName name="_____64219881" hidden="1">#REF!</definedName>
    <definedName name="_____6422967" hidden="1">#REF!</definedName>
    <definedName name="_____64405239" hidden="1">#REF!</definedName>
    <definedName name="_____64409239" hidden="1">#REF!</definedName>
    <definedName name="_____64436204" hidden="1">#REF!</definedName>
    <definedName name="_____64455265" hidden="1">#REF!</definedName>
    <definedName name="_____6447369" hidden="1">#REF!</definedName>
    <definedName name="_____64586098" hidden="1">#REF!</definedName>
    <definedName name="_____6472958" hidden="1">#REF!</definedName>
    <definedName name="_____64841611" hidden="1">#REF!</definedName>
    <definedName name="_____64903379" hidden="1">#REF!</definedName>
    <definedName name="_____64917887" hidden="1">#REF!</definedName>
    <definedName name="_____64929069" hidden="1">#REF!</definedName>
    <definedName name="_____64954550" hidden="1">#REF!</definedName>
    <definedName name="_____65041054" hidden="1">#REF!</definedName>
    <definedName name="_____65311534" hidden="1">#REF!</definedName>
    <definedName name="_____65342665" hidden="1">#REF!</definedName>
    <definedName name="_____65403975" hidden="1">#REF!</definedName>
    <definedName name="_____65409232" hidden="1">#REF!</definedName>
    <definedName name="_____65441633" hidden="1">#REF!</definedName>
    <definedName name="_____65501047" hidden="1">#REF!</definedName>
    <definedName name="_____65522987" hidden="1">#REF!</definedName>
    <definedName name="_____65532524" hidden="1">#REF!</definedName>
    <definedName name="_____65537614" hidden="1">#REF!</definedName>
    <definedName name="_____65552813" hidden="1">#REF!</definedName>
    <definedName name="_____65575928" hidden="1">#REF!</definedName>
    <definedName name="_____65580535" hidden="1">#REF!</definedName>
    <definedName name="_____65646792" hidden="1">#REF!</definedName>
    <definedName name="_____65689827" hidden="1">#REF!</definedName>
    <definedName name="_____65723056" hidden="1">#REF!</definedName>
    <definedName name="_____65741510" hidden="1">#REF!</definedName>
    <definedName name="_____65785426" hidden="1">#REF!</definedName>
    <definedName name="_____65788353" hidden="1">#REF!</definedName>
    <definedName name="_____65801400" hidden="1">#REF!</definedName>
    <definedName name="_____65806026" hidden="1">#REF!</definedName>
    <definedName name="_____6589377" hidden="1">#REF!</definedName>
    <definedName name="_____65920991" hidden="1">#REF!</definedName>
    <definedName name="_____66048009" hidden="1">#REF!</definedName>
    <definedName name="_____66074133" hidden="1">#REF!</definedName>
    <definedName name="_____66162819" hidden="1">#REF!</definedName>
    <definedName name="_____66221977" hidden="1">#REF!</definedName>
    <definedName name="_____66226280" hidden="1">#REF!</definedName>
    <definedName name="_____66234708" hidden="1">#REF!</definedName>
    <definedName name="_____6647975" hidden="1">#REF!</definedName>
    <definedName name="_____66534949" hidden="1">#REF!</definedName>
    <definedName name="_____665385" hidden="1">#REF!</definedName>
    <definedName name="_____66686845" hidden="1">#REF!</definedName>
    <definedName name="_____66751999" hidden="1">#REF!</definedName>
    <definedName name="_____6683249" hidden="1">#REF!</definedName>
    <definedName name="_____66878778" hidden="1">#REF!</definedName>
    <definedName name="_____66911793" hidden="1">#REF!</definedName>
    <definedName name="_____67093438" hidden="1">#REF!</definedName>
    <definedName name="_____67239804" hidden="1">#REF!</definedName>
    <definedName name="_____67291964" hidden="1">#REF!</definedName>
    <definedName name="_____6736029" hidden="1">#REF!</definedName>
    <definedName name="_____67532456" hidden="1">#REF!</definedName>
    <definedName name="_____67582918" hidden="1">#REF!</definedName>
    <definedName name="_____6761182" hidden="1">#REF!</definedName>
    <definedName name="_____6765795" hidden="1">#REF!</definedName>
    <definedName name="_____6766159" hidden="1">#REF!</definedName>
    <definedName name="_____6768823" hidden="1">#REF!</definedName>
    <definedName name="_____67738736" hidden="1">#REF!</definedName>
    <definedName name="_____67754627" hidden="1">#REF!</definedName>
    <definedName name="_____67803485" hidden="1">#REF!</definedName>
    <definedName name="_____67841298" hidden="1">#REF!</definedName>
    <definedName name="_____67947984" hidden="1">#REF!</definedName>
    <definedName name="_____6796670" hidden="1">#REF!</definedName>
    <definedName name="_____68009526" hidden="1">#REF!</definedName>
    <definedName name="_____68139565" hidden="1">#REF!</definedName>
    <definedName name="_____68235255" hidden="1">#REF!</definedName>
    <definedName name="_____68303317" hidden="1">#REF!</definedName>
    <definedName name="_____68351043" hidden="1">#REF!</definedName>
    <definedName name="_____68563396" hidden="1">#REF!</definedName>
    <definedName name="_____68678701" hidden="1">#REF!</definedName>
    <definedName name="_____68688000" hidden="1">#REF!</definedName>
    <definedName name="_____68728698" hidden="1">#REF!</definedName>
    <definedName name="_____68828965" hidden="1">#REF!</definedName>
    <definedName name="_____68899727" hidden="1">#REF!</definedName>
    <definedName name="_____68958658" hidden="1">#REF!</definedName>
    <definedName name="_____69021833" hidden="1">#REF!</definedName>
    <definedName name="_____69050241" hidden="1">#REF!</definedName>
    <definedName name="_____69138241" hidden="1">#REF!</definedName>
    <definedName name="_____69192541" hidden="1">#REF!</definedName>
    <definedName name="_____69241047" hidden="1">#REF!</definedName>
    <definedName name="_____69278193" hidden="1">#REF!</definedName>
    <definedName name="_____6941277" hidden="1">#REF!</definedName>
    <definedName name="_____69450492" hidden="1">#REF!</definedName>
    <definedName name="_____6953729" hidden="1">#REF!</definedName>
    <definedName name="_____6962961" hidden="1">#REF!</definedName>
    <definedName name="_____69634110" hidden="1">#REF!</definedName>
    <definedName name="_____69823158" hidden="1">#REF!</definedName>
    <definedName name="_____69831789" hidden="1">#REF!</definedName>
    <definedName name="_____69861597" hidden="1">#REF!</definedName>
    <definedName name="_____69868947" hidden="1">#REF!</definedName>
    <definedName name="_____69900495" hidden="1">#REF!</definedName>
    <definedName name="_____69966680" hidden="1">#REF!</definedName>
    <definedName name="_____70016337" hidden="1">#REF!</definedName>
    <definedName name="_____70017165" hidden="1">#REF!</definedName>
    <definedName name="_____70034868" hidden="1">#REF!</definedName>
    <definedName name="_____70095486" hidden="1">#REF!</definedName>
    <definedName name="_____70150835" hidden="1">#REF!</definedName>
    <definedName name="_____70171828" hidden="1">#REF!</definedName>
    <definedName name="_____70179683" hidden="1">#REF!</definedName>
    <definedName name="_____70287836" hidden="1">#REF!</definedName>
    <definedName name="_____70351333" hidden="1">#REF!</definedName>
    <definedName name="_____70467073" hidden="1">#REF!</definedName>
    <definedName name="_____70489693" hidden="1">#REF!</definedName>
    <definedName name="_____70546526" hidden="1">#REF!</definedName>
    <definedName name="_____7056249" hidden="1">#REF!</definedName>
    <definedName name="_____70639581" hidden="1">#REF!</definedName>
    <definedName name="_____70768220" hidden="1">#REF!</definedName>
    <definedName name="_____70776219" hidden="1">#REF!</definedName>
    <definedName name="_____70819581" hidden="1">#REF!</definedName>
    <definedName name="_____70841337" hidden="1">#REF!</definedName>
    <definedName name="_____70922965" hidden="1">#REF!</definedName>
    <definedName name="_____70944089" hidden="1">#REF!</definedName>
    <definedName name="_____70957816" hidden="1">#REF!</definedName>
    <definedName name="_____71008206" hidden="1">#REF!</definedName>
    <definedName name="_____71118612" hidden="1">#REF!</definedName>
    <definedName name="_____71162743" hidden="1">#REF!</definedName>
    <definedName name="_____71213645" hidden="1">#REF!</definedName>
    <definedName name="_____71322793" hidden="1">#REF!</definedName>
    <definedName name="_____71483458" hidden="1">#REF!</definedName>
    <definedName name="_____71654439" hidden="1">#REF!</definedName>
    <definedName name="_____7166398" hidden="1">#REF!</definedName>
    <definedName name="_____71665139" hidden="1">#REF!</definedName>
    <definedName name="_____71900845" hidden="1">#REF!</definedName>
    <definedName name="_____71919221" hidden="1">#REF!</definedName>
    <definedName name="_____71967739" hidden="1">#REF!</definedName>
    <definedName name="_____7218981" hidden="1">#REF!</definedName>
    <definedName name="_____7240230" hidden="1">#REF!</definedName>
    <definedName name="_____72486341" hidden="1">#REF!</definedName>
    <definedName name="_____72577805" hidden="1">#REF!</definedName>
    <definedName name="_____72796137" hidden="1">#REF!</definedName>
    <definedName name="_____7282836" hidden="1">#REF!</definedName>
    <definedName name="_____72841335" hidden="1">#REF!</definedName>
    <definedName name="_____72845710" hidden="1">#REF!</definedName>
    <definedName name="_____72862697" hidden="1">#REF!</definedName>
    <definedName name="_____72875262" hidden="1">#REF!</definedName>
    <definedName name="_____72896904" hidden="1">#REF!</definedName>
    <definedName name="_____72976602" hidden="1">#REF!</definedName>
    <definedName name="_____73051513" hidden="1">#REF!</definedName>
    <definedName name="_____73075068" hidden="1">#REF!</definedName>
    <definedName name="_____73085517" hidden="1">#REF!</definedName>
    <definedName name="_____73140646" hidden="1">#REF!</definedName>
    <definedName name="_____73439980" hidden="1">#REF!</definedName>
    <definedName name="_____73479069" hidden="1">#REF!</definedName>
    <definedName name="_____73589218" hidden="1">#REF!</definedName>
    <definedName name="_____73694420" hidden="1">#REF!</definedName>
    <definedName name="_____73796332" hidden="1">#REF!</definedName>
    <definedName name="_____74050630" hidden="1">#REF!</definedName>
    <definedName name="_____74070722" hidden="1">#REF!</definedName>
    <definedName name="_____741113" hidden="1">#REF!</definedName>
    <definedName name="_____74184478" hidden="1">#REF!</definedName>
    <definedName name="_____74242443" hidden="1">#REF!</definedName>
    <definedName name="_____74244392" hidden="1">#REF!</definedName>
    <definedName name="_____74245734" hidden="1">#REF!</definedName>
    <definedName name="_____74301965" hidden="1">#REF!</definedName>
    <definedName name="_____74393863" hidden="1">#REF!</definedName>
    <definedName name="_____74444455" hidden="1">#REF!</definedName>
    <definedName name="_____74486292" hidden="1">#REF!</definedName>
    <definedName name="_____74585182" hidden="1">#REF!</definedName>
    <definedName name="_____74714309" hidden="1">#REF!</definedName>
    <definedName name="_____74776513" hidden="1">#REF!</definedName>
    <definedName name="_____74860335" hidden="1">#REF!</definedName>
    <definedName name="_____74868554" hidden="1">#REF!</definedName>
    <definedName name="_____74913556" hidden="1">#REF!</definedName>
    <definedName name="_____74920673" hidden="1">#REF!</definedName>
    <definedName name="_____7511026" hidden="1">#REF!</definedName>
    <definedName name="_____75113112" hidden="1">#REF!</definedName>
    <definedName name="_____75200034" hidden="1">#REF!</definedName>
    <definedName name="_____75233633" hidden="1">#REF!</definedName>
    <definedName name="_____75248129" hidden="1">#REF!</definedName>
    <definedName name="_____75323588" hidden="1">#REF!</definedName>
    <definedName name="_____75402135" hidden="1">#REF!</definedName>
    <definedName name="_____75404102" hidden="1">#REF!</definedName>
    <definedName name="_____75449956" hidden="1">#REF!</definedName>
    <definedName name="_____75501639" hidden="1">#REF!</definedName>
    <definedName name="_____755090" hidden="1">#REF!</definedName>
    <definedName name="_____75570089" hidden="1">#REF!</definedName>
    <definedName name="_____75658548" hidden="1">#REF!</definedName>
    <definedName name="_____75906075" hidden="1">#REF!</definedName>
    <definedName name="_____76039893" hidden="1">#REF!</definedName>
    <definedName name="_____76328236" hidden="1">#REF!</definedName>
    <definedName name="_____7637740" hidden="1">#REF!</definedName>
    <definedName name="_____7644463" hidden="1">#REF!</definedName>
    <definedName name="_____76455331" hidden="1">#REF!</definedName>
    <definedName name="_____76635445" hidden="1">#REF!</definedName>
    <definedName name="_____76637191" hidden="1">#REF!</definedName>
    <definedName name="_____76665456" hidden="1">#REF!</definedName>
    <definedName name="_____7672716" hidden="1">#REF!</definedName>
    <definedName name="_____7681239" hidden="1">#REF!</definedName>
    <definedName name="_____7690692" hidden="1">#REF!</definedName>
    <definedName name="_____76922751" hidden="1">#REF!</definedName>
    <definedName name="_____77087266" hidden="1">#REF!</definedName>
    <definedName name="_____77218110" hidden="1">#REF!</definedName>
    <definedName name="_____77269477" hidden="1">#REF!</definedName>
    <definedName name="_____77354068" hidden="1">#REF!</definedName>
    <definedName name="_____77635253" hidden="1">#REF!</definedName>
    <definedName name="_____77665204" hidden="1">#REF!</definedName>
    <definedName name="_____77668018" hidden="1">#REF!</definedName>
    <definedName name="_____77758116" hidden="1">#REF!</definedName>
    <definedName name="_____77793128" hidden="1">#REF!</definedName>
    <definedName name="_____77804173" hidden="1">#REF!</definedName>
    <definedName name="_____77878345" hidden="1">#REF!</definedName>
    <definedName name="_____77932555" hidden="1">#REF!</definedName>
    <definedName name="_____77977878" hidden="1">#REF!</definedName>
    <definedName name="_____78028143" hidden="1">#REF!</definedName>
    <definedName name="_____78037924" hidden="1">#REF!</definedName>
    <definedName name="_____78081489" hidden="1">#REF!</definedName>
    <definedName name="_____78118235" hidden="1">#REF!</definedName>
    <definedName name="_____78224218" hidden="1">#REF!</definedName>
    <definedName name="_____78248263" hidden="1">#REF!</definedName>
    <definedName name="_____78362972" hidden="1">#REF!</definedName>
    <definedName name="_____78471303" hidden="1">#REF!</definedName>
    <definedName name="_____78473753" hidden="1">#REF!</definedName>
    <definedName name="_____78581685" hidden="1">#REF!</definedName>
    <definedName name="_____78644717" hidden="1">#REF!</definedName>
    <definedName name="_____78764254" hidden="1">#REF!</definedName>
    <definedName name="_____78789759" hidden="1">#REF!</definedName>
    <definedName name="_____7886130" hidden="1">#REF!</definedName>
    <definedName name="_____78891594" hidden="1">#REF!</definedName>
    <definedName name="_____78906864" hidden="1">#REF!</definedName>
    <definedName name="_____7892347" hidden="1">#REF!</definedName>
    <definedName name="_____78951741" hidden="1">#REF!</definedName>
    <definedName name="_____79067374" hidden="1">#REF!</definedName>
    <definedName name="_____79152829" hidden="1">#REF!</definedName>
    <definedName name="_____79212821" hidden="1">#REF!</definedName>
    <definedName name="_____79214407" hidden="1">#REF!</definedName>
    <definedName name="_____79245788" hidden="1">#REF!</definedName>
    <definedName name="_____7928741" hidden="1">#REF!</definedName>
    <definedName name="_____79330034" hidden="1">#REF!</definedName>
    <definedName name="_____7943249" hidden="1">#REF!</definedName>
    <definedName name="_____7949651" hidden="1">#REF!</definedName>
    <definedName name="_____79554385" hidden="1">#REF!</definedName>
    <definedName name="_____79598266" hidden="1">#REF!</definedName>
    <definedName name="_____79665274" hidden="1">#REF!</definedName>
    <definedName name="_____79706651" hidden="1">#REF!</definedName>
    <definedName name="_____79755533" hidden="1">#REF!</definedName>
    <definedName name="_____79818452" hidden="1">#REF!</definedName>
    <definedName name="_____79909295" hidden="1">#REF!</definedName>
    <definedName name="_____79960967" hidden="1">#REF!</definedName>
    <definedName name="_____80151439" hidden="1">#REF!</definedName>
    <definedName name="_____80226666" hidden="1">#REF!</definedName>
    <definedName name="_____80268407" hidden="1">#REF!</definedName>
    <definedName name="_____80518550" hidden="1">#REF!</definedName>
    <definedName name="_____80533511" hidden="1">#REF!</definedName>
    <definedName name="_____80571491" hidden="1">#REF!</definedName>
    <definedName name="_____80662257" hidden="1">#REF!</definedName>
    <definedName name="_____80744470" hidden="1">#REF!</definedName>
    <definedName name="_____80751890" hidden="1">#REF!</definedName>
    <definedName name="_____80758626" hidden="1">#REF!</definedName>
    <definedName name="_____80843807" hidden="1">#REF!</definedName>
    <definedName name="_____80852712" hidden="1">#REF!</definedName>
    <definedName name="_____80863870" hidden="1">#REF!</definedName>
    <definedName name="_____80881900" hidden="1">#REF!</definedName>
    <definedName name="_____80884797" hidden="1">#REF!</definedName>
    <definedName name="_____80957741" hidden="1">#REF!</definedName>
    <definedName name="_____80991292" hidden="1">#REF!</definedName>
    <definedName name="_____8103985" hidden="1">#REF!</definedName>
    <definedName name="_____81146938" hidden="1">#REF!</definedName>
    <definedName name="_____81236107" hidden="1">#REF!</definedName>
    <definedName name="_____81239838" hidden="1">#REF!</definedName>
    <definedName name="_____81291271" hidden="1">#REF!</definedName>
    <definedName name="_____81344981" hidden="1">#REF!</definedName>
    <definedName name="_____81451989" hidden="1">#REF!</definedName>
    <definedName name="_____81472427" hidden="1">#REF!</definedName>
    <definedName name="_____81520540" hidden="1">#REF!</definedName>
    <definedName name="_____81661982" hidden="1">#REF!</definedName>
    <definedName name="_____81711710" hidden="1">#REF!</definedName>
    <definedName name="_____81814230" hidden="1">#REF!</definedName>
    <definedName name="_____81820602" hidden="1">#REF!</definedName>
    <definedName name="_____81858296" hidden="1">#REF!</definedName>
    <definedName name="_____81883967" hidden="1">#REF!</definedName>
    <definedName name="_____8192421" hidden="1">#REF!</definedName>
    <definedName name="_____819958" hidden="1">#REF!</definedName>
    <definedName name="_____82215661" hidden="1">#REF!</definedName>
    <definedName name="_____82228596" hidden="1">#REF!</definedName>
    <definedName name="_____82317633" hidden="1">#REF!</definedName>
    <definedName name="_____82417030" hidden="1">#REF!</definedName>
    <definedName name="_____82440472" hidden="1">#REF!</definedName>
    <definedName name="_____82625473" hidden="1">#REF!</definedName>
    <definedName name="_____82719905" hidden="1">#REF!</definedName>
    <definedName name="_____82763517" hidden="1">#REF!</definedName>
    <definedName name="_____82828570" hidden="1">#REF!</definedName>
    <definedName name="_____82833654" hidden="1">#REF!</definedName>
    <definedName name="_____82887280" hidden="1">#REF!</definedName>
    <definedName name="_____83077372" hidden="1">#REF!</definedName>
    <definedName name="_____83085198" hidden="1">#REF!</definedName>
    <definedName name="_____83157272" hidden="1">#REF!</definedName>
    <definedName name="_____83158225" hidden="1">#REF!</definedName>
    <definedName name="_____83321822" hidden="1">#REF!</definedName>
    <definedName name="_____83349908" hidden="1">#REF!</definedName>
    <definedName name="_____83374155" hidden="1">#REF!</definedName>
    <definedName name="_____83406467" hidden="1">#REF!</definedName>
    <definedName name="_____83462680" hidden="1">#REF!</definedName>
    <definedName name="_____83485586" hidden="1">#REF!</definedName>
    <definedName name="_____83505101" hidden="1">#REF!</definedName>
    <definedName name="_____8356232" hidden="1">#REF!</definedName>
    <definedName name="_____83563501" hidden="1">#REF!</definedName>
    <definedName name="_____835985" hidden="1">#REF!</definedName>
    <definedName name="_____83853966" hidden="1">#REF!</definedName>
    <definedName name="_____84116656" hidden="1">#REF!</definedName>
    <definedName name="_____84129507" hidden="1">#REF!</definedName>
    <definedName name="_____84190161" hidden="1">#REF!</definedName>
    <definedName name="_____84194822" hidden="1">#REF!</definedName>
    <definedName name="_____84356040" hidden="1">#REF!</definedName>
    <definedName name="_____84483976" hidden="1">#REF!</definedName>
    <definedName name="_____8451838" hidden="1">#REF!</definedName>
    <definedName name="_____84592528" hidden="1">#REF!</definedName>
    <definedName name="_____84653610" hidden="1">#REF!</definedName>
    <definedName name="_____8471394" hidden="1">#REF!</definedName>
    <definedName name="_____84718383" hidden="1">#REF!</definedName>
    <definedName name="_____84854687" hidden="1">#REF!</definedName>
    <definedName name="_____84887642" hidden="1">#REF!</definedName>
    <definedName name="_____84977979" hidden="1">#REF!</definedName>
    <definedName name="_____85022110" hidden="1">#REF!</definedName>
    <definedName name="_____85068298" hidden="1">#REF!</definedName>
    <definedName name="_____85135204" hidden="1">#REF!</definedName>
    <definedName name="_____85411460" hidden="1">#REF!</definedName>
    <definedName name="_____85415692" hidden="1">#REF!</definedName>
    <definedName name="_____8543641" hidden="1">#REF!</definedName>
    <definedName name="_____85461367" hidden="1">#REF!</definedName>
    <definedName name="_____85609210" hidden="1">#REF!</definedName>
    <definedName name="_____8571142" hidden="1">#REF!</definedName>
    <definedName name="_____85801280" hidden="1">#REF!</definedName>
    <definedName name="_____85830594" hidden="1">#REF!</definedName>
    <definedName name="_____85986943" hidden="1">#REF!</definedName>
    <definedName name="_____86001426" hidden="1">#REF!</definedName>
    <definedName name="_____86078001" hidden="1">#REF!</definedName>
    <definedName name="_____86090088" hidden="1">#REF!</definedName>
    <definedName name="_____86100650" hidden="1">#REF!</definedName>
    <definedName name="_____86224735" hidden="1">#REF!</definedName>
    <definedName name="_____86237306" hidden="1">#REF!</definedName>
    <definedName name="_____86401320" hidden="1">#REF!</definedName>
    <definedName name="_____86457968" hidden="1">#REF!</definedName>
    <definedName name="_____86501939" hidden="1">#REF!</definedName>
    <definedName name="_____866730" hidden="1">#REF!</definedName>
    <definedName name="_____86689759" hidden="1">#REF!</definedName>
    <definedName name="_____86694193" hidden="1">#REF!</definedName>
    <definedName name="_____8678103" hidden="1">#REF!</definedName>
    <definedName name="_____86830050" hidden="1">#REF!</definedName>
    <definedName name="_____86901439" hidden="1">#REF!</definedName>
    <definedName name="_____86908204" hidden="1">#REF!</definedName>
    <definedName name="_____86925519" hidden="1">#REF!</definedName>
    <definedName name="_____86973149" hidden="1">#REF!</definedName>
    <definedName name="_____87033868" hidden="1">#REF!</definedName>
    <definedName name="_____87165541" hidden="1">#REF!</definedName>
    <definedName name="_____8729822" hidden="1">#REF!</definedName>
    <definedName name="_____87443507" hidden="1">#REF!</definedName>
    <definedName name="_____87572015" hidden="1">#REF!</definedName>
    <definedName name="_____87634010" hidden="1">#REF!</definedName>
    <definedName name="_____87671882" hidden="1">#REF!</definedName>
    <definedName name="_____87677205" hidden="1">#REF!</definedName>
    <definedName name="_____87703437" hidden="1">#REF!</definedName>
    <definedName name="_____8773572" hidden="1">#REF!</definedName>
    <definedName name="_____87749637" hidden="1">#REF!</definedName>
    <definedName name="_____87926919" hidden="1">#REF!</definedName>
    <definedName name="_____88051326" hidden="1">#REF!</definedName>
    <definedName name="_____88086725" hidden="1">#REF!</definedName>
    <definedName name="_____88138319" hidden="1">#REF!</definedName>
    <definedName name="_____88140327" hidden="1">#REF!</definedName>
    <definedName name="_____88146318" hidden="1">#REF!</definedName>
    <definedName name="_____88156355" hidden="1">#REF!</definedName>
    <definedName name="_____88294781" hidden="1">#REF!</definedName>
    <definedName name="_____88308204" hidden="1">#REF!</definedName>
    <definedName name="_____88344759" hidden="1">#REF!</definedName>
    <definedName name="_____88349158" hidden="1">#REF!</definedName>
    <definedName name="_____88411236" hidden="1">#REF!</definedName>
    <definedName name="_____88453621" hidden="1">#REF!</definedName>
    <definedName name="_____88490057" hidden="1">#REF!</definedName>
    <definedName name="_____88528467" hidden="1">#REF!</definedName>
    <definedName name="_____88536662" hidden="1">#REF!</definedName>
    <definedName name="_____88572264" hidden="1">#REF!</definedName>
    <definedName name="_____88580263" hidden="1">#REF!</definedName>
    <definedName name="_____88634778" hidden="1">#REF!</definedName>
    <definedName name="_____88761110" hidden="1">#REF!</definedName>
    <definedName name="_____88768966" hidden="1">#REF!</definedName>
    <definedName name="_____8879710" hidden="1">#REF!</definedName>
    <definedName name="_____88836802" hidden="1">#REF!</definedName>
    <definedName name="_____88851268" hidden="1">#REF!</definedName>
    <definedName name="_____88867295" hidden="1">#REF!</definedName>
    <definedName name="_____88883693" hidden="1">#REF!</definedName>
    <definedName name="_____88892019" hidden="1">#REF!</definedName>
    <definedName name="_____88892967" hidden="1">#REF!</definedName>
    <definedName name="_____89467586" hidden="1">#REF!</definedName>
    <definedName name="_____896550" hidden="1">#REF!</definedName>
    <definedName name="_____89705295" hidden="1">#REF!</definedName>
    <definedName name="_____89709169" hidden="1">#REF!</definedName>
    <definedName name="_____89822269" hidden="1">#REF!</definedName>
    <definedName name="_____89828039" hidden="1">#REF!</definedName>
    <definedName name="_____89920337" hidden="1">#REF!</definedName>
    <definedName name="_____89995665" hidden="1">#REF!</definedName>
    <definedName name="_____90136838" hidden="1">#REF!</definedName>
    <definedName name="_____90321208" hidden="1">#REF!</definedName>
    <definedName name="_____90328330" hidden="1">#REF!</definedName>
    <definedName name="_____90404380" hidden="1">#REF!</definedName>
    <definedName name="_____90429283" hidden="1">#REF!</definedName>
    <definedName name="_____9044529" hidden="1">#REF!</definedName>
    <definedName name="_____9053433" hidden="1">#REF!</definedName>
    <definedName name="_____90586168" hidden="1">#REF!</definedName>
    <definedName name="_____90640045" hidden="1">#REF!</definedName>
    <definedName name="_____90734584" hidden="1">#REF!</definedName>
    <definedName name="_____90775866" hidden="1">#REF!</definedName>
    <definedName name="_____90841890" hidden="1">#REF!</definedName>
    <definedName name="_____90880472" hidden="1">#REF!</definedName>
    <definedName name="_____91038389" hidden="1">#REF!</definedName>
    <definedName name="_____91050256" hidden="1">#REF!</definedName>
    <definedName name="_____91184623" hidden="1">#REF!</definedName>
    <definedName name="_____91235954" hidden="1">#REF!</definedName>
    <definedName name="_____91452134" hidden="1">#REF!</definedName>
    <definedName name="_____91517073" hidden="1">#REF!</definedName>
    <definedName name="_____91558469" hidden="1">#REF!</definedName>
    <definedName name="_____91620464" hidden="1">#REF!</definedName>
    <definedName name="_____91757328" hidden="1">#REF!</definedName>
    <definedName name="_____91763944" hidden="1">#REF!</definedName>
    <definedName name="_____91764814" hidden="1">#REF!</definedName>
    <definedName name="_____91907686" hidden="1">#REF!</definedName>
    <definedName name="_____91917509" hidden="1">#REF!</definedName>
    <definedName name="_____91967851" hidden="1">#REF!</definedName>
    <definedName name="_____91968501" hidden="1">#REF!</definedName>
    <definedName name="_____92061848" hidden="1">#REF!</definedName>
    <definedName name="_____92151201" hidden="1">#REF!</definedName>
    <definedName name="_____92207587" hidden="1">#REF!</definedName>
    <definedName name="_____9224040" hidden="1">#REF!</definedName>
    <definedName name="_____92311019" hidden="1">#REF!</definedName>
    <definedName name="_____92390472" hidden="1">#REF!</definedName>
    <definedName name="_____92497558" hidden="1">#REF!</definedName>
    <definedName name="_____92523408" hidden="1">#REF!</definedName>
    <definedName name="_____92574037" hidden="1">#REF!</definedName>
    <definedName name="_____92618055" hidden="1">#REF!</definedName>
    <definedName name="_____92625458" hidden="1">#REF!</definedName>
    <definedName name="_____92731065" hidden="1">#REF!</definedName>
    <definedName name="_____92750335" hidden="1">#REF!</definedName>
    <definedName name="_____92756546" hidden="1">#REF!</definedName>
    <definedName name="_____92767281" hidden="1">#REF!</definedName>
    <definedName name="_____92871702" hidden="1">#REF!</definedName>
    <definedName name="_____92921484" hidden="1">#REF!</definedName>
    <definedName name="_____92936713" hidden="1">#REF!</definedName>
    <definedName name="_____92979354" hidden="1">#REF!</definedName>
    <definedName name="_____93048281" hidden="1">#REF!</definedName>
    <definedName name="_____93131173" hidden="1">#REF!</definedName>
    <definedName name="_____93231684" hidden="1">#REF!</definedName>
    <definedName name="_____93328482" hidden="1">#REF!</definedName>
    <definedName name="_____93489033" hidden="1">#REF!</definedName>
    <definedName name="_____93492437" hidden="1">#REF!</definedName>
    <definedName name="_____93572587" hidden="1">#REF!</definedName>
    <definedName name="_____93760819" hidden="1">#REF!</definedName>
    <definedName name="_____93839819" hidden="1">#REF!</definedName>
    <definedName name="_____93883652" hidden="1">#REF!</definedName>
    <definedName name="_____93913883" hidden="1">#REF!</definedName>
    <definedName name="_____94048113" hidden="1">#REF!</definedName>
    <definedName name="_____94145442" hidden="1">#REF!</definedName>
    <definedName name="_____94241578" hidden="1">#REF!</definedName>
    <definedName name="_____94369251" hidden="1">#REF!</definedName>
    <definedName name="_____94531882" hidden="1">#REF!</definedName>
    <definedName name="_____94589812" hidden="1">#REF!</definedName>
    <definedName name="_____94611371" hidden="1">#REF!</definedName>
    <definedName name="_____94700915" hidden="1">#REF!</definedName>
    <definedName name="_____94701601" hidden="1">#REF!</definedName>
    <definedName name="_____94725836" hidden="1">#REF!</definedName>
    <definedName name="_____94839883" hidden="1">#REF!</definedName>
    <definedName name="_____94936234" hidden="1">#REF!</definedName>
    <definedName name="_____94938100" hidden="1">#REF!</definedName>
    <definedName name="_____9502596" hidden="1">#REF!</definedName>
    <definedName name="_____95059455" hidden="1">#REF!</definedName>
    <definedName name="_____95119936" hidden="1">#REF!</definedName>
    <definedName name="_____95195383" hidden="1">#REF!</definedName>
    <definedName name="_____95233280" hidden="1">#REF!</definedName>
    <definedName name="_____95273954" hidden="1">#REF!</definedName>
    <definedName name="_____9534842" hidden="1">#REF!</definedName>
    <definedName name="_____95357889" hidden="1">#REF!</definedName>
    <definedName name="_____95426828" hidden="1">#REF!</definedName>
    <definedName name="_____95444453" hidden="1">'[3]Prod Src Unit_0869'!#REF!</definedName>
    <definedName name="_____95480478" hidden="1">#REF!</definedName>
    <definedName name="_____95492191" hidden="1">#REF!</definedName>
    <definedName name="_____95501453" hidden="1">#REF!</definedName>
    <definedName name="_____95523292" hidden="1">#REF!</definedName>
    <definedName name="_____95542896" hidden="1">#REF!</definedName>
    <definedName name="_____95594019" hidden="1">#REF!</definedName>
    <definedName name="_____9572447" hidden="1">#REF!</definedName>
    <definedName name="_____95841742" hidden="1">#REF!</definedName>
    <definedName name="_____96172405" hidden="1">#REF!</definedName>
    <definedName name="_____96199739" hidden="1">#REF!</definedName>
    <definedName name="_____96245498" hidden="1">#REF!</definedName>
    <definedName name="_____96279187" hidden="1">#REF!</definedName>
    <definedName name="_____96312297" hidden="1">#REF!</definedName>
    <definedName name="_____96382159" hidden="1">#REF!</definedName>
    <definedName name="_____96404100" hidden="1">#REF!</definedName>
    <definedName name="_____96434063" hidden="1">#REF!</definedName>
    <definedName name="_____96443183" hidden="1">#REF!</definedName>
    <definedName name="_____96457065" hidden="1">#REF!</definedName>
    <definedName name="_____96498979" hidden="1">#REF!</definedName>
    <definedName name="_____96518773" hidden="1">#REF!</definedName>
    <definedName name="_____96523279" hidden="1">#REF!</definedName>
    <definedName name="_____965590" hidden="1">#REF!</definedName>
    <definedName name="_____96573180" hidden="1">#REF!</definedName>
    <definedName name="_____9681267" hidden="1">#REF!</definedName>
    <definedName name="_____96824480" hidden="1">#REF!</definedName>
    <definedName name="_____96863318" hidden="1">#REF!</definedName>
    <definedName name="_____96933467" hidden="1">#REF!</definedName>
    <definedName name="_____97248000" hidden="1">#REF!</definedName>
    <definedName name="_____97274256" hidden="1">#REF!</definedName>
    <definedName name="_____9728563" hidden="1">#REF!</definedName>
    <definedName name="_____97297001" hidden="1">#REF!</definedName>
    <definedName name="_____97299064" hidden="1">#REF!</definedName>
    <definedName name="_____97333599" hidden="1">#REF!</definedName>
    <definedName name="_____97389758" hidden="1">#REF!</definedName>
    <definedName name="_____97432703" hidden="1">#REF!</definedName>
    <definedName name="_____97446079" hidden="1">#REF!</definedName>
    <definedName name="_____97513849" hidden="1">#REF!</definedName>
    <definedName name="_____97540725" hidden="1">#REF!</definedName>
    <definedName name="_____97617531" hidden="1">#REF!</definedName>
    <definedName name="_____97655041" hidden="1">#REF!</definedName>
    <definedName name="_____97692180" hidden="1">#REF!</definedName>
    <definedName name="_____9774614" hidden="1">#REF!</definedName>
    <definedName name="_____97868807" hidden="1">#REF!</definedName>
    <definedName name="_____97873396" hidden="1">#REF!</definedName>
    <definedName name="_____98041988" hidden="1">#REF!</definedName>
    <definedName name="_____98093486" hidden="1">#REF!</definedName>
    <definedName name="_____98142428" hidden="1">#REF!</definedName>
    <definedName name="_____98170060" hidden="1">#REF!</definedName>
    <definedName name="_____98171109" hidden="1">#REF!</definedName>
    <definedName name="_____98412514" hidden="1">#REF!</definedName>
    <definedName name="_____98451734" hidden="1">#REF!</definedName>
    <definedName name="_____98482329" hidden="1">#REF!</definedName>
    <definedName name="_____98488051" hidden="1">#REF!</definedName>
    <definedName name="_____98588032" hidden="1">#REF!</definedName>
    <definedName name="_____98652250" hidden="1">#REF!</definedName>
    <definedName name="_____98653198" hidden="1">#REF!</definedName>
    <definedName name="_____9871871" hidden="1">#REF!</definedName>
    <definedName name="_____98806358" hidden="1">#REF!</definedName>
    <definedName name="_____98856581" hidden="1">#REF!</definedName>
    <definedName name="_____98870361" hidden="1">#REF!</definedName>
    <definedName name="_____98873544" hidden="1">#REF!</definedName>
    <definedName name="_____98879636" hidden="1">#REF!</definedName>
    <definedName name="_____99077285" hidden="1">#REF!</definedName>
    <definedName name="_____99202258" hidden="1">#REF!</definedName>
    <definedName name="_____99222994" hidden="1">#REF!</definedName>
    <definedName name="_____99290646" hidden="1">#REF!</definedName>
    <definedName name="_____99366338" hidden="1">#REF!</definedName>
    <definedName name="_____99466205" hidden="1">#REF!</definedName>
    <definedName name="_____99492062" hidden="1">#REF!</definedName>
    <definedName name="_____99570084" hidden="1">#REF!</definedName>
    <definedName name="_____99594963" hidden="1">#REF!</definedName>
    <definedName name="_____99598784" hidden="1">#REF!</definedName>
    <definedName name="_____99673260" hidden="1">#REF!</definedName>
    <definedName name="_____99743623" hidden="1">#REF!</definedName>
    <definedName name="_____99798722" hidden="1">#REF!</definedName>
    <definedName name="_____99827642" hidden="1">#REF!</definedName>
    <definedName name="_____99957598" hidden="1">#REF!</definedName>
    <definedName name="_xlnm._FilterDatabase" localSheetId="4" hidden="1">'2010 Afft sales'!$A$2:$J$137</definedName>
    <definedName name="AA10482..ss4">#REF!</definedName>
    <definedName name="Art">[1]Einstellung!$H$3</definedName>
    <definedName name="C266..a">#REF!</definedName>
    <definedName name="D267..d">#REF!</definedName>
    <definedName name="entity">[1]Einstellung!$B$1</definedName>
    <definedName name="_xlnm.Print_Area" localSheetId="1">interco!$A$1:$P$55</definedName>
    <definedName name="rechtUA">[1]Einstellung!$H$18</definedName>
    <definedName name="rechtUK">[1]Einstellung!$H$19</definedName>
    <definedName name="rechtUT">[1]Einstellung!$H$17</definedName>
    <definedName name="rechtUW">[1]Einstellung!$H$20</definedName>
    <definedName name="repjahr">[1]Einstellung!$D$1</definedName>
    <definedName name="Server">[1]Einstellung!$F$1</definedName>
    <definedName name="Subset">'[3]Prod Src Unit_0869'!#REF!</definedName>
    <definedName name="Summe_distr">'[2]Distr Receiv Unit_0869'!#REF!</definedName>
    <definedName name="Summe_prod">'[3]Prod Src Unit_0869'!#REF!</definedName>
    <definedName name="Tabelle">[1]Einstellung!$H$2</definedName>
  </definedNames>
  <calcPr calcId="152511"/>
</workbook>
</file>

<file path=xl/calcChain.xml><?xml version="1.0" encoding="utf-8"?>
<calcChain xmlns="http://schemas.openxmlformats.org/spreadsheetml/2006/main">
  <c r="O23" i="1" l="1"/>
  <c r="O13" i="1" l="1"/>
  <c r="C6" i="37" l="1"/>
  <c r="B6" i="37"/>
  <c r="O26" i="1" l="1"/>
  <c r="O41" i="1" l="1"/>
  <c r="O15" i="1"/>
  <c r="O8" i="1"/>
  <c r="O44" i="1"/>
  <c r="B42" i="36"/>
  <c r="B32" i="36"/>
  <c r="E41" i="36"/>
  <c r="E55" i="36"/>
  <c r="E27" i="36"/>
  <c r="O47" i="1"/>
  <c r="O22" i="1"/>
  <c r="O37" i="1"/>
  <c r="O36" i="1"/>
  <c r="O35" i="1"/>
  <c r="O34" i="1"/>
  <c r="O33" i="1"/>
  <c r="O20" i="1"/>
  <c r="O12" i="1"/>
  <c r="I1" i="24"/>
  <c r="J1" i="24"/>
  <c r="O38" i="1"/>
  <c r="O39" i="1"/>
  <c r="O40" i="1"/>
  <c r="O42" i="1"/>
  <c r="O43" i="1"/>
  <c r="O45" i="1"/>
  <c r="O46" i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O17" i="1"/>
  <c r="O10" i="1"/>
  <c r="O11" i="1"/>
  <c r="O18" i="1"/>
  <c r="O24" i="1"/>
  <c r="O25" i="1"/>
  <c r="O27" i="1"/>
  <c r="O28" i="1"/>
  <c r="O29" i="1"/>
  <c r="O30" i="1"/>
  <c r="O31" i="1"/>
  <c r="K9" i="1" l="1"/>
  <c r="D9" i="1"/>
  <c r="D16" i="1"/>
  <c r="H16" i="1"/>
  <c r="L16" i="1"/>
  <c r="M16" i="1"/>
  <c r="E16" i="1"/>
  <c r="I16" i="1"/>
  <c r="K16" i="1"/>
  <c r="F16" i="1"/>
  <c r="J16" i="1"/>
  <c r="G16" i="1"/>
  <c r="G9" i="1"/>
  <c r="E9" i="1"/>
  <c r="O9" i="1"/>
  <c r="J9" i="1"/>
  <c r="F9" i="1"/>
  <c r="N9" i="1"/>
  <c r="N16" i="1"/>
  <c r="M9" i="1"/>
  <c r="I9" i="1"/>
  <c r="O16" i="1"/>
  <c r="L9" i="1"/>
  <c r="H9" i="1"/>
</calcChain>
</file>

<file path=xl/sharedStrings.xml><?xml version="1.0" encoding="utf-8"?>
<sst xmlns="http://schemas.openxmlformats.org/spreadsheetml/2006/main" count="1544" uniqueCount="482">
  <si>
    <t>Taipol 1308</t>
  </si>
  <si>
    <t>DOUBLE SIDE RELEASE PET FILM</t>
  </si>
  <si>
    <t>Septon 2002</t>
  </si>
  <si>
    <t>Pro. ctr.</t>
  </si>
  <si>
    <t>Material Description</t>
  </si>
  <si>
    <t>Old #</t>
  </si>
  <si>
    <t>Customer#</t>
  </si>
  <si>
    <t>Name</t>
  </si>
  <si>
    <t>Sales Qty</t>
  </si>
  <si>
    <t>Sales Amt</t>
  </si>
  <si>
    <t>X</t>
  </si>
  <si>
    <t>Freight &amp; Warehousing external Co</t>
  </si>
  <si>
    <t>MACROMELT 6211                 SA</t>
  </si>
  <si>
    <t>DURO-TAK TM612CE 15KG/1</t>
  </si>
  <si>
    <t>Liofol CL P CLEANER 10KG</t>
  </si>
  <si>
    <t>Euromelt 9G151 12KG/1</t>
  </si>
  <si>
    <t>Adhesin  ENVAGUM 300M 20KG/P</t>
  </si>
  <si>
    <t>Henkel (China) Investment Co. Ltd.</t>
  </si>
  <si>
    <t>Henkel Chemical Technologies</t>
  </si>
  <si>
    <t>PT Henkel Adhesive Technologies</t>
  </si>
  <si>
    <t>SearchTerm</t>
  </si>
  <si>
    <t>DURO-TAK MQ5536B 10KG/0.625</t>
  </si>
  <si>
    <t>HENKEL JP</t>
  </si>
  <si>
    <t>PUR-FECT LOK 34-354A 16KG/PAIL,</t>
  </si>
  <si>
    <t>DURO-TAK TM723E 15KG/1</t>
  </si>
  <si>
    <t>BONDMASTER 5410 0.333KG*60PCS/</t>
  </si>
  <si>
    <t>HENKEL PK</t>
  </si>
  <si>
    <t>Henkel Industrial</t>
  </si>
  <si>
    <t>DURO-TAK TM7864 12KG/1</t>
  </si>
  <si>
    <t>PUR-FECT LOK 34-712A 16KG/PAIL,</t>
  </si>
  <si>
    <t>HENKEL PH</t>
  </si>
  <si>
    <t>Inter-National Sta</t>
  </si>
  <si>
    <t>HENKEL IN</t>
  </si>
  <si>
    <t>Technomelt-PS 5556 15KG/1</t>
  </si>
  <si>
    <t>HENKEL SG</t>
  </si>
  <si>
    <t>PUR-FECT FLUSH 16KG/PAIL</t>
  </si>
  <si>
    <t>Liofol LA 7525 18KG/P-E</t>
  </si>
  <si>
    <t>Liofol LA 7525 UV 18KG/P-E</t>
  </si>
  <si>
    <t>Liofol LA 7538 UV 180KG/D</t>
  </si>
  <si>
    <t>Liofol LA 7534 UV 12KG/2</t>
  </si>
  <si>
    <t>Purmelt-QR 310 18KG/P-E</t>
  </si>
  <si>
    <t>HENKEL KR</t>
  </si>
  <si>
    <t>Henkel Technologie</t>
  </si>
  <si>
    <t>Purmelt-QR 5003 180KG/D-E</t>
  </si>
  <si>
    <t>BONDMASTER 5410B 0.333KG*60PCS</t>
  </si>
  <si>
    <t>MALAYSIA</t>
  </si>
  <si>
    <t>Henkel (Malaysia)</t>
  </si>
  <si>
    <t>MELTACE R-2060S 16KG/PAIL, EXP</t>
  </si>
  <si>
    <t>Liofol LA 7525 12KG/2-E</t>
  </si>
  <si>
    <t>Liofol LA 7525 180KG/D-E</t>
  </si>
  <si>
    <t>Purmelt-QR 5106 12KG/2-E</t>
  </si>
  <si>
    <t>Liofol LA 7525 UV 12KG/2-E</t>
  </si>
  <si>
    <t>Purmelt-QR 194B 180KG/D-E</t>
  </si>
  <si>
    <t>Purmelt-QR 5003 12KG/2-E</t>
  </si>
  <si>
    <t>LIOTEX UR 7528-21UV 180KG, EXP.</t>
  </si>
  <si>
    <t>MELTACE R-2060 16KG/PAIL, EXP.</t>
  </si>
  <si>
    <t>LIOTEX UR 7528-21UV 12KG, EXP.</t>
  </si>
  <si>
    <t>LIOTEX UR 7501-21UV 18KG, EXP.</t>
  </si>
  <si>
    <t>LIOTEX UR 7501-21UV 180KG,EXP.</t>
  </si>
  <si>
    <t>Liofol LA 7575 UV 180KG/D-E</t>
  </si>
  <si>
    <t>Purmelt-QR 194B 12KG/2-E</t>
  </si>
  <si>
    <t>Purmelt-QR 475A 12KG/2-E</t>
  </si>
  <si>
    <t>Liofol LA 7531 UV 180KG/D-E</t>
  </si>
  <si>
    <t>Liofol LA 7575 UV 12KG/2-E</t>
  </si>
  <si>
    <t>MELTACE R-2060S 8KG/PAPER TUBE</t>
  </si>
  <si>
    <t>MELTACE R-2060   8KG</t>
  </si>
  <si>
    <t>Liofol LA 7531 12KG/2-E</t>
  </si>
  <si>
    <t>Purmelt-QR 7220 180KG/D-E</t>
  </si>
  <si>
    <t>CN-MAR-301TX 16KG/PAIL EXPORT</t>
  </si>
  <si>
    <t>HENKEL THA</t>
  </si>
  <si>
    <t>YJ 9201</t>
  </si>
  <si>
    <t>LIOTEX AV303 12KG/CTN, EXPORT</t>
  </si>
  <si>
    <t>LIOTEX AV303 180KG/DRUM, EXPORT</t>
  </si>
  <si>
    <t>DURO-TAK TM744E 15KG/1</t>
  </si>
  <si>
    <t>PUR-FECT LOK 34-858B 18KG/PAIL</t>
  </si>
  <si>
    <t>HENKEL IN-</t>
  </si>
  <si>
    <t>Henkel Adhesives T</t>
  </si>
  <si>
    <t>PURMELT QR 9182 180KG/DRUM, EXP</t>
  </si>
  <si>
    <t>PURMELT QR 9182 6KG/0.3</t>
  </si>
  <si>
    <t>PURMELT QR 5061 180KG/D-E</t>
  </si>
  <si>
    <t>PUR-FECT LOK 34-712A 180KG/D</t>
  </si>
  <si>
    <t>LIOFOL LA 7535-21 180KG/D</t>
  </si>
  <si>
    <t>LIOFOL LA 7535-21 12KG/2</t>
  </si>
  <si>
    <t>LIOFOL LA 7535-21 18KG/P</t>
  </si>
  <si>
    <t>IC ASA</t>
  </si>
  <si>
    <t>IC AT</t>
  </si>
  <si>
    <t>G/L acc</t>
  </si>
  <si>
    <t>Net due dt</t>
  </si>
  <si>
    <t xml:space="preserve">  DC amount</t>
  </si>
  <si>
    <t xml:space="preserve">    LC amnt</t>
  </si>
  <si>
    <t>HeadText</t>
  </si>
  <si>
    <t>User</t>
  </si>
  <si>
    <t>Assign.</t>
  </si>
  <si>
    <t>Value date</t>
  </si>
  <si>
    <t>Pmnt date</t>
  </si>
  <si>
    <t>AA/99/5283/0002</t>
  </si>
  <si>
    <t>2010.12.20</t>
  </si>
  <si>
    <t>2010.12.28</t>
  </si>
  <si>
    <t>K145</t>
  </si>
  <si>
    <t>2011.01.05</t>
  </si>
  <si>
    <t>9110S2505</t>
  </si>
  <si>
    <t>2010.12.06</t>
  </si>
  <si>
    <t>9110V3002B</t>
  </si>
  <si>
    <t>2010.12.21</t>
  </si>
  <si>
    <t>AA/99/5070/0185</t>
  </si>
  <si>
    <t>PayT</t>
  </si>
  <si>
    <t>PBk</t>
  </si>
  <si>
    <t>R</t>
  </si>
  <si>
    <t>oth</t>
    <phoneticPr fontId="2" type="noConversion"/>
  </si>
  <si>
    <t>Total</t>
    <phoneticPr fontId="2" type="noConversion"/>
  </si>
  <si>
    <t>Others</t>
    <phoneticPr fontId="2" type="noConversion"/>
  </si>
  <si>
    <t>RMC, RFC</t>
    <phoneticPr fontId="2" type="noConversion"/>
  </si>
  <si>
    <t>Fuclear FM 100</t>
  </si>
  <si>
    <t>Y_HK1_95000119 (Regional Asia Pacific Report -&gt; PTP -&gt; Process -&gt; Good )</t>
    <phoneticPr fontId="2" type="noConversion"/>
  </si>
  <si>
    <t>Henkel Japan Ltd.</t>
  </si>
  <si>
    <t>Vendor</t>
  </si>
  <si>
    <t>Henkel Corporation</t>
  </si>
  <si>
    <t>Henkel Loctite (China) Company</t>
  </si>
  <si>
    <t>EUR</t>
  </si>
  <si>
    <t>Henkel Thailand Ltd.</t>
  </si>
  <si>
    <t>Henkel AG &amp; Co. KGaA</t>
  </si>
  <si>
    <t>Henkel (Malaysia) Sdn. Bhd</t>
  </si>
  <si>
    <t>Henkel Adhesives Co. Ltd.</t>
  </si>
  <si>
    <t>Henkel Technologies (Korea) Ltd.</t>
  </si>
  <si>
    <t>Henkel Electronic Materials</t>
  </si>
  <si>
    <t>Henkel CAC Pvt. Ltd.</t>
  </si>
  <si>
    <t>佔進貨淨額百分比</t>
  </si>
  <si>
    <t>應付票據期末餘額</t>
  </si>
  <si>
    <t>佔銷貨淨額百分比</t>
  </si>
  <si>
    <t>應收票據期末餘額</t>
  </si>
  <si>
    <t>應收帳款期末餘額</t>
  </si>
  <si>
    <t>鑑價金額</t>
  </si>
  <si>
    <t>處</t>
  </si>
  <si>
    <t>處分損益</t>
  </si>
  <si>
    <t>分</t>
  </si>
  <si>
    <t>價款收付情形</t>
  </si>
  <si>
    <t>最高餘額</t>
  </si>
  <si>
    <t>期末餘額</t>
  </si>
  <si>
    <t>利率區間</t>
  </si>
  <si>
    <t>台灣漢高股份有限公司</t>
    <phoneticPr fontId="2" type="noConversion"/>
  </si>
  <si>
    <t>註二：關係人交易條件如與一般交易條件不同，應敘明差異情形及原因。</t>
  </si>
  <si>
    <t>註三：若為不動產，請註明座落地點。</t>
  </si>
  <si>
    <t>（蓋章）</t>
  </si>
  <si>
    <t>財務主管：</t>
  </si>
  <si>
    <t>進貨金額</t>
    <phoneticPr fontId="2" type="noConversion"/>
  </si>
  <si>
    <t xml:space="preserve">  Vendor</t>
  </si>
  <si>
    <t xml:space="preserve">               Name</t>
  </si>
  <si>
    <t>Country</t>
  </si>
  <si>
    <t>Company Code</t>
  </si>
  <si>
    <t>Currency</t>
  </si>
  <si>
    <t xml:space="preserve">  US</t>
  </si>
  <si>
    <t xml:space="preserve">  TWD</t>
  </si>
  <si>
    <t xml:space="preserve">        Henkel Corporation</t>
  </si>
  <si>
    <t xml:space="preserve">  DE</t>
  </si>
  <si>
    <t xml:space="preserve">  TH</t>
  </si>
  <si>
    <t xml:space="preserve">  IE</t>
  </si>
  <si>
    <t xml:space="preserve">  CN</t>
  </si>
  <si>
    <t xml:space="preserve">  JP</t>
  </si>
  <si>
    <t xml:space="preserve">  HK</t>
  </si>
  <si>
    <t xml:space="preserve">  IT</t>
  </si>
  <si>
    <t xml:space="preserve">  MY</t>
  </si>
  <si>
    <t>Henkel (Thailand)</t>
  </si>
  <si>
    <t>Henkel Singapore P</t>
  </si>
  <si>
    <t xml:space="preserve"> </t>
    <phoneticPr fontId="2" type="noConversion"/>
  </si>
  <si>
    <t xml:space="preserve">     Henkel Adhesives Co. Ltd.</t>
  </si>
  <si>
    <t xml:space="preserve">      Henkel (China) Co. Ltd.</t>
  </si>
  <si>
    <t xml:space="preserve">            Henkel KGaA</t>
  </si>
  <si>
    <t xml:space="preserve">  Henkel Loctite Deutschland GmbH</t>
  </si>
  <si>
    <t xml:space="preserve">        Turco Espa#ola S.A.</t>
  </si>
  <si>
    <t xml:space="preserve">   Henkel Loctite Hong Kong Ltd.</t>
  </si>
  <si>
    <t xml:space="preserve">       Henkel Hong Kong Ltd.</t>
  </si>
  <si>
    <t xml:space="preserve">        Henkel Ireland Ltd.</t>
  </si>
  <si>
    <t xml:space="preserve">   Henkel Loctite Adesivi S.r.l.</t>
  </si>
  <si>
    <t xml:space="preserve">         Henkel Japan Ltd.</t>
  </si>
  <si>
    <t xml:space="preserve">  Henkel Corporation- Electronics</t>
  </si>
  <si>
    <t xml:space="preserve">          Henkel Orbseal</t>
  </si>
  <si>
    <t>Trading Partner</t>
    <phoneticPr fontId="2" type="noConversion"/>
  </si>
  <si>
    <t xml:space="preserve">     Guangzhou Henkel Surface</t>
    <phoneticPr fontId="2" type="noConversion"/>
  </si>
  <si>
    <t xml:space="preserve">       Henkel Thailand Ltd.</t>
    <phoneticPr fontId="2" type="noConversion"/>
  </si>
  <si>
    <t xml:space="preserve">    Henkel (Malaysia) Sdn. Bhd</t>
    <phoneticPr fontId="2" type="noConversion"/>
  </si>
  <si>
    <t xml:space="preserve">         Henkel Japan Ltd.</t>
    <phoneticPr fontId="2" type="noConversion"/>
  </si>
  <si>
    <t>進貨</t>
    <phoneticPr fontId="2" type="noConversion"/>
  </si>
  <si>
    <t>Henkel Teroson GmbH</t>
  </si>
  <si>
    <t>Henkel Dorus GmbH</t>
  </si>
  <si>
    <t>Shantou</t>
  </si>
  <si>
    <t>Nanhui</t>
  </si>
  <si>
    <t>Yantai</t>
  </si>
  <si>
    <t>Milano</t>
  </si>
  <si>
    <t>Osaka</t>
  </si>
  <si>
    <t>Ipoh</t>
  </si>
  <si>
    <t>Elgin</t>
  </si>
  <si>
    <t>Rocky Hill</t>
  </si>
  <si>
    <t>Olean</t>
  </si>
  <si>
    <t>Bay Point</t>
  </si>
  <si>
    <t>Richmond</t>
  </si>
  <si>
    <t>Hexion Specialty Chemicals</t>
  </si>
  <si>
    <t>Cognis Taiwan Ltd.</t>
  </si>
  <si>
    <t>South Easton</t>
  </si>
  <si>
    <t>Netherlands</t>
  </si>
  <si>
    <t>Essebi S.R.L. Adesivi Industriali</t>
  </si>
  <si>
    <t>Italy</t>
  </si>
  <si>
    <t>American Safety Technologies</t>
  </si>
  <si>
    <t>Spain</t>
  </si>
  <si>
    <t>Streuter Technologies Inc.</t>
  </si>
  <si>
    <t>San Clemente</t>
  </si>
  <si>
    <t>Dah Shyang Chemical Co., Ltd.</t>
  </si>
  <si>
    <t>Year 2007</t>
    <phoneticPr fontId="2" type="noConversion"/>
  </si>
  <si>
    <t>Purchase GR Based</t>
    <phoneticPr fontId="2" type="noConversion"/>
  </si>
  <si>
    <t>450,541.494</t>
    <phoneticPr fontId="2" type="noConversion"/>
  </si>
  <si>
    <t>Site</t>
    <phoneticPr fontId="2" type="noConversion"/>
  </si>
  <si>
    <t>GR based</t>
    <phoneticPr fontId="2" type="noConversion"/>
  </si>
  <si>
    <t>MU%</t>
    <phoneticPr fontId="2" type="noConversion"/>
  </si>
  <si>
    <t>GR on TP Landed</t>
    <phoneticPr fontId="2" type="noConversion"/>
  </si>
  <si>
    <t>% of Total GR Value</t>
    <phoneticPr fontId="2" type="noConversion"/>
  </si>
  <si>
    <t>DE</t>
    <phoneticPr fontId="2" type="noConversion"/>
  </si>
  <si>
    <t>Guangzhou</t>
    <phoneticPr fontId="2" type="noConversion"/>
  </si>
  <si>
    <t>Ireland</t>
    <phoneticPr fontId="2" type="noConversion"/>
  </si>
  <si>
    <t>Japan</t>
    <phoneticPr fontId="2" type="noConversion"/>
  </si>
  <si>
    <t>Thai</t>
    <phoneticPr fontId="2" type="noConversion"/>
  </si>
  <si>
    <t>HK</t>
    <phoneticPr fontId="2" type="noConversion"/>
  </si>
  <si>
    <t>COI</t>
    <phoneticPr fontId="2" type="noConversion"/>
  </si>
  <si>
    <t>Australia</t>
    <phoneticPr fontId="2" type="noConversion"/>
  </si>
  <si>
    <t>3rd Party</t>
    <phoneticPr fontId="2" type="noConversion"/>
  </si>
  <si>
    <t>AU</t>
    <phoneticPr fontId="2" type="noConversion"/>
  </si>
  <si>
    <t>TW</t>
    <phoneticPr fontId="2" type="noConversion"/>
  </si>
  <si>
    <t xml:space="preserve">       Resin Technology LLC - TP 9635</t>
    <phoneticPr fontId="2" type="noConversion"/>
  </si>
  <si>
    <t>US</t>
    <phoneticPr fontId="2" type="noConversion"/>
  </si>
  <si>
    <t xml:space="preserve">       Turco Produkten B.V. TP-6923</t>
    <phoneticPr fontId="2" type="noConversion"/>
  </si>
  <si>
    <t>NL</t>
    <phoneticPr fontId="2" type="noConversion"/>
  </si>
  <si>
    <t>IT</t>
    <phoneticPr fontId="2" type="noConversion"/>
  </si>
  <si>
    <t>USA</t>
    <phoneticPr fontId="2" type="noConversion"/>
  </si>
  <si>
    <t>ES</t>
    <phoneticPr fontId="2" type="noConversion"/>
  </si>
  <si>
    <t xml:space="preserve">  Henkel Loctite (China) Company</t>
    <phoneticPr fontId="2" type="noConversion"/>
  </si>
  <si>
    <t xml:space="preserve">  TWD</t>
    <phoneticPr fontId="2" type="noConversion"/>
  </si>
  <si>
    <t>TWD</t>
  </si>
  <si>
    <t>與本公司關係</t>
    <phoneticPr fontId="2" type="noConversion"/>
  </si>
  <si>
    <t>聯屬公司</t>
    <phoneticPr fontId="2" type="noConversion"/>
  </si>
  <si>
    <r>
      <t>價格與一般交易比較</t>
    </r>
    <r>
      <rPr>
        <sz val="9"/>
        <rFont val="Arial"/>
        <family val="2"/>
      </rPr>
      <t>(</t>
    </r>
    <r>
      <rPr>
        <sz val="9"/>
        <rFont val="細明體"/>
        <family val="3"/>
        <charset val="136"/>
      </rPr>
      <t>註二</t>
    </r>
    <r>
      <rPr>
        <sz val="9"/>
        <rFont val="Arial"/>
        <family val="2"/>
      </rPr>
      <t>)</t>
    </r>
    <phoneticPr fontId="2" type="noConversion"/>
  </si>
  <si>
    <r>
      <t>付款期間與一般交易比較</t>
    </r>
    <r>
      <rPr>
        <sz val="9"/>
        <rFont val="Arial"/>
        <family val="2"/>
      </rPr>
      <t>(</t>
    </r>
    <r>
      <rPr>
        <sz val="9"/>
        <rFont val="細明體"/>
        <family val="3"/>
        <charset val="136"/>
      </rPr>
      <t>註二</t>
    </r>
    <r>
      <rPr>
        <sz val="9"/>
        <rFont val="Arial"/>
        <family val="2"/>
      </rPr>
      <t>)</t>
    </r>
    <phoneticPr fontId="2" type="noConversion"/>
  </si>
  <si>
    <t>銷貨</t>
    <phoneticPr fontId="2" type="noConversion"/>
  </si>
  <si>
    <t>銷貨金額</t>
    <phoneticPr fontId="2" type="noConversion"/>
  </si>
  <si>
    <r>
      <t>價格與一般交易比較</t>
    </r>
    <r>
      <rPr>
        <sz val="9"/>
        <rFont val="Arial"/>
        <family val="2"/>
      </rPr>
      <t>(</t>
    </r>
    <r>
      <rPr>
        <sz val="9"/>
        <rFont val="細明體"/>
        <family val="3"/>
        <charset val="136"/>
      </rPr>
      <t>註二</t>
    </r>
    <r>
      <rPr>
        <sz val="9"/>
        <rFont val="Arial"/>
        <family val="2"/>
      </rPr>
      <t>)</t>
    </r>
    <phoneticPr fontId="2" type="noConversion"/>
  </si>
  <si>
    <t xml:space="preserve"> </t>
    <phoneticPr fontId="2" type="noConversion"/>
  </si>
  <si>
    <t>應付帳款期末餘額</t>
    <phoneticPr fontId="2" type="noConversion"/>
  </si>
  <si>
    <t>財產交易</t>
    <phoneticPr fontId="2" type="noConversion"/>
  </si>
  <si>
    <r>
      <t>財產名稱</t>
    </r>
    <r>
      <rPr>
        <sz val="9"/>
        <rFont val="Arial"/>
        <family val="2"/>
      </rPr>
      <t>(</t>
    </r>
    <r>
      <rPr>
        <sz val="9"/>
        <rFont val="細明體"/>
        <family val="3"/>
        <charset val="136"/>
      </rPr>
      <t>註三</t>
    </r>
    <r>
      <rPr>
        <sz val="9"/>
        <rFont val="Arial"/>
        <family val="2"/>
      </rPr>
      <t>)</t>
    </r>
    <phoneticPr fontId="2" type="noConversion"/>
  </si>
  <si>
    <t>取得日期</t>
    <phoneticPr fontId="2" type="noConversion"/>
  </si>
  <si>
    <r>
      <t>處分前</t>
    </r>
    <r>
      <rPr>
        <sz val="9"/>
        <rFont val="Arial"/>
        <family val="2"/>
      </rPr>
      <t>(</t>
    </r>
    <r>
      <rPr>
        <sz val="9"/>
        <rFont val="細明體"/>
        <family val="3"/>
        <charset val="136"/>
      </rPr>
      <t>購入後</t>
    </r>
    <r>
      <rPr>
        <sz val="9"/>
        <rFont val="Arial"/>
        <family val="2"/>
      </rPr>
      <t>)</t>
    </r>
    <r>
      <rPr>
        <sz val="9"/>
        <rFont val="細明體"/>
        <family val="3"/>
        <charset val="136"/>
      </rPr>
      <t>使用情形</t>
    </r>
  </si>
  <si>
    <r>
      <t>資金融通</t>
    </r>
    <r>
      <rPr>
        <sz val="9"/>
        <rFont val="Arial"/>
        <family val="2"/>
      </rPr>
      <t xml:space="preserve">   </t>
    </r>
    <r>
      <rPr>
        <sz val="9"/>
        <rFont val="細明體"/>
        <family val="3"/>
        <charset val="136"/>
      </rPr>
      <t>借入</t>
    </r>
    <r>
      <rPr>
        <sz val="9"/>
        <rFont val="Arial"/>
        <family val="2"/>
      </rPr>
      <t xml:space="preserve">(-)   </t>
    </r>
    <r>
      <rPr>
        <sz val="9"/>
        <rFont val="細明體"/>
        <family val="3"/>
        <charset val="136"/>
      </rPr>
      <t>貸出</t>
    </r>
    <r>
      <rPr>
        <sz val="9"/>
        <rFont val="Arial"/>
        <family val="2"/>
      </rPr>
      <t>(+)</t>
    </r>
    <phoneticPr fontId="2" type="noConversion"/>
  </si>
  <si>
    <r>
      <t>本期利息收入</t>
    </r>
    <r>
      <rPr>
        <sz val="9"/>
        <rFont val="Arial"/>
        <family val="2"/>
      </rPr>
      <t>(</t>
    </r>
    <r>
      <rPr>
        <sz val="9"/>
        <rFont val="細明體"/>
        <family val="3"/>
        <charset val="136"/>
      </rPr>
      <t>支出</t>
    </r>
    <r>
      <rPr>
        <sz val="9"/>
        <rFont val="Arial"/>
        <family val="2"/>
      </rPr>
      <t>)</t>
    </r>
    <phoneticPr fontId="2" type="noConversion"/>
  </si>
  <si>
    <r>
      <t>期末應收</t>
    </r>
    <r>
      <rPr>
        <sz val="9"/>
        <rFont val="Arial"/>
        <family val="2"/>
      </rPr>
      <t>(</t>
    </r>
    <r>
      <rPr>
        <sz val="9"/>
        <rFont val="細明體"/>
        <family val="3"/>
        <charset val="136"/>
      </rPr>
      <t>應付</t>
    </r>
    <r>
      <rPr>
        <sz val="9"/>
        <rFont val="Arial"/>
        <family val="2"/>
      </rPr>
      <t>)</t>
    </r>
    <r>
      <rPr>
        <sz val="9"/>
        <rFont val="細明體"/>
        <family val="3"/>
        <charset val="136"/>
      </rPr>
      <t>利息</t>
    </r>
    <phoneticPr fontId="2" type="noConversion"/>
  </si>
  <si>
    <t>背書保證或擔保情形</t>
    <phoneticPr fontId="2" type="noConversion"/>
  </si>
  <si>
    <t>租賃</t>
    <phoneticPr fontId="2" type="noConversion"/>
  </si>
  <si>
    <t>起訖日期</t>
    <phoneticPr fontId="2" type="noConversion"/>
  </si>
  <si>
    <t>本期租金總額</t>
    <phoneticPr fontId="2" type="noConversion"/>
  </si>
  <si>
    <t>其他對當期損益或財務狀況有重大影響之交易</t>
    <phoneticPr fontId="2" type="noConversion"/>
  </si>
  <si>
    <t>管理服務合約</t>
    <phoneticPr fontId="2" type="noConversion"/>
  </si>
  <si>
    <r>
      <t>其他對當期損益或財務狀況有重大影響之交易性質及期末應收</t>
    </r>
    <r>
      <rPr>
        <sz val="9"/>
        <rFont val="Arial"/>
        <family val="2"/>
      </rPr>
      <t>(</t>
    </r>
    <r>
      <rPr>
        <sz val="9"/>
        <rFont val="細明體"/>
        <family val="3"/>
        <charset val="136"/>
      </rPr>
      <t>應付</t>
    </r>
    <r>
      <rPr>
        <sz val="9"/>
        <rFont val="Arial"/>
        <family val="2"/>
      </rPr>
      <t>)</t>
    </r>
    <r>
      <rPr>
        <sz val="9"/>
        <rFont val="細明體"/>
        <family val="3"/>
        <charset val="136"/>
      </rPr>
      <t>餘額</t>
    </r>
    <phoneticPr fontId="2" type="noConversion"/>
  </si>
  <si>
    <r>
      <t>註一：按上市</t>
    </r>
    <r>
      <rPr>
        <sz val="9"/>
        <rFont val="Arial"/>
        <family val="2"/>
      </rPr>
      <t>(A)</t>
    </r>
    <r>
      <rPr>
        <sz val="9"/>
        <rFont val="細明體"/>
        <family val="3"/>
        <charset val="136"/>
      </rPr>
      <t>、上櫃</t>
    </r>
    <r>
      <rPr>
        <sz val="9"/>
        <rFont val="Arial"/>
        <family val="2"/>
      </rPr>
      <t>(B)</t>
    </r>
    <r>
      <rPr>
        <sz val="9"/>
        <rFont val="細明體"/>
        <family val="3"/>
        <charset val="136"/>
      </rPr>
      <t>、未上市上櫃之公開發行公司</t>
    </r>
    <r>
      <rPr>
        <sz val="9"/>
        <rFont val="Arial"/>
        <family val="2"/>
      </rPr>
      <t>(C)</t>
    </r>
    <r>
      <rPr>
        <sz val="9"/>
        <rFont val="細明體"/>
        <family val="3"/>
        <charset val="136"/>
      </rPr>
      <t>、非公開發行公司</t>
    </r>
    <r>
      <rPr>
        <sz val="9"/>
        <rFont val="Arial"/>
        <family val="2"/>
      </rPr>
      <t>(D)</t>
    </r>
    <r>
      <rPr>
        <sz val="9"/>
        <rFont val="細明體"/>
        <family val="3"/>
        <charset val="136"/>
      </rPr>
      <t>、個人</t>
    </r>
    <r>
      <rPr>
        <sz val="9"/>
        <rFont val="Arial"/>
        <family val="2"/>
      </rPr>
      <t>(E)</t>
    </r>
    <r>
      <rPr>
        <sz val="9"/>
        <rFont val="細明體"/>
        <family val="3"/>
        <charset val="136"/>
      </rPr>
      <t>填列。</t>
    </r>
  </si>
  <si>
    <r>
      <t>茲確認本公司上開期間之重大關係人</t>
    </r>
    <r>
      <rPr>
        <sz val="9"/>
        <rFont val="Arial"/>
        <family val="2"/>
      </rPr>
      <t>(</t>
    </r>
    <r>
      <rPr>
        <sz val="9"/>
        <rFont val="細明體"/>
        <family val="3"/>
        <charset val="136"/>
      </rPr>
      <t>包括法律上、財務會計準則上及實質關係人</t>
    </r>
    <r>
      <rPr>
        <sz val="9"/>
        <rFont val="Arial"/>
        <family val="2"/>
      </rPr>
      <t>)</t>
    </r>
    <r>
      <rPr>
        <sz val="9"/>
        <rFont val="細明體"/>
        <family val="3"/>
        <charset val="136"/>
      </rPr>
      <t>交易事項均已確實完整列入上列彙總表。</t>
    </r>
  </si>
  <si>
    <r>
      <t>負</t>
    </r>
    <r>
      <rPr>
        <sz val="9"/>
        <rFont val="Arial"/>
        <family val="2"/>
      </rPr>
      <t xml:space="preserve">  </t>
    </r>
    <r>
      <rPr>
        <sz val="9"/>
        <rFont val="細明體"/>
        <family val="3"/>
        <charset val="136"/>
      </rPr>
      <t>責</t>
    </r>
    <r>
      <rPr>
        <sz val="9"/>
        <rFont val="Arial"/>
        <family val="2"/>
      </rPr>
      <t xml:space="preserve">  </t>
    </r>
    <r>
      <rPr>
        <sz val="9"/>
        <rFont val="細明體"/>
        <family val="3"/>
        <charset val="136"/>
      </rPr>
      <t>人：</t>
    </r>
  </si>
  <si>
    <t>Henkel (China) Co. Ltd.</t>
  </si>
  <si>
    <t>Henkel Adhesive Te</t>
  </si>
  <si>
    <t>Henkel Dongsung (T</t>
  </si>
  <si>
    <t>Henkel CAC Pvt. Lt</t>
  </si>
  <si>
    <t>HK-JP</t>
  </si>
  <si>
    <t>INDIA</t>
  </si>
  <si>
    <t>Type</t>
  </si>
  <si>
    <t>Reference</t>
  </si>
  <si>
    <t>Doc.no.</t>
  </si>
  <si>
    <t>Pstg date</t>
  </si>
  <si>
    <t>Doc. date</t>
  </si>
  <si>
    <t>LCurr</t>
  </si>
  <si>
    <t>Text</t>
  </si>
  <si>
    <t>KR</t>
  </si>
  <si>
    <t>RE</t>
  </si>
  <si>
    <t>ZHURE</t>
  </si>
  <si>
    <t>TECHNOMELT PS 5515M 15KG/1</t>
  </si>
  <si>
    <t>Euromelt 8K036 12KG/1</t>
  </si>
  <si>
    <t>Purmelt-QR 282 18KG/P-280</t>
  </si>
  <si>
    <t>友朋</t>
  </si>
  <si>
    <t>Youpeng Company</t>
  </si>
  <si>
    <t>大益</t>
  </si>
  <si>
    <t>Da Yi Environment</t>
  </si>
  <si>
    <t>Dispomelt 5200U 15KG/1</t>
  </si>
  <si>
    <t>DURO-TAK TM778E 15KG/1</t>
  </si>
  <si>
    <t>DURO-TAK TM667E 15KG/1</t>
  </si>
  <si>
    <t>HENKEL HK</t>
  </si>
  <si>
    <t>BONDMASTER 5410G 20KG/0.333</t>
  </si>
  <si>
    <t>BONDMASTER 5440G 0.5KG*30PCS/15</t>
  </si>
  <si>
    <t>PUR-FECT LOK 34-354A 18KG W/O B</t>
  </si>
  <si>
    <t>IC AG</t>
  </si>
  <si>
    <t>IC AI</t>
  </si>
  <si>
    <t>HENKEL SON</t>
  </si>
  <si>
    <t>Henkel Chemical Te</t>
  </si>
  <si>
    <t>APAO Homopolymer 2115</t>
  </si>
  <si>
    <t>BLOCKED AC</t>
  </si>
  <si>
    <t>NSC SHA</t>
  </si>
  <si>
    <t>National Starch &amp;</t>
  </si>
  <si>
    <t>鐙澤</t>
  </si>
  <si>
    <t>Teng Tzer Enterpri</t>
  </si>
  <si>
    <t>HK-MY</t>
  </si>
  <si>
    <t>HENKEL CN</t>
  </si>
  <si>
    <t>Henkel (China) Com</t>
  </si>
  <si>
    <t>HENKEL ID</t>
  </si>
  <si>
    <t>PT Henkel Adhesive</t>
  </si>
  <si>
    <t>松益</t>
  </si>
  <si>
    <t>Sung Yi Chemical C</t>
  </si>
  <si>
    <t>Sukorez SU 100 S</t>
  </si>
  <si>
    <t>HENKEL TH</t>
  </si>
  <si>
    <t>Liofol LA 7531 18KG/P</t>
  </si>
  <si>
    <t>HENKEL CN-</t>
  </si>
  <si>
    <t>Henkel (China) Inv</t>
  </si>
  <si>
    <t>SOLD TO</t>
  </si>
  <si>
    <t>Henkel New Zealand</t>
  </si>
  <si>
    <t>Dispomelt 6831B 12KG/2</t>
  </si>
  <si>
    <t>DURO-TAK TM626E 15KG/1</t>
  </si>
  <si>
    <t>HENKEL AU</t>
  </si>
  <si>
    <t>Henkel Australia P</t>
  </si>
  <si>
    <t>HENKEL MX</t>
  </si>
  <si>
    <t>Henkel Capital S.A</t>
  </si>
  <si>
    <t>BONDMASTER 5410G 0.5KG*30PCS/15</t>
  </si>
  <si>
    <t>Dispomelt 5201 10KG/0.5</t>
  </si>
  <si>
    <t>Plastolyn 240</t>
  </si>
  <si>
    <t>R513C Hot Melt 300 ml cq EN</t>
  </si>
  <si>
    <t>Henkel Loctite (China) Company</t>
    <phoneticPr fontId="2" type="noConversion"/>
  </si>
  <si>
    <t>代收代付</t>
    <phoneticPr fontId="2" type="noConversion"/>
  </si>
  <si>
    <t>TURCO Form Mask 522  20kg</t>
  </si>
  <si>
    <t>Dongsung NSC (Thailand) Co Ltd</t>
  </si>
  <si>
    <t>Henkel Australia Pty Ltd</t>
  </si>
  <si>
    <t>Henkel Adhesives Japan Ltd.</t>
  </si>
  <si>
    <t>National Starch &amp; Chemical (Guangdong) Ltd.</t>
  </si>
  <si>
    <t>Others</t>
  </si>
  <si>
    <t>Total</t>
  </si>
  <si>
    <t>31/12/2010 A/R</t>
    <phoneticPr fontId="2" type="noConversion"/>
  </si>
  <si>
    <t>Henkel Ireland Ltd.</t>
  </si>
  <si>
    <t>GZH HENKEL SURFACE TECH CO LTD</t>
  </si>
  <si>
    <t>SUBTOTAL</t>
  </si>
  <si>
    <t>Henkel Technologies(Korea)</t>
  </si>
  <si>
    <t>HK-TEC</t>
  </si>
  <si>
    <t>Guangzhou Henkel S</t>
  </si>
  <si>
    <t>FY 2009</t>
    <phoneticPr fontId="2" type="noConversion"/>
  </si>
  <si>
    <t>2010 Purchase</t>
    <phoneticPr fontId="2" type="noConversion"/>
  </si>
  <si>
    <t>KPMG's figures in 2010 financials</t>
    <phoneticPr fontId="2" type="noConversion"/>
  </si>
  <si>
    <r>
      <t xml:space="preserve">Data from 2009 </t>
    </r>
    <r>
      <rPr>
        <b/>
        <sz val="9"/>
        <rFont val="細明體"/>
        <family val="3"/>
        <charset val="136"/>
      </rPr>
      <t>關係人交易</t>
    </r>
    <phoneticPr fontId="2" type="noConversion"/>
  </si>
  <si>
    <r>
      <t xml:space="preserve">Data from 2010 </t>
    </r>
    <r>
      <rPr>
        <b/>
        <sz val="9"/>
        <rFont val="細明體"/>
        <family val="3"/>
        <charset val="136"/>
      </rPr>
      <t>關係人交易</t>
    </r>
    <phoneticPr fontId="2" type="noConversion"/>
  </si>
  <si>
    <t>2010 Sales</t>
    <phoneticPr fontId="2" type="noConversion"/>
  </si>
  <si>
    <t>31/12/2010 Payble</t>
    <phoneticPr fontId="2" type="noConversion"/>
  </si>
  <si>
    <t>Licocene PP MA 6252 granules</t>
  </si>
  <si>
    <t>TURCO 6776 L.O.  (200LT)</t>
  </si>
  <si>
    <t>2010.11.30</t>
  </si>
  <si>
    <t>9120S0812</t>
  </si>
  <si>
    <t>2010.12.22</t>
  </si>
  <si>
    <t>2010.12.29</t>
  </si>
  <si>
    <t>9120S0114</t>
  </si>
  <si>
    <t>2010.12.14</t>
  </si>
  <si>
    <t>AW/99/4979/1007</t>
  </si>
  <si>
    <t>AW/99/5086/1002</t>
  </si>
  <si>
    <t>AW/99/4979/1008</t>
  </si>
  <si>
    <t>9120S0103</t>
  </si>
  <si>
    <t>9120S0201</t>
  </si>
  <si>
    <t>AA/99/4522/0025</t>
  </si>
  <si>
    <t>2010.10.27</t>
  </si>
  <si>
    <t>2010.12.30</t>
  </si>
  <si>
    <t>9100S2004</t>
  </si>
  <si>
    <t>2010.10.29</t>
  </si>
  <si>
    <t>9110S0116</t>
  </si>
  <si>
    <t>2010.11.08</t>
  </si>
  <si>
    <t>9110S0204</t>
  </si>
  <si>
    <t>2010.11.12</t>
  </si>
  <si>
    <t>*</t>
  </si>
  <si>
    <t>AC9912117</t>
  </si>
  <si>
    <t>2010.12.15</t>
  </si>
  <si>
    <t>AC9911217</t>
  </si>
  <si>
    <t>2010.11.24</t>
  </si>
  <si>
    <t>AC9912085</t>
  </si>
  <si>
    <t>AC9912060</t>
  </si>
  <si>
    <t>2010.12.08</t>
  </si>
  <si>
    <t>AC9909235</t>
  </si>
  <si>
    <t>2010.10.01</t>
  </si>
  <si>
    <t>AC9909232</t>
  </si>
  <si>
    <t>2010.09.30</t>
  </si>
  <si>
    <t>AC9909187</t>
  </si>
  <si>
    <t>2010.09.28</t>
  </si>
  <si>
    <t>AC9912146</t>
  </si>
  <si>
    <t>AC9912056</t>
  </si>
  <si>
    <t>AC9912053</t>
  </si>
  <si>
    <t>2010.12.10</t>
  </si>
  <si>
    <t>AC9912030</t>
  </si>
  <si>
    <t>2010.12.09</t>
  </si>
  <si>
    <t>AC9912029</t>
  </si>
  <si>
    <t>2010.12.07</t>
  </si>
  <si>
    <t>AC9912034</t>
  </si>
  <si>
    <t>2010.12.13</t>
  </si>
  <si>
    <t>AC9912071</t>
  </si>
  <si>
    <t>AC9912068</t>
  </si>
  <si>
    <t>SIC-11-111</t>
  </si>
  <si>
    <t>2010.11.17</t>
  </si>
  <si>
    <t>AC9912119</t>
  </si>
  <si>
    <t>2010.12.17</t>
  </si>
  <si>
    <t>CW/99/045/03103</t>
  </si>
  <si>
    <t>CA/99/045/03073</t>
  </si>
  <si>
    <t>chop 261382</t>
  </si>
  <si>
    <t>ESP Paymrnt in Dec</t>
  </si>
  <si>
    <t>GUOSA</t>
  </si>
  <si>
    <t>K159</t>
  </si>
  <si>
    <t>AMT680</t>
  </si>
  <si>
    <t>2010.07.06</t>
  </si>
  <si>
    <t>2010.07.15</t>
  </si>
  <si>
    <t>earth and groundwater pollution cleaning fee (s 2)</t>
  </si>
  <si>
    <t>Z</t>
  </si>
  <si>
    <t>**</t>
  </si>
  <si>
    <t>***</t>
  </si>
  <si>
    <t>Clrng doc.</t>
  </si>
  <si>
    <t>Material No</t>
    <phoneticPr fontId="2" type="noConversion"/>
  </si>
  <si>
    <t>SBU</t>
    <phoneticPr fontId="2" type="noConversion"/>
  </si>
  <si>
    <t>IC AT</t>
    <phoneticPr fontId="2" type="noConversion"/>
  </si>
  <si>
    <t>Curr.</t>
  </si>
  <si>
    <t>Clearing</t>
  </si>
  <si>
    <t>Henkel Singapore Pte Ltd</t>
  </si>
  <si>
    <t>Stat</t>
  </si>
  <si>
    <t>ZHANGWEB</t>
  </si>
  <si>
    <t>WULIM</t>
  </si>
  <si>
    <t>Vestoplast 750</t>
  </si>
  <si>
    <t>Vestoplast 408</t>
  </si>
  <si>
    <t>Henkel Hong Kong Holding Ltd</t>
  </si>
  <si>
    <t>Henkel Adhesives Technologies</t>
  </si>
  <si>
    <t>融資及其他服務或費用</t>
    <phoneticPr fontId="2" type="noConversion"/>
  </si>
  <si>
    <t>代理事項(銷售權移轉 GAM)</t>
    <phoneticPr fontId="2" type="noConversion"/>
  </si>
  <si>
    <r>
      <t>標的物</t>
    </r>
    <r>
      <rPr>
        <sz val="9"/>
        <rFont val="Arial"/>
        <family val="2"/>
      </rPr>
      <t>(</t>
    </r>
    <r>
      <rPr>
        <sz val="9"/>
        <rFont val="細明體"/>
        <family val="3"/>
        <charset val="136"/>
      </rPr>
      <t>註三</t>
    </r>
    <r>
      <rPr>
        <sz val="9"/>
        <rFont val="Arial"/>
        <family val="2"/>
      </rPr>
      <t>) Zhonghe 13F for UK (to 140567  Henkel Home Care Kor)</t>
    </r>
    <phoneticPr fontId="2" type="noConversion"/>
  </si>
  <si>
    <t>收取或支付方式 (T/T via netting)</t>
    <phoneticPr fontId="2" type="noConversion"/>
  </si>
  <si>
    <t xml:space="preserve"> </t>
    <phoneticPr fontId="2" type="noConversion"/>
  </si>
  <si>
    <t>Henkel Loctite (China) Co. Ltd.</t>
  </si>
  <si>
    <t>交易總價款</t>
    <phoneticPr fontId="2" type="noConversion"/>
  </si>
  <si>
    <t xml:space="preserve">GL 962100 </t>
    <phoneticPr fontId="2" type="noConversion"/>
  </si>
  <si>
    <t>GL155200 fin payable</t>
    <phoneticPr fontId="2" type="noConversion"/>
  </si>
  <si>
    <t>Henkel (China) Investment Co. Ltd.</t>
    <phoneticPr fontId="2" type="noConversion"/>
  </si>
  <si>
    <t>特許權授 (Royalty)</t>
    <phoneticPr fontId="2" type="noConversion"/>
  </si>
  <si>
    <t>GL 923000</t>
    <phoneticPr fontId="2" type="noConversion"/>
  </si>
  <si>
    <t>KPMG would adj Apple Equipment related in purchase/sales from/to Henkel Hong Kong Holding Ltd.</t>
    <phoneticPr fontId="2" type="noConversion"/>
  </si>
  <si>
    <t>Henkel Home Care Korea Ltd.</t>
  </si>
  <si>
    <t>PT Henkel Indonesien</t>
  </si>
  <si>
    <t xml:space="preserve">交易日: </t>
    <phoneticPr fontId="2" type="noConversion"/>
  </si>
  <si>
    <t>Henkel Asia Pacific Service Centre</t>
  </si>
  <si>
    <t xml:space="preserve">GAM </t>
    <phoneticPr fontId="2" type="noConversion"/>
  </si>
  <si>
    <t xml:space="preserve">Henkel IP Management </t>
    <phoneticPr fontId="2" type="noConversion"/>
  </si>
  <si>
    <t>管理支援服務</t>
  </si>
  <si>
    <t>帳務處理服務</t>
  </si>
  <si>
    <t>財務及人事管理服務</t>
  </si>
  <si>
    <t>IT服務費</t>
  </si>
  <si>
    <t>TP draft</t>
  </si>
  <si>
    <t xml:space="preserve">Per Tax </t>
  </si>
  <si>
    <t>Item</t>
  </si>
  <si>
    <t>*data updated in 關係人匯總表</t>
  </si>
  <si>
    <t>勞務提供收受 (IT,FIN,MD)</t>
  </si>
  <si>
    <t>Henkel Hong Kong Holding Ltd.</t>
  </si>
  <si>
    <t>GL 150100 at year end</t>
  </si>
  <si>
    <t>* GL 150160</t>
  </si>
  <si>
    <t xml:space="preserve"> </t>
  </si>
  <si>
    <t>民國105年1月1日至105年12月31日</t>
  </si>
  <si>
    <t>Henkel Global Supply Chain B.V.</t>
  </si>
  <si>
    <t>Henkel AG &amp; Co KGaA</t>
  </si>
  <si>
    <t>Henkel Magyarorszag Kft.</t>
  </si>
  <si>
    <t>refer to file "2016 關係人交易_進項"</t>
  </si>
  <si>
    <t xml:space="preserve"> -   </t>
  </si>
  <si>
    <t>Henkel Adhesive Technologies</t>
  </si>
  <si>
    <t>Henkel Korea Ltd.</t>
  </si>
  <si>
    <t>Other</t>
  </si>
  <si>
    <t>*23,075,230 for Apple parts imported from H.HK (4412)</t>
  </si>
  <si>
    <t>refer to file "2016 關係人交易_銷貨.xls"</t>
  </si>
  <si>
    <t>Shiu Fung Electronics Ltd.</t>
  </si>
  <si>
    <t>ref. "2016 關係人交易_代收代付.xlsx"</t>
  </si>
  <si>
    <t>2.6569% ~ 2.7347%</t>
  </si>
  <si>
    <t>2016 關係人交易_進項.xlsx &gt; "service summary"</t>
  </si>
  <si>
    <t>IT/ FIN,master data</t>
  </si>
  <si>
    <t>royalty actual_2016.xlsx</t>
  </si>
  <si>
    <t>Equipment sold to Henkel HK 39,617,677  ; parts from Henkel HK 23,075,230</t>
  </si>
  <si>
    <t>* 39,617,677 for Apple equipment sold to H.HK (4412)</t>
  </si>
  <si>
    <t>ref. "2016 group loan &amp; interest.sxls"</t>
  </si>
  <si>
    <t>12/31 GL153100 balance 154,470,762; thereof</t>
  </si>
  <si>
    <t>10,977,627 is royalty payable to Henkel IP</t>
  </si>
  <si>
    <t>年度代收代付金額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</si>
</sst>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43" formatCode="_-* #,##0.00_-;\-* #,##0.00_-;_-* &quot;-&quot;??_-;_-@_-"/>
    <numFmt numFmtId="164" formatCode="#,##0_ "/>
    <numFmt numFmtId="165" formatCode="0.0%"/>
    <numFmt numFmtId="166" formatCode="#,##0_);[Red]\(#,##0\)"/>
    <numFmt numFmtId="167" formatCode="#,##0.00_);[Red]\(#,##0.00\)"/>
    <numFmt numFmtId="168" formatCode="_-* #,##0_-;\-* #,##0_-;_-* &quot;-&quot;??_-;_-@_-"/>
  </numFmts>
  <fonts count="3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0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sz val="9"/>
      <name val="細明體"/>
      <family val="3"/>
      <charset val="136"/>
    </font>
    <font>
      <b/>
      <sz val="9"/>
      <name val="Arial"/>
      <family val="2"/>
    </font>
    <font>
      <sz val="7"/>
      <name val="Arial"/>
      <family val="2"/>
    </font>
    <font>
      <sz val="9"/>
      <color indexed="27"/>
      <name val="Arial"/>
      <family val="2"/>
    </font>
    <font>
      <b/>
      <sz val="9"/>
      <color indexed="27"/>
      <name val="Arial"/>
      <family val="2"/>
    </font>
    <font>
      <b/>
      <sz val="10"/>
      <name val="新細明體"/>
      <family val="1"/>
      <charset val="136"/>
    </font>
    <font>
      <sz val="10"/>
      <color indexed="39"/>
      <name val="Arial"/>
      <family val="2"/>
    </font>
    <font>
      <sz val="8.5"/>
      <name val="Arial"/>
      <family val="2"/>
    </font>
    <font>
      <sz val="12"/>
      <name val="宋体"/>
    </font>
    <font>
      <sz val="9"/>
      <name val="宋体"/>
    </font>
    <font>
      <sz val="9"/>
      <color indexed="12"/>
      <name val="Arial"/>
      <family val="2"/>
    </font>
    <font>
      <b/>
      <sz val="9"/>
      <name val="細明體"/>
      <family val="3"/>
      <charset val="136"/>
    </font>
    <font>
      <sz val="10"/>
      <name val="新細明體"/>
      <family val="1"/>
      <charset val="136"/>
    </font>
    <font>
      <sz val="6"/>
      <name val="Arial"/>
      <family val="2"/>
    </font>
    <font>
      <sz val="9"/>
      <name val="微軟正黑體"/>
      <family val="2"/>
      <charset val="136"/>
    </font>
    <font>
      <sz val="7.5"/>
      <name val="Arial"/>
      <family val="2"/>
    </font>
    <font>
      <b/>
      <i/>
      <sz val="9"/>
      <color indexed="10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9"/>
      <color rgb="FFFF0000"/>
      <name val="Arial"/>
      <family val="2"/>
    </font>
    <font>
      <sz val="10"/>
      <color theme="1"/>
      <name val="Arial Unicode MS"/>
      <family val="2"/>
      <charset val="136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4" fillId="2" borderId="1" applyNumberFormat="0" applyProtection="0">
      <alignment horizontal="left" vertical="center" indent="1"/>
    </xf>
    <xf numFmtId="4" fontId="13" fillId="3" borderId="1" applyNumberFormat="0" applyProtection="0">
      <alignment horizontal="right" vertical="center"/>
    </xf>
    <xf numFmtId="0" fontId="4" fillId="2" borderId="1" applyNumberFormat="0" applyProtection="0">
      <alignment horizontal="left" vertical="center" indent="1"/>
    </xf>
    <xf numFmtId="0" fontId="4" fillId="2" borderId="1" applyNumberFormat="0" applyProtection="0">
      <alignment horizontal="left" vertical="center" indent="1"/>
    </xf>
    <xf numFmtId="0" fontId="15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19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66" fontId="3" fillId="0" borderId="0" xfId="0" applyNumberFormat="1" applyFont="1">
      <alignment vertical="center"/>
    </xf>
    <xf numFmtId="165" fontId="3" fillId="0" borderId="0" xfId="0" applyNumberFormat="1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66" fontId="3" fillId="0" borderId="0" xfId="0" applyNumberFormat="1" applyFont="1" applyAlignment="1">
      <alignment vertical="center" wrapText="1"/>
    </xf>
    <xf numFmtId="165" fontId="3" fillId="0" borderId="0" xfId="0" applyNumberFormat="1" applyFont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166" fontId="4" fillId="0" borderId="0" xfId="0" applyNumberFormat="1" applyFont="1">
      <alignment vertical="center"/>
    </xf>
    <xf numFmtId="165" fontId="4" fillId="0" borderId="0" xfId="0" applyNumberFormat="1" applyFont="1">
      <alignment vertical="center"/>
    </xf>
    <xf numFmtId="0" fontId="4" fillId="4" borderId="0" xfId="0" applyFont="1" applyFill="1">
      <alignment vertical="center"/>
    </xf>
    <xf numFmtId="0" fontId="4" fillId="4" borderId="0" xfId="0" applyFont="1" applyFill="1" applyAlignment="1">
      <alignment horizontal="center" vertical="center"/>
    </xf>
    <xf numFmtId="166" fontId="4" fillId="4" borderId="0" xfId="0" applyNumberFormat="1" applyFont="1" applyFill="1">
      <alignment vertical="center"/>
    </xf>
    <xf numFmtId="165" fontId="4" fillId="4" borderId="0" xfId="0" applyNumberFormat="1" applyFont="1" applyFill="1">
      <alignment vertical="center"/>
    </xf>
    <xf numFmtId="164" fontId="4" fillId="4" borderId="0" xfId="0" applyNumberFormat="1" applyFont="1" applyFill="1">
      <alignment vertical="center"/>
    </xf>
    <xf numFmtId="0" fontId="4" fillId="0" borderId="0" xfId="0" applyFont="1" applyFill="1">
      <alignment vertical="center"/>
    </xf>
    <xf numFmtId="166" fontId="4" fillId="4" borderId="0" xfId="0" quotePrefix="1" applyNumberFormat="1" applyFont="1" applyFill="1">
      <alignment vertical="center"/>
    </xf>
    <xf numFmtId="0" fontId="3" fillId="4" borderId="0" xfId="0" applyFont="1" applyFill="1">
      <alignment vertical="center"/>
    </xf>
    <xf numFmtId="0" fontId="3" fillId="4" borderId="0" xfId="0" quotePrefix="1" applyFont="1" applyFill="1">
      <alignment vertical="center"/>
    </xf>
    <xf numFmtId="0" fontId="3" fillId="4" borderId="0" xfId="0" applyFont="1" applyFill="1" applyAlignment="1">
      <alignment vertical="center" wrapText="1"/>
    </xf>
    <xf numFmtId="0" fontId="6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166" fontId="7" fillId="0" borderId="2" xfId="0" applyNumberFormat="1" applyFont="1" applyFill="1" applyBorder="1" applyAlignment="1">
      <alignment vertical="center"/>
    </xf>
    <xf numFmtId="166" fontId="7" fillId="0" borderId="2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6" fontId="6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top" wrapText="1"/>
    </xf>
    <xf numFmtId="166" fontId="6" fillId="0" borderId="3" xfId="0" applyNumberFormat="1" applyFont="1" applyFill="1" applyBorder="1">
      <alignment vertical="center"/>
    </xf>
    <xf numFmtId="0" fontId="7" fillId="0" borderId="3" xfId="0" applyFont="1" applyFill="1" applyBorder="1" applyAlignment="1">
      <alignment horizontal="justify" vertical="top" wrapText="1"/>
    </xf>
    <xf numFmtId="0" fontId="6" fillId="0" borderId="3" xfId="0" applyFont="1" applyFill="1" applyBorder="1" applyAlignment="1">
      <alignment horizontal="justify" vertical="top" wrapText="1"/>
    </xf>
    <xf numFmtId="10" fontId="6" fillId="0" borderId="3" xfId="0" applyNumberFormat="1" applyFont="1" applyFill="1" applyBorder="1" applyAlignment="1">
      <alignment horizontal="center" vertical="top" wrapText="1"/>
    </xf>
    <xf numFmtId="10" fontId="6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top" wrapText="1"/>
    </xf>
    <xf numFmtId="0" fontId="6" fillId="0" borderId="3" xfId="0" applyFont="1" applyFill="1" applyBorder="1" applyAlignment="1">
      <alignment vertical="top" wrapText="1"/>
    </xf>
    <xf numFmtId="167" fontId="6" fillId="0" borderId="3" xfId="0" applyNumberFormat="1" applyFont="1" applyFill="1" applyBorder="1">
      <alignment vertical="center"/>
    </xf>
    <xf numFmtId="166" fontId="6" fillId="0" borderId="3" xfId="0" quotePrefix="1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top"/>
    </xf>
    <xf numFmtId="164" fontId="6" fillId="0" borderId="0" xfId="0" applyNumberFormat="1" applyFont="1" applyFill="1" applyBorder="1">
      <alignment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166" fontId="9" fillId="0" borderId="3" xfId="0" applyNumberFormat="1" applyFont="1" applyFill="1" applyBorder="1">
      <alignment vertical="center"/>
    </xf>
    <xf numFmtId="166" fontId="9" fillId="0" borderId="3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164" fontId="6" fillId="0" borderId="0" xfId="0" applyNumberFormat="1" applyFont="1">
      <alignment vertical="center"/>
    </xf>
    <xf numFmtId="166" fontId="6" fillId="0" borderId="0" xfId="0" applyNumberFormat="1" applyFont="1" applyFill="1" applyBorder="1">
      <alignment vertical="center"/>
    </xf>
    <xf numFmtId="167" fontId="6" fillId="0" borderId="3" xfId="0" applyNumberFormat="1" applyFont="1" applyFill="1" applyBorder="1" applyAlignment="1">
      <alignment horizontal="center" vertical="center"/>
    </xf>
    <xf numFmtId="166" fontId="6" fillId="0" borderId="3" xfId="0" applyNumberFormat="1" applyFont="1" applyFill="1" applyBorder="1" applyAlignment="1">
      <alignment horizontal="left" vertical="top"/>
    </xf>
    <xf numFmtId="0" fontId="8" fillId="0" borderId="0" xfId="0" applyFont="1">
      <alignment vertical="center"/>
    </xf>
    <xf numFmtId="166" fontId="8" fillId="0" borderId="0" xfId="6" applyNumberFormat="1" applyFont="1">
      <alignment vertical="center"/>
    </xf>
    <xf numFmtId="164" fontId="8" fillId="0" borderId="0" xfId="0" applyNumberFormat="1" applyFont="1">
      <alignment vertical="center"/>
    </xf>
    <xf numFmtId="166" fontId="6" fillId="0" borderId="0" xfId="6" applyNumberFormat="1" applyFont="1">
      <alignment vertical="center"/>
    </xf>
    <xf numFmtId="166" fontId="6" fillId="5" borderId="0" xfId="6" applyNumberFormat="1" applyFont="1" applyFill="1">
      <alignment vertical="center"/>
    </xf>
    <xf numFmtId="164" fontId="6" fillId="5" borderId="0" xfId="0" applyNumberFormat="1" applyFont="1" applyFill="1">
      <alignment vertical="center"/>
    </xf>
    <xf numFmtId="0" fontId="2" fillId="0" borderId="0" xfId="0" applyFont="1">
      <alignment vertical="center"/>
    </xf>
    <xf numFmtId="164" fontId="6" fillId="6" borderId="0" xfId="0" applyNumberFormat="1" applyFont="1" applyFill="1">
      <alignment vertical="center"/>
    </xf>
    <xf numFmtId="0" fontId="6" fillId="0" borderId="0" xfId="0" applyFont="1" applyFill="1">
      <alignment vertical="center"/>
    </xf>
    <xf numFmtId="164" fontId="6" fillId="0" borderId="0" xfId="0" applyNumberFormat="1" applyFont="1" applyFill="1">
      <alignment vertical="center"/>
    </xf>
    <xf numFmtId="0" fontId="8" fillId="0" borderId="0" xfId="0" applyFont="1" applyFill="1" applyBorder="1" applyAlignment="1">
      <alignment horizontal="center" vertical="center"/>
    </xf>
    <xf numFmtId="166" fontId="6" fillId="6" borderId="0" xfId="6" applyNumberFormat="1" applyFont="1" applyFill="1">
      <alignment vertical="center"/>
    </xf>
    <xf numFmtId="166" fontId="14" fillId="0" borderId="3" xfId="0" applyNumberFormat="1" applyFont="1" applyFill="1" applyBorder="1">
      <alignment vertical="center"/>
    </xf>
    <xf numFmtId="166" fontId="6" fillId="7" borderId="3" xfId="0" applyNumberFormat="1" applyFont="1" applyFill="1" applyBorder="1">
      <alignment vertical="center"/>
    </xf>
    <xf numFmtId="166" fontId="6" fillId="7" borderId="3" xfId="0" applyNumberFormat="1" applyFont="1" applyFill="1" applyBorder="1" applyAlignment="1">
      <alignment horizontal="center" vertical="center"/>
    </xf>
    <xf numFmtId="166" fontId="6" fillId="0" borderId="0" xfId="0" applyNumberFormat="1" applyFont="1">
      <alignment vertical="center"/>
    </xf>
    <xf numFmtId="0" fontId="4" fillId="0" borderId="0" xfId="0" applyFont="1" applyFill="1" applyBorder="1">
      <alignment vertical="center"/>
    </xf>
    <xf numFmtId="166" fontId="6" fillId="0" borderId="4" xfId="0" applyNumberFormat="1" applyFont="1" applyFill="1" applyBorder="1">
      <alignment vertical="center"/>
    </xf>
    <xf numFmtId="166" fontId="6" fillId="0" borderId="4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justify" vertical="top" wrapText="1"/>
    </xf>
    <xf numFmtId="166" fontId="14" fillId="0" borderId="5" xfId="0" applyNumberFormat="1" applyFont="1" applyFill="1" applyBorder="1">
      <alignment vertical="center"/>
    </xf>
    <xf numFmtId="166" fontId="9" fillId="0" borderId="5" xfId="0" applyNumberFormat="1" applyFont="1" applyFill="1" applyBorder="1">
      <alignment vertical="center"/>
    </xf>
    <xf numFmtId="166" fontId="9" fillId="0" borderId="5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166" fontId="6" fillId="0" borderId="4" xfId="0" applyNumberFormat="1" applyFont="1" applyFill="1" applyBorder="1" applyAlignment="1">
      <alignment horizontal="left" vertical="top"/>
    </xf>
    <xf numFmtId="166" fontId="6" fillId="0" borderId="8" xfId="0" applyNumberFormat="1" applyFont="1" applyFill="1" applyBorder="1" applyAlignment="1">
      <alignment horizontal="left" vertical="top"/>
    </xf>
    <xf numFmtId="166" fontId="6" fillId="0" borderId="9" xfId="0" applyNumberFormat="1" applyFont="1" applyFill="1" applyBorder="1" applyAlignment="1">
      <alignment horizontal="left" vertical="top"/>
    </xf>
    <xf numFmtId="166" fontId="6" fillId="0" borderId="5" xfId="0" applyNumberFormat="1" applyFont="1" applyFill="1" applyBorder="1">
      <alignment vertical="center"/>
    </xf>
    <xf numFmtId="166" fontId="6" fillId="0" borderId="5" xfId="0" applyNumberFormat="1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 wrapText="1"/>
    </xf>
    <xf numFmtId="166" fontId="6" fillId="9" borderId="5" xfId="0" applyNumberFormat="1" applyFont="1" applyFill="1" applyBorder="1">
      <alignment vertical="center"/>
    </xf>
    <xf numFmtId="166" fontId="6" fillId="9" borderId="5" xfId="0" applyNumberFormat="1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10" fillId="0" borderId="0" xfId="0" applyFont="1" applyFill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66" fontId="8" fillId="0" borderId="13" xfId="0" applyNumberFormat="1" applyFont="1" applyFill="1" applyBorder="1" applyAlignment="1">
      <alignment horizontal="center" vertical="center"/>
    </xf>
    <xf numFmtId="166" fontId="8" fillId="7" borderId="13" xfId="0" applyNumberFormat="1" applyFont="1" applyFill="1" applyBorder="1" applyAlignment="1">
      <alignment horizontal="center" vertical="center"/>
    </xf>
    <xf numFmtId="10" fontId="8" fillId="0" borderId="13" xfId="0" applyNumberFormat="1" applyFont="1" applyFill="1" applyBorder="1" applyAlignment="1">
      <alignment horizontal="center" vertical="top" wrapText="1"/>
    </xf>
    <xf numFmtId="166" fontId="7" fillId="0" borderId="14" xfId="0" applyNumberFormat="1" applyFont="1" applyFill="1" applyBorder="1" applyAlignment="1">
      <alignment horizontal="left" vertical="top"/>
    </xf>
    <xf numFmtId="166" fontId="7" fillId="0" borderId="15" xfId="0" applyNumberFormat="1" applyFont="1" applyFill="1" applyBorder="1" applyAlignment="1">
      <alignment horizontal="left" vertical="top"/>
    </xf>
    <xf numFmtId="166" fontId="8" fillId="9" borderId="16" xfId="0" applyNumberFormat="1" applyFont="1" applyFill="1" applyBorder="1" applyAlignment="1">
      <alignment horizontal="center" vertical="center"/>
    </xf>
    <xf numFmtId="10" fontId="8" fillId="0" borderId="13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left" vertical="top"/>
    </xf>
    <xf numFmtId="167" fontId="8" fillId="0" borderId="13" xfId="0" applyNumberFormat="1" applyFont="1" applyFill="1" applyBorder="1" applyAlignment="1">
      <alignment horizontal="center" vertical="center"/>
    </xf>
    <xf numFmtId="166" fontId="8" fillId="0" borderId="17" xfId="0" applyNumberFormat="1" applyFont="1" applyFill="1" applyBorder="1" applyAlignment="1">
      <alignment horizontal="center" vertical="center"/>
    </xf>
    <xf numFmtId="166" fontId="7" fillId="0" borderId="18" xfId="0" applyNumberFormat="1" applyFont="1" applyFill="1" applyBorder="1" applyAlignment="1">
      <alignment horizontal="left" vertical="top"/>
    </xf>
    <xf numFmtId="166" fontId="8" fillId="0" borderId="16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vertical="top" wrapText="1"/>
    </xf>
    <xf numFmtId="0" fontId="7" fillId="0" borderId="14" xfId="0" applyFont="1" applyFill="1" applyBorder="1" applyAlignment="1">
      <alignment vertical="top" wrapText="1"/>
    </xf>
    <xf numFmtId="166" fontId="6" fillId="0" borderId="19" xfId="0" applyNumberFormat="1" applyFont="1" applyFill="1" applyBorder="1">
      <alignment vertical="center"/>
    </xf>
    <xf numFmtId="166" fontId="6" fillId="0" borderId="19" xfId="0" applyNumberFormat="1" applyFont="1" applyFill="1" applyBorder="1" applyAlignment="1">
      <alignment horizontal="center" vertical="center"/>
    </xf>
    <xf numFmtId="166" fontId="8" fillId="0" borderId="20" xfId="0" applyNumberFormat="1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 wrapText="1"/>
    </xf>
    <xf numFmtId="0" fontId="6" fillId="0" borderId="3" xfId="0" applyFont="1" applyFill="1" applyBorder="1">
      <alignment vertical="center"/>
    </xf>
    <xf numFmtId="0" fontId="4" fillId="0" borderId="0" xfId="5" applyFont="1">
      <alignment vertical="center"/>
    </xf>
    <xf numFmtId="3" fontId="4" fillId="0" borderId="0" xfId="5" applyNumberFormat="1" applyFont="1">
      <alignment vertical="center"/>
    </xf>
    <xf numFmtId="4" fontId="4" fillId="0" borderId="0" xfId="5" applyNumberFormat="1" applyFont="1">
      <alignment vertical="center"/>
    </xf>
    <xf numFmtId="3" fontId="4" fillId="4" borderId="0" xfId="5" applyNumberFormat="1" applyFont="1" applyFill="1">
      <alignment vertical="center"/>
    </xf>
    <xf numFmtId="166" fontId="8" fillId="0" borderId="0" xfId="0" applyNumberFormat="1" applyFont="1">
      <alignment vertical="center"/>
    </xf>
    <xf numFmtId="164" fontId="8" fillId="0" borderId="0" xfId="0" quotePrefix="1" applyNumberFormat="1" applyFont="1">
      <alignment vertical="center"/>
    </xf>
    <xf numFmtId="0" fontId="6" fillId="7" borderId="0" xfId="0" applyFont="1" applyFill="1">
      <alignment vertical="center"/>
    </xf>
    <xf numFmtId="166" fontId="6" fillId="7" borderId="0" xfId="0" applyNumberFormat="1" applyFont="1" applyFill="1">
      <alignment vertical="center"/>
    </xf>
    <xf numFmtId="164" fontId="17" fillId="0" borderId="0" xfId="0" applyNumberFormat="1" applyFont="1" applyFill="1">
      <alignment vertical="center"/>
    </xf>
    <xf numFmtId="164" fontId="17" fillId="0" borderId="0" xfId="0" applyNumberFormat="1" applyFont="1">
      <alignment vertical="center"/>
    </xf>
    <xf numFmtId="0" fontId="6" fillId="8" borderId="0" xfId="0" applyFont="1" applyFill="1">
      <alignment vertical="center"/>
    </xf>
    <xf numFmtId="164" fontId="6" fillId="8" borderId="0" xfId="0" applyNumberFormat="1" applyFont="1" applyFill="1">
      <alignment vertical="center"/>
    </xf>
    <xf numFmtId="166" fontId="8" fillId="7" borderId="0" xfId="0" applyNumberFormat="1" applyFont="1" applyFill="1">
      <alignment vertical="center"/>
    </xf>
    <xf numFmtId="0" fontId="19" fillId="0" borderId="0" xfId="0" applyFont="1" applyFill="1" applyBorder="1">
      <alignment vertical="center"/>
    </xf>
    <xf numFmtId="0" fontId="20" fillId="0" borderId="3" xfId="0" applyFont="1" applyFill="1" applyBorder="1" applyAlignment="1">
      <alignment horizontal="left" vertical="top" wrapText="1" shrinkToFit="1"/>
    </xf>
    <xf numFmtId="166" fontId="7" fillId="0" borderId="21" xfId="0" applyNumberFormat="1" applyFont="1" applyFill="1" applyBorder="1" applyAlignment="1">
      <alignment vertical="center"/>
    </xf>
    <xf numFmtId="166" fontId="7" fillId="0" borderId="22" xfId="0" applyNumberFormat="1" applyFont="1" applyFill="1" applyBorder="1" applyAlignment="1">
      <alignment horizontal="center" vertical="center"/>
    </xf>
    <xf numFmtId="166" fontId="8" fillId="0" borderId="23" xfId="0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 vertical="center"/>
    </xf>
    <xf numFmtId="166" fontId="21" fillId="0" borderId="4" xfId="0" applyNumberFormat="1" applyFont="1" applyFill="1" applyBorder="1">
      <alignment vertical="center"/>
    </xf>
    <xf numFmtId="166" fontId="21" fillId="0" borderId="4" xfId="0" applyNumberFormat="1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vertical="center" wrapText="1"/>
    </xf>
    <xf numFmtId="0" fontId="22" fillId="0" borderId="0" xfId="0" applyFont="1" applyFill="1" applyBorder="1" applyAlignment="1">
      <alignment vertical="top" wrapText="1"/>
    </xf>
    <xf numFmtId="0" fontId="6" fillId="0" borderId="24" xfId="0" applyFont="1" applyFill="1" applyBorder="1" applyAlignment="1">
      <alignment vertical="top"/>
    </xf>
    <xf numFmtId="0" fontId="0" fillId="0" borderId="24" xfId="0" applyFill="1" applyBorder="1" applyAlignment="1">
      <alignment vertical="center"/>
    </xf>
    <xf numFmtId="0" fontId="20" fillId="0" borderId="24" xfId="0" applyFont="1" applyFill="1" applyBorder="1" applyAlignment="1">
      <alignment vertical="top" shrinkToFit="1"/>
    </xf>
    <xf numFmtId="0" fontId="23" fillId="0" borderId="0" xfId="0" applyFont="1" applyFill="1" applyBorder="1" applyAlignment="1">
      <alignment horizontal="left" vertical="center"/>
    </xf>
    <xf numFmtId="0" fontId="24" fillId="0" borderId="5" xfId="0" applyFont="1" applyFill="1" applyBorder="1" applyAlignment="1">
      <alignment horizontal="left" vertical="center"/>
    </xf>
    <xf numFmtId="0" fontId="25" fillId="0" borderId="5" xfId="0" applyFont="1" applyFill="1" applyBorder="1" applyAlignment="1">
      <alignment horizontal="left" vertical="center"/>
    </xf>
    <xf numFmtId="166" fontId="8" fillId="0" borderId="13" xfId="0" applyNumberFormat="1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horizontal="left" vertical="center"/>
    </xf>
    <xf numFmtId="0" fontId="26" fillId="0" borderId="0" xfId="0" applyFont="1" applyFill="1" applyBorder="1">
      <alignment vertical="center"/>
    </xf>
    <xf numFmtId="166" fontId="27" fillId="0" borderId="0" xfId="7" applyNumberFormat="1" applyFont="1">
      <alignment vertical="center"/>
    </xf>
    <xf numFmtId="167" fontId="14" fillId="0" borderId="3" xfId="0" applyNumberFormat="1" applyFont="1" applyFill="1" applyBorder="1">
      <alignment vertical="center"/>
    </xf>
    <xf numFmtId="0" fontId="6" fillId="8" borderId="11" xfId="0" applyFont="1" applyFill="1" applyBorder="1" applyAlignment="1">
      <alignment vertical="center" wrapText="1"/>
    </xf>
    <xf numFmtId="168" fontId="6" fillId="0" borderId="0" xfId="7" applyNumberFormat="1" applyFont="1" applyFill="1" applyBorder="1">
      <alignment vertical="center"/>
    </xf>
    <xf numFmtId="168" fontId="6" fillId="0" borderId="0" xfId="7" applyNumberFormat="1" applyFont="1" applyFill="1" applyBorder="1" applyAlignment="1">
      <alignment vertical="center"/>
    </xf>
    <xf numFmtId="168" fontId="6" fillId="0" borderId="0" xfId="7" applyNumberFormat="1" applyFont="1" applyFill="1" applyBorder="1" applyAlignment="1">
      <alignment horizontal="left" vertical="center" wrapText="1"/>
    </xf>
    <xf numFmtId="168" fontId="4" fillId="0" borderId="0" xfId="7" applyNumberFormat="1" applyFont="1" applyFill="1" applyBorder="1">
      <alignment vertical="center"/>
    </xf>
    <xf numFmtId="168" fontId="4" fillId="0" borderId="0" xfId="7" applyNumberFormat="1" applyFont="1">
      <alignment vertical="center"/>
    </xf>
    <xf numFmtId="0" fontId="4" fillId="0" borderId="28" xfId="0" applyFont="1" applyBorder="1">
      <alignment vertical="center"/>
    </xf>
    <xf numFmtId="168" fontId="4" fillId="0" borderId="28" xfId="7" applyNumberFormat="1" applyFont="1" applyBorder="1">
      <alignment vertical="center"/>
    </xf>
    <xf numFmtId="168" fontId="28" fillId="0" borderId="28" xfId="7" applyNumberFormat="1" applyFont="1" applyBorder="1">
      <alignment vertical="center"/>
    </xf>
    <xf numFmtId="168" fontId="29" fillId="0" borderId="0" xfId="7" applyNumberFormat="1" applyFont="1">
      <alignment vertical="center"/>
    </xf>
    <xf numFmtId="166" fontId="6" fillId="10" borderId="3" xfId="0" applyNumberFormat="1" applyFont="1" applyFill="1" applyBorder="1">
      <alignment vertical="center"/>
    </xf>
    <xf numFmtId="166" fontId="6" fillId="10" borderId="3" xfId="0" applyNumberFormat="1" applyFont="1" applyFill="1" applyBorder="1" applyAlignment="1">
      <alignment horizontal="center" vertical="center"/>
    </xf>
    <xf numFmtId="0" fontId="30" fillId="0" borderId="0" xfId="0" applyFont="1" applyFill="1" applyBorder="1">
      <alignment vertical="center"/>
    </xf>
    <xf numFmtId="0" fontId="9" fillId="7" borderId="10" xfId="0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168" fontId="9" fillId="0" borderId="0" xfId="7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7" fillId="0" borderId="2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7" fillId="0" borderId="3" xfId="0" applyFont="1" applyFill="1" applyBorder="1" applyAlignment="1">
      <alignment horizontal="justify" vertical="top" wrapText="1"/>
    </xf>
    <xf numFmtId="0" fontId="6" fillId="0" borderId="3" xfId="0" applyFont="1" applyFill="1" applyBorder="1" applyAlignment="1">
      <alignment horizontal="justify" vertical="top" wrapText="1"/>
    </xf>
    <xf numFmtId="0" fontId="7" fillId="0" borderId="4" xfId="0" applyFont="1" applyFill="1" applyBorder="1" applyAlignment="1">
      <alignment horizontal="justify" vertical="top" wrapText="1"/>
    </xf>
    <xf numFmtId="0" fontId="6" fillId="0" borderId="4" xfId="0" applyFont="1" applyFill="1" applyBorder="1" applyAlignment="1">
      <alignment horizontal="justify" vertical="top" wrapText="1"/>
    </xf>
    <xf numFmtId="0" fontId="6" fillId="0" borderId="0" xfId="0" applyFont="1" applyFill="1" applyBorder="1" applyAlignment="1">
      <alignment horizontal="justify" vertical="top" wrapText="1"/>
    </xf>
    <xf numFmtId="0" fontId="7" fillId="0" borderId="14" xfId="0" applyFont="1" applyFill="1" applyBorder="1" applyAlignment="1">
      <alignment vertical="top" wrapText="1"/>
    </xf>
    <xf numFmtId="0" fontId="6" fillId="0" borderId="14" xfId="0" applyFont="1" applyFill="1" applyBorder="1" applyAlignment="1">
      <alignment vertical="top" wrapText="1"/>
    </xf>
    <xf numFmtId="0" fontId="7" fillId="0" borderId="26" xfId="0" applyFont="1" applyFill="1" applyBorder="1" applyAlignment="1">
      <alignment vertical="top" wrapText="1"/>
    </xf>
    <xf numFmtId="0" fontId="7" fillId="2" borderId="2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top" wrapText="1"/>
    </xf>
    <xf numFmtId="0" fontId="8" fillId="0" borderId="14" xfId="0" applyFont="1" applyFill="1" applyBorder="1" applyAlignment="1">
      <alignment horizontal="center" vertical="top" wrapText="1"/>
    </xf>
    <xf numFmtId="0" fontId="8" fillId="0" borderId="15" xfId="0" applyFont="1" applyFill="1" applyBorder="1" applyAlignment="1">
      <alignment horizontal="center" vertical="top" wrapText="1"/>
    </xf>
    <xf numFmtId="0" fontId="6" fillId="9" borderId="25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top" wrapText="1"/>
    </xf>
    <xf numFmtId="0" fontId="6" fillId="0" borderId="14" xfId="0" applyFont="1" applyFill="1" applyBorder="1" applyAlignment="1">
      <alignment horizontal="center" vertical="top" wrapText="1"/>
    </xf>
    <xf numFmtId="0" fontId="7" fillId="9" borderId="5" xfId="0" applyFont="1" applyFill="1" applyBorder="1" applyAlignment="1">
      <alignment horizontal="justify" vertical="top" wrapText="1"/>
    </xf>
    <xf numFmtId="0" fontId="6" fillId="9" borderId="5" xfId="0" applyFont="1" applyFill="1" applyBorder="1" applyAlignment="1">
      <alignment horizontal="justify" vertical="top" wrapText="1"/>
    </xf>
    <xf numFmtId="0" fontId="12" fillId="0" borderId="0" xfId="0" applyFont="1" applyFill="1" applyBorder="1">
      <alignment vertical="center"/>
    </xf>
    <xf numFmtId="0" fontId="7" fillId="0" borderId="14" xfId="0" applyFont="1" applyFill="1" applyBorder="1" applyAlignment="1">
      <alignment horizontal="center" vertical="top" wrapText="1"/>
    </xf>
    <xf numFmtId="0" fontId="7" fillId="7" borderId="3" xfId="0" applyFont="1" applyFill="1" applyBorder="1" applyAlignment="1">
      <alignment horizontal="justify" vertical="top" wrapText="1"/>
    </xf>
    <xf numFmtId="0" fontId="6" fillId="7" borderId="3" xfId="0" applyFont="1" applyFill="1" applyBorder="1" applyAlignment="1">
      <alignment horizontal="justify" vertical="top" wrapText="1"/>
    </xf>
    <xf numFmtId="166" fontId="26" fillId="0" borderId="0" xfId="0" applyNumberFormat="1" applyFont="1" applyFill="1" applyBorder="1" applyAlignment="1">
      <alignment vertical="center" shrinkToFit="1"/>
    </xf>
  </cellXfs>
  <cellStyles count="8">
    <cellStyle name="SAPBEXchaText" xfId="1"/>
    <cellStyle name="SAPBEXstdDataEmph" xfId="2"/>
    <cellStyle name="SAPBEXstdItem" xfId="3"/>
    <cellStyle name="SAPBEXstdItemX" xfId="4"/>
    <cellStyle name="一般" xfId="0" builtinId="0"/>
    <cellStyle name="一般_gl 125000 2010" xfId="5"/>
    <cellStyle name="千分位" xfId="7" builtinId="3"/>
    <cellStyle name="千分位[0]" xfId="6" builtin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UReports\MarkupReport_Email_Vor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notes48004F\2007%20Purchase%20G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gaa\Markup_WSS_LIENJ_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 Src Unit"/>
      <sheetName val="Distr Receiv Unit"/>
      <sheetName val="Einstellung"/>
    </sheetNames>
    <sheetDataSet>
      <sheetData sheetId="0"/>
      <sheetData sheetId="1"/>
      <sheetData sheetId="2">
        <row r="1">
          <cell r="B1" t="str">
            <v>0281</v>
          </cell>
          <cell r="D1" t="str">
            <v>2007</v>
          </cell>
          <cell r="F1" t="str">
            <v>henkel_tp</v>
          </cell>
        </row>
        <row r="2">
          <cell r="H2" t="str">
            <v>tp_Markup</v>
          </cell>
        </row>
        <row r="3">
          <cell r="H3" t="str">
            <v>-Plan</v>
          </cell>
        </row>
        <row r="17">
          <cell r="H17">
            <v>1</v>
          </cell>
        </row>
        <row r="18">
          <cell r="H18">
            <v>1</v>
          </cell>
        </row>
        <row r="19">
          <cell r="H19">
            <v>1</v>
          </cell>
        </row>
        <row r="20">
          <cell r="H20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9"/>
      <sheetName val="test9 (2)"/>
      <sheetName val="test9 (3)"/>
      <sheetName val="summary"/>
      <sheetName val="Distr Receiv Unit_0869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 Src Unit_0869"/>
      <sheetName val="Distr Receiv Unit_0869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zoomScale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defaultColWidth="9" defaultRowHeight="11.4"/>
  <cols>
    <col min="1" max="1" width="28.33203125" style="47" customWidth="1"/>
    <col min="2" max="2" width="13.88671875" style="67" customWidth="1"/>
    <col min="3" max="3" width="2.21875" style="47" customWidth="1"/>
    <col min="4" max="4" width="24.109375" style="47" customWidth="1"/>
    <col min="5" max="5" width="12.21875" style="48" bestFit="1" customWidth="1"/>
    <col min="6" max="6" width="9" style="47" customWidth="1"/>
    <col min="7" max="7" width="11.21875" style="47" customWidth="1"/>
    <col min="8" max="16384" width="9" style="47"/>
  </cols>
  <sheetData>
    <row r="1" spans="1:6" s="52" customFormat="1" ht="12.6">
      <c r="A1" s="52" t="s">
        <v>345</v>
      </c>
      <c r="B1" s="118" t="s">
        <v>342</v>
      </c>
      <c r="D1" s="52" t="s">
        <v>344</v>
      </c>
      <c r="E1" s="119" t="s">
        <v>341</v>
      </c>
    </row>
    <row r="2" spans="1:6">
      <c r="A2" s="47" t="s">
        <v>116</v>
      </c>
      <c r="B2" s="67">
        <v>236570164</v>
      </c>
      <c r="D2" s="47" t="s">
        <v>116</v>
      </c>
      <c r="E2" s="48">
        <v>168486012</v>
      </c>
    </row>
    <row r="3" spans="1:6">
      <c r="A3" s="47" t="s">
        <v>117</v>
      </c>
      <c r="B3" s="67">
        <v>39347230</v>
      </c>
      <c r="D3" s="47" t="s">
        <v>325</v>
      </c>
      <c r="E3" s="48">
        <v>21385266</v>
      </c>
    </row>
    <row r="4" spans="1:6">
      <c r="A4" s="47" t="s">
        <v>121</v>
      </c>
      <c r="B4" s="67">
        <v>27713352</v>
      </c>
      <c r="D4" s="47" t="s">
        <v>121</v>
      </c>
      <c r="E4" s="48">
        <v>18153540</v>
      </c>
    </row>
    <row r="5" spans="1:6">
      <c r="A5" s="47" t="s">
        <v>114</v>
      </c>
      <c r="B5" s="67">
        <v>21002165</v>
      </c>
      <c r="D5" s="47" t="s">
        <v>114</v>
      </c>
      <c r="E5" s="48">
        <v>28591136</v>
      </c>
    </row>
    <row r="6" spans="1:6">
      <c r="A6" s="47" t="s">
        <v>124</v>
      </c>
      <c r="B6" s="67">
        <v>15675622</v>
      </c>
      <c r="E6" s="122">
        <v>201265</v>
      </c>
      <c r="F6" s="47" t="s">
        <v>343</v>
      </c>
    </row>
    <row r="7" spans="1:6">
      <c r="A7" s="47" t="s">
        <v>120</v>
      </c>
      <c r="B7" s="67">
        <v>10221237</v>
      </c>
      <c r="D7" s="47" t="s">
        <v>120</v>
      </c>
      <c r="E7" s="48">
        <v>8589201</v>
      </c>
    </row>
    <row r="8" spans="1:6">
      <c r="A8" s="47" t="s">
        <v>119</v>
      </c>
      <c r="B8" s="67">
        <v>9198036</v>
      </c>
      <c r="D8" s="47" t="s">
        <v>119</v>
      </c>
      <c r="E8" s="48">
        <v>7151868</v>
      </c>
    </row>
    <row r="9" spans="1:6">
      <c r="A9" s="47" t="s">
        <v>122</v>
      </c>
      <c r="B9" s="67">
        <v>7620954</v>
      </c>
      <c r="E9" s="47">
        <v>0</v>
      </c>
    </row>
    <row r="10" spans="1:6">
      <c r="A10" s="120" t="s">
        <v>330</v>
      </c>
      <c r="B10" s="121">
        <v>6651120</v>
      </c>
      <c r="D10" s="47" t="s">
        <v>335</v>
      </c>
      <c r="E10" s="48">
        <v>2265794</v>
      </c>
    </row>
    <row r="11" spans="1:6">
      <c r="A11" s="120" t="s">
        <v>331</v>
      </c>
      <c r="B11" s="121">
        <v>5389265</v>
      </c>
      <c r="D11" s="47" t="s">
        <v>336</v>
      </c>
      <c r="E11" s="48">
        <v>2185430</v>
      </c>
    </row>
    <row r="12" spans="1:6">
      <c r="A12" s="120" t="s">
        <v>332</v>
      </c>
      <c r="B12" s="121">
        <v>29528754</v>
      </c>
      <c r="D12" s="47" t="s">
        <v>261</v>
      </c>
      <c r="E12" s="48">
        <v>3313048</v>
      </c>
    </row>
    <row r="13" spans="1:6">
      <c r="D13" s="47" t="s">
        <v>332</v>
      </c>
      <c r="E13" s="123">
        <v>10265754</v>
      </c>
    </row>
    <row r="14" spans="1:6" ht="12">
      <c r="A14" s="52" t="s">
        <v>333</v>
      </c>
      <c r="B14" s="118">
        <v>408917899</v>
      </c>
      <c r="D14" s="52" t="s">
        <v>337</v>
      </c>
      <c r="E14" s="54">
        <v>270588314</v>
      </c>
    </row>
    <row r="16" spans="1:6" ht="12">
      <c r="B16" s="118" t="s">
        <v>346</v>
      </c>
    </row>
    <row r="17" spans="1:7">
      <c r="A17" s="47" t="s">
        <v>119</v>
      </c>
      <c r="B17" s="67">
        <v>117027101</v>
      </c>
      <c r="D17" s="124" t="s">
        <v>161</v>
      </c>
      <c r="E17" s="125">
        <v>133081032.53</v>
      </c>
    </row>
    <row r="18" spans="1:7">
      <c r="A18" s="47" t="s">
        <v>261</v>
      </c>
      <c r="B18" s="67">
        <v>23298560</v>
      </c>
      <c r="D18" s="124" t="s">
        <v>262</v>
      </c>
      <c r="E18" s="125">
        <v>39184260.009999998</v>
      </c>
    </row>
    <row r="19" spans="1:7">
      <c r="A19" s="47" t="s">
        <v>329</v>
      </c>
      <c r="B19" s="67">
        <v>20212615</v>
      </c>
      <c r="D19" s="124"/>
      <c r="E19" s="125"/>
    </row>
    <row r="20" spans="1:7">
      <c r="A20" s="47" t="s">
        <v>123</v>
      </c>
      <c r="B20" s="67">
        <v>14726873</v>
      </c>
      <c r="D20" s="124" t="s">
        <v>338</v>
      </c>
      <c r="E20" s="125">
        <v>13842509</v>
      </c>
    </row>
    <row r="21" spans="1:7">
      <c r="A21" s="47" t="s">
        <v>17</v>
      </c>
      <c r="B21" s="67">
        <v>13654213</v>
      </c>
      <c r="D21" s="124"/>
      <c r="E21" s="125"/>
    </row>
    <row r="22" spans="1:7">
      <c r="A22" s="47" t="s">
        <v>125</v>
      </c>
      <c r="B22" s="67">
        <v>6795651</v>
      </c>
      <c r="D22" s="124" t="s">
        <v>264</v>
      </c>
      <c r="E22" s="125">
        <v>5675583.3200000003</v>
      </c>
    </row>
    <row r="23" spans="1:7">
      <c r="A23" s="47" t="s">
        <v>328</v>
      </c>
      <c r="B23" s="67">
        <v>6718968</v>
      </c>
      <c r="D23" s="124"/>
      <c r="E23" s="125"/>
    </row>
    <row r="24" spans="1:7">
      <c r="A24" s="47" t="s">
        <v>19</v>
      </c>
      <c r="B24" s="67">
        <v>5102371</v>
      </c>
      <c r="D24" s="124" t="s">
        <v>340</v>
      </c>
      <c r="E24" s="125">
        <v>1027500.12</v>
      </c>
    </row>
    <row r="25" spans="1:7">
      <c r="A25" s="47" t="s">
        <v>18</v>
      </c>
      <c r="B25" s="67">
        <v>2758424</v>
      </c>
      <c r="D25" s="124"/>
      <c r="E25" s="125">
        <v>0</v>
      </c>
    </row>
    <row r="26" spans="1:7">
      <c r="A26" s="47" t="s">
        <v>419</v>
      </c>
      <c r="B26" s="67">
        <v>2084289</v>
      </c>
      <c r="D26" s="124" t="s">
        <v>162</v>
      </c>
      <c r="E26" s="125">
        <v>1960829.55</v>
      </c>
    </row>
    <row r="27" spans="1:7">
      <c r="A27" s="47" t="s">
        <v>332</v>
      </c>
      <c r="B27" s="67">
        <v>8873150</v>
      </c>
      <c r="D27" s="124" t="s">
        <v>332</v>
      </c>
      <c r="E27" s="125">
        <f>2049453.47+1401738+1984734</f>
        <v>5435925.4699999997</v>
      </c>
      <c r="F27" s="47" t="s">
        <v>339</v>
      </c>
      <c r="G27" s="48">
        <v>1401738</v>
      </c>
    </row>
    <row r="28" spans="1:7" ht="12">
      <c r="A28" s="52" t="s">
        <v>333</v>
      </c>
      <c r="B28" s="118">
        <v>221252215</v>
      </c>
      <c r="D28" s="52" t="s">
        <v>337</v>
      </c>
      <c r="E28" s="54">
        <v>200207640</v>
      </c>
      <c r="F28" s="47" t="s">
        <v>265</v>
      </c>
      <c r="G28" s="48">
        <v>1984734</v>
      </c>
    </row>
    <row r="30" spans="1:7" ht="12">
      <c r="B30" s="118" t="s">
        <v>347</v>
      </c>
    </row>
    <row r="31" spans="1:7">
      <c r="A31" s="47" t="s">
        <v>116</v>
      </c>
      <c r="B31" s="67">
        <v>43555344</v>
      </c>
      <c r="D31" s="60" t="s">
        <v>116</v>
      </c>
      <c r="E31" s="61">
        <v>48680033</v>
      </c>
    </row>
    <row r="32" spans="1:7">
      <c r="A32" s="47" t="s">
        <v>120</v>
      </c>
      <c r="B32" s="121">
        <f>4639572+62269216</f>
        <v>66908788</v>
      </c>
      <c r="D32" s="60" t="s">
        <v>120</v>
      </c>
      <c r="E32" s="61">
        <v>13255545</v>
      </c>
    </row>
    <row r="33" spans="1:7">
      <c r="A33" s="47" t="s">
        <v>117</v>
      </c>
      <c r="B33" s="67">
        <v>15169098</v>
      </c>
      <c r="D33" s="60" t="s">
        <v>325</v>
      </c>
      <c r="E33" s="61">
        <v>5999635</v>
      </c>
    </row>
    <row r="34" spans="1:7">
      <c r="A34" s="47" t="s">
        <v>114</v>
      </c>
      <c r="B34" s="67">
        <v>6023347</v>
      </c>
      <c r="D34" s="60" t="s">
        <v>114</v>
      </c>
      <c r="E34" s="61">
        <v>6245263</v>
      </c>
    </row>
    <row r="35" spans="1:7">
      <c r="A35" s="47" t="s">
        <v>121</v>
      </c>
      <c r="B35" s="67">
        <v>6872933</v>
      </c>
      <c r="D35" s="60" t="s">
        <v>121</v>
      </c>
      <c r="E35" s="61">
        <v>6235871</v>
      </c>
    </row>
    <row r="36" spans="1:7">
      <c r="A36" s="47" t="s">
        <v>122</v>
      </c>
      <c r="B36" s="67">
        <v>3126607</v>
      </c>
      <c r="D36" s="60" t="s">
        <v>335</v>
      </c>
      <c r="E36" s="61">
        <v>720370</v>
      </c>
    </row>
    <row r="37" spans="1:7">
      <c r="A37" s="47" t="s">
        <v>124</v>
      </c>
      <c r="B37" s="67">
        <v>2401635</v>
      </c>
      <c r="D37" s="60"/>
      <c r="E37" s="61"/>
    </row>
    <row r="38" spans="1:7">
      <c r="A38" s="47" t="s">
        <v>119</v>
      </c>
      <c r="B38" s="67">
        <v>1761112</v>
      </c>
      <c r="D38" s="60" t="s">
        <v>119</v>
      </c>
      <c r="E38" s="61">
        <v>950590</v>
      </c>
    </row>
    <row r="39" spans="1:7">
      <c r="A39" s="47" t="s">
        <v>330</v>
      </c>
      <c r="B39" s="67">
        <v>1375350</v>
      </c>
      <c r="D39" s="60"/>
      <c r="E39" s="61"/>
      <c r="F39" s="47" t="s">
        <v>336</v>
      </c>
      <c r="G39" s="48">
        <v>820824</v>
      </c>
    </row>
    <row r="40" spans="1:7">
      <c r="A40" s="47" t="s">
        <v>331</v>
      </c>
      <c r="B40" s="67">
        <v>656029</v>
      </c>
      <c r="D40" s="60"/>
      <c r="E40" s="61"/>
      <c r="F40" s="47" t="s">
        <v>261</v>
      </c>
      <c r="G40" s="48">
        <v>964322</v>
      </c>
    </row>
    <row r="41" spans="1:7">
      <c r="A41" s="47" t="s">
        <v>332</v>
      </c>
      <c r="B41" s="67">
        <v>8466319</v>
      </c>
      <c r="D41" s="60" t="s">
        <v>332</v>
      </c>
      <c r="E41" s="61">
        <f>3189341+820824+964322</f>
        <v>4974487</v>
      </c>
    </row>
    <row r="42" spans="1:7" ht="12">
      <c r="A42" s="52" t="s">
        <v>333</v>
      </c>
      <c r="B42" s="126">
        <f>94047346+62269216</f>
        <v>156316562</v>
      </c>
      <c r="D42" s="52" t="s">
        <v>337</v>
      </c>
      <c r="E42" s="54">
        <v>87061794</v>
      </c>
    </row>
    <row r="44" spans="1:7" ht="12">
      <c r="B44" s="118" t="s">
        <v>334</v>
      </c>
    </row>
    <row r="45" spans="1:7">
      <c r="A45" s="47" t="s">
        <v>119</v>
      </c>
      <c r="B45" s="67">
        <v>19962310</v>
      </c>
      <c r="D45" s="124" t="s">
        <v>161</v>
      </c>
      <c r="E45" s="125">
        <v>33706140</v>
      </c>
    </row>
    <row r="46" spans="1:7">
      <c r="A46" s="47" t="s">
        <v>261</v>
      </c>
      <c r="B46" s="67">
        <v>3408490</v>
      </c>
      <c r="D46" s="124" t="s">
        <v>262</v>
      </c>
      <c r="E46" s="125">
        <v>17378818</v>
      </c>
    </row>
    <row r="47" spans="1:7">
      <c r="A47" s="47" t="s">
        <v>329</v>
      </c>
      <c r="B47" s="67">
        <v>9641313</v>
      </c>
      <c r="D47" s="124"/>
      <c r="E47" s="125"/>
    </row>
    <row r="48" spans="1:7">
      <c r="A48" s="47" t="s">
        <v>123</v>
      </c>
      <c r="B48" s="67">
        <v>3241771</v>
      </c>
      <c r="D48" s="124" t="s">
        <v>338</v>
      </c>
      <c r="E48" s="125">
        <v>687772</v>
      </c>
    </row>
    <row r="49" spans="1:7">
      <c r="A49" s="47" t="s">
        <v>17</v>
      </c>
      <c r="B49" s="67">
        <v>3406869</v>
      </c>
      <c r="D49" s="124"/>
      <c r="E49" s="125"/>
    </row>
    <row r="50" spans="1:7">
      <c r="A50" s="47" t="s">
        <v>125</v>
      </c>
      <c r="B50" s="67">
        <v>5616356</v>
      </c>
      <c r="D50" s="124" t="s">
        <v>264</v>
      </c>
      <c r="E50" s="125">
        <v>3387904</v>
      </c>
    </row>
    <row r="51" spans="1:7">
      <c r="A51" s="47" t="s">
        <v>328</v>
      </c>
      <c r="B51" s="67">
        <v>839324</v>
      </c>
      <c r="D51" s="124"/>
      <c r="E51" s="125"/>
    </row>
    <row r="52" spans="1:7">
      <c r="A52" s="47" t="s">
        <v>19</v>
      </c>
      <c r="B52" s="67">
        <v>1741667</v>
      </c>
      <c r="D52" s="124" t="s">
        <v>340</v>
      </c>
      <c r="E52" s="125">
        <v>213172</v>
      </c>
    </row>
    <row r="53" spans="1:7">
      <c r="A53" s="47" t="s">
        <v>18</v>
      </c>
      <c r="B53" s="67">
        <v>3016361</v>
      </c>
      <c r="D53" s="124"/>
      <c r="E53" s="125">
        <v>0</v>
      </c>
    </row>
    <row r="54" spans="1:7">
      <c r="A54" s="47" t="s">
        <v>419</v>
      </c>
      <c r="B54" s="67">
        <v>-432654</v>
      </c>
      <c r="D54" s="124" t="s">
        <v>162</v>
      </c>
      <c r="E54" s="125">
        <v>1030713</v>
      </c>
      <c r="F54" s="47" t="s">
        <v>339</v>
      </c>
      <c r="G54" s="48">
        <v>95223</v>
      </c>
    </row>
    <row r="55" spans="1:7">
      <c r="A55" s="47" t="s">
        <v>332</v>
      </c>
      <c r="B55" s="67">
        <v>4947747</v>
      </c>
      <c r="D55" s="124" t="s">
        <v>332</v>
      </c>
      <c r="E55" s="125">
        <f>4236487+95223</f>
        <v>4331710</v>
      </c>
      <c r="F55" s="47" t="s">
        <v>265</v>
      </c>
      <c r="G55" s="48">
        <v>0</v>
      </c>
    </row>
    <row r="56" spans="1:7" ht="12">
      <c r="A56" s="52" t="s">
        <v>333</v>
      </c>
      <c r="B56" s="118">
        <v>55389554</v>
      </c>
      <c r="D56" s="52" t="s">
        <v>337</v>
      </c>
      <c r="E56" s="54">
        <v>60736229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  <pageSetUpPr fitToPage="1"/>
  </sheetPr>
  <dimension ref="A1:T66"/>
  <sheetViews>
    <sheetView tabSelected="1"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defaultColWidth="9" defaultRowHeight="12"/>
  <cols>
    <col min="1" max="1" width="8.44140625" style="23" customWidth="1"/>
    <col min="2" max="2" width="17.44140625" style="23" customWidth="1"/>
    <col min="3" max="3" width="10.44140625" style="23" customWidth="1"/>
    <col min="4" max="4" width="12.109375" style="23" customWidth="1"/>
    <col min="5" max="5" width="11.88671875" style="23" customWidth="1"/>
    <col min="6" max="6" width="11.44140625" style="43" customWidth="1"/>
    <col min="7" max="7" width="10.77734375" style="43" customWidth="1"/>
    <col min="8" max="8" width="11.33203125" style="43" customWidth="1"/>
    <col min="9" max="13" width="10.77734375" style="43" customWidth="1"/>
    <col min="14" max="14" width="11.21875" style="43" customWidth="1"/>
    <col min="15" max="15" width="13.33203125" style="62" customWidth="1"/>
    <col min="16" max="16" width="39.109375" style="23" customWidth="1"/>
    <col min="17" max="17" width="11.109375" style="23" customWidth="1"/>
    <col min="18" max="18" width="24.33203125" style="23" customWidth="1"/>
    <col min="19" max="19" width="15.6640625" style="149" bestFit="1" customWidth="1"/>
    <col min="20" max="16384" width="9" style="23"/>
  </cols>
  <sheetData>
    <row r="1" spans="1:20" ht="16.5" customHeight="1">
      <c r="A1" s="194" t="s">
        <v>139</v>
      </c>
      <c r="B1" s="194"/>
      <c r="C1" s="194"/>
      <c r="D1" s="194"/>
      <c r="E1" s="144" t="s">
        <v>476</v>
      </c>
      <c r="F1" s="91"/>
      <c r="G1" s="91"/>
      <c r="H1" s="91"/>
      <c r="I1" s="91"/>
      <c r="J1" s="91"/>
      <c r="K1" s="91"/>
      <c r="L1" s="91"/>
      <c r="Q1" s="145"/>
      <c r="R1" s="145"/>
    </row>
    <row r="2" spans="1:20" ht="16.5" customHeight="1">
      <c r="A2" s="194" t="s">
        <v>458</v>
      </c>
      <c r="B2" s="194"/>
      <c r="C2" s="194"/>
      <c r="D2" s="194"/>
      <c r="E2" s="140" t="s">
        <v>439</v>
      </c>
      <c r="F2" s="91"/>
      <c r="G2" s="91"/>
      <c r="H2" s="91"/>
      <c r="I2" s="91"/>
      <c r="J2" s="91"/>
      <c r="K2" s="91"/>
      <c r="L2" s="91"/>
      <c r="Q2" s="145"/>
      <c r="R2" s="145"/>
    </row>
    <row r="3" spans="1:20" ht="16.5" customHeight="1">
      <c r="A3" s="194" t="s">
        <v>459</v>
      </c>
      <c r="B3" s="194"/>
      <c r="C3" s="194"/>
      <c r="D3" s="194"/>
      <c r="E3" s="92">
        <v>2</v>
      </c>
      <c r="F3" s="93">
        <v>3</v>
      </c>
      <c r="G3" s="93">
        <v>4</v>
      </c>
      <c r="H3" s="93">
        <v>5</v>
      </c>
      <c r="I3" s="93">
        <v>6</v>
      </c>
      <c r="J3" s="93">
        <v>7</v>
      </c>
      <c r="K3" s="93">
        <v>8</v>
      </c>
      <c r="L3" s="93">
        <v>9</v>
      </c>
      <c r="M3" s="93">
        <v>10</v>
      </c>
      <c r="N3" s="93" t="s">
        <v>108</v>
      </c>
      <c r="O3" s="94" t="s">
        <v>109</v>
      </c>
      <c r="Q3" s="145"/>
      <c r="R3" s="145"/>
    </row>
    <row r="4" spans="1:20" ht="12" customHeight="1">
      <c r="A4" s="127"/>
      <c r="B4" s="127"/>
      <c r="C4" s="127"/>
      <c r="D4" s="127"/>
      <c r="O4" s="43"/>
      <c r="Q4" s="145"/>
      <c r="R4" s="145"/>
    </row>
    <row r="5" spans="1:20" ht="6" customHeight="1" thickBot="1">
      <c r="A5" s="127"/>
      <c r="B5" s="127"/>
      <c r="C5" s="127"/>
      <c r="D5" s="127"/>
      <c r="O5" s="43"/>
    </row>
    <row r="6" spans="1:20" s="28" customFormat="1" ht="15" customHeight="1" thickBot="1">
      <c r="A6" s="170" t="s">
        <v>235</v>
      </c>
      <c r="B6" s="171"/>
      <c r="C6" s="172"/>
      <c r="D6" s="129" t="s">
        <v>236</v>
      </c>
      <c r="E6" s="26" t="s">
        <v>236</v>
      </c>
      <c r="F6" s="27" t="s">
        <v>236</v>
      </c>
      <c r="G6" s="27" t="s">
        <v>236</v>
      </c>
      <c r="H6" s="27" t="s">
        <v>236</v>
      </c>
      <c r="I6" s="27" t="s">
        <v>236</v>
      </c>
      <c r="J6" s="27" t="s">
        <v>236</v>
      </c>
      <c r="K6" s="27" t="s">
        <v>236</v>
      </c>
      <c r="L6" s="27" t="s">
        <v>236</v>
      </c>
      <c r="M6" s="27" t="s">
        <v>236</v>
      </c>
      <c r="N6" s="130" t="s">
        <v>236</v>
      </c>
      <c r="O6" s="131"/>
      <c r="S6" s="150"/>
    </row>
    <row r="7" spans="1:20" s="166" customFormat="1" ht="25.95" customHeight="1" thickBot="1">
      <c r="A7" s="161"/>
      <c r="B7" s="162"/>
      <c r="C7" s="163"/>
      <c r="D7" s="164" t="s">
        <v>460</v>
      </c>
      <c r="E7" s="164" t="s">
        <v>18</v>
      </c>
      <c r="F7" s="164" t="s">
        <v>432</v>
      </c>
      <c r="G7" s="162" t="s">
        <v>440</v>
      </c>
      <c r="H7" s="164" t="s">
        <v>116</v>
      </c>
      <c r="I7" s="164" t="s">
        <v>461</v>
      </c>
      <c r="J7" s="164" t="s">
        <v>261</v>
      </c>
      <c r="K7" s="164" t="s">
        <v>119</v>
      </c>
      <c r="L7" s="164" t="s">
        <v>462</v>
      </c>
      <c r="M7" s="164" t="s">
        <v>425</v>
      </c>
      <c r="N7" s="164" t="s">
        <v>110</v>
      </c>
      <c r="O7" s="165" t="s">
        <v>109</v>
      </c>
      <c r="S7" s="167"/>
    </row>
    <row r="8" spans="1:20" ht="14.85" customHeight="1">
      <c r="A8" s="195" t="s">
        <v>181</v>
      </c>
      <c r="B8" s="196" t="s">
        <v>144</v>
      </c>
      <c r="C8" s="197"/>
      <c r="D8" s="65">
        <v>393719848</v>
      </c>
      <c r="E8" s="65">
        <v>257936090</v>
      </c>
      <c r="F8" s="65">
        <v>128444406</v>
      </c>
      <c r="G8" s="65">
        <v>57510542</v>
      </c>
      <c r="H8" s="65">
        <v>48773457</v>
      </c>
      <c r="I8" s="65">
        <v>46809372</v>
      </c>
      <c r="J8" s="65">
        <v>35683804</v>
      </c>
      <c r="K8" s="65">
        <v>33767396</v>
      </c>
      <c r="L8" s="65">
        <v>29968485</v>
      </c>
      <c r="M8" s="65">
        <v>25535571</v>
      </c>
      <c r="N8" s="66">
        <v>140281404</v>
      </c>
      <c r="O8" s="96">
        <f>SUM(D8:N8)</f>
        <v>1198430375</v>
      </c>
      <c r="P8" s="49" t="s">
        <v>463</v>
      </c>
    </row>
    <row r="9" spans="1:20" ht="12.75" customHeight="1">
      <c r="A9" s="191"/>
      <c r="B9" s="175" t="s">
        <v>126</v>
      </c>
      <c r="C9" s="176"/>
      <c r="D9" s="34">
        <f t="shared" ref="D9:O9" si="0">D8/$O$8</f>
        <v>0.3285295968904326</v>
      </c>
      <c r="E9" s="34">
        <f t="shared" si="0"/>
        <v>0.21522826472084372</v>
      </c>
      <c r="F9" s="34">
        <f t="shared" si="0"/>
        <v>0.10717719500392336</v>
      </c>
      <c r="G9" s="34">
        <f t="shared" si="0"/>
        <v>4.7988221259829135E-2</v>
      </c>
      <c r="H9" s="34">
        <f t="shared" si="0"/>
        <v>4.0697781045477922E-2</v>
      </c>
      <c r="I9" s="34">
        <f t="shared" si="0"/>
        <v>3.9058899854737074E-2</v>
      </c>
      <c r="J9" s="34">
        <f t="shared" si="0"/>
        <v>2.9775450242572499E-2</v>
      </c>
      <c r="K9" s="34">
        <f t="shared" si="0"/>
        <v>2.8176351921987957E-2</v>
      </c>
      <c r="L9" s="34">
        <f t="shared" si="0"/>
        <v>2.5006446452928065E-2</v>
      </c>
      <c r="M9" s="34">
        <f t="shared" si="0"/>
        <v>2.1307513171134367E-2</v>
      </c>
      <c r="N9" s="34">
        <f t="shared" si="0"/>
        <v>0.11705427943613328</v>
      </c>
      <c r="O9" s="97">
        <f t="shared" si="0"/>
        <v>1</v>
      </c>
      <c r="P9" s="160" t="s">
        <v>468</v>
      </c>
    </row>
    <row r="10" spans="1:20" ht="12.75" customHeight="1">
      <c r="A10" s="191"/>
      <c r="B10" s="175" t="s">
        <v>237</v>
      </c>
      <c r="C10" s="176"/>
      <c r="D10" s="31"/>
      <c r="E10" s="31"/>
      <c r="F10" s="29"/>
      <c r="G10" s="29"/>
      <c r="H10" s="29"/>
      <c r="I10" s="29"/>
      <c r="J10" s="29"/>
      <c r="K10" s="29"/>
      <c r="L10" s="29"/>
      <c r="M10" s="29"/>
      <c r="N10" s="29"/>
      <c r="O10" s="95">
        <f>SUM(D10:N10)</f>
        <v>0</v>
      </c>
    </row>
    <row r="11" spans="1:20" ht="12.75" customHeight="1">
      <c r="A11" s="191"/>
      <c r="B11" s="175" t="s">
        <v>238</v>
      </c>
      <c r="C11" s="176"/>
      <c r="D11" s="31"/>
      <c r="E11" s="31"/>
      <c r="F11" s="29"/>
      <c r="G11" s="29"/>
      <c r="H11" s="29"/>
      <c r="I11" s="29"/>
      <c r="J11" s="29"/>
      <c r="K11" s="29"/>
      <c r="L11" s="29"/>
      <c r="M11" s="29"/>
      <c r="N11" s="29"/>
      <c r="O11" s="95">
        <f>SUM(D11:N11)</f>
        <v>0</v>
      </c>
    </row>
    <row r="12" spans="1:20" s="49" customFormat="1" ht="15" customHeight="1">
      <c r="A12" s="98" t="s">
        <v>127</v>
      </c>
      <c r="B12" s="51"/>
      <c r="C12" s="51"/>
      <c r="D12" s="31" t="s">
        <v>431</v>
      </c>
      <c r="E12" s="31"/>
      <c r="F12" s="29"/>
      <c r="G12" s="29"/>
      <c r="H12" s="29"/>
      <c r="I12" s="29"/>
      <c r="J12" s="29"/>
      <c r="K12" s="29"/>
      <c r="L12" s="29"/>
      <c r="M12" s="29"/>
      <c r="N12" s="29"/>
      <c r="O12" s="95">
        <f>SUM(D12:N12)</f>
        <v>0</v>
      </c>
      <c r="P12" s="198" t="s">
        <v>479</v>
      </c>
      <c r="S12" s="149"/>
    </row>
    <row r="13" spans="1:20" s="49" customFormat="1" ht="14.85" customHeight="1" thickBot="1">
      <c r="A13" s="99" t="s">
        <v>243</v>
      </c>
      <c r="B13" s="77"/>
      <c r="C13" s="77"/>
      <c r="D13" s="69">
        <v>55197751</v>
      </c>
      <c r="E13" s="69">
        <v>37888269</v>
      </c>
      <c r="F13" s="69">
        <v>11209767</v>
      </c>
      <c r="G13" s="69">
        <v>4564481</v>
      </c>
      <c r="H13" s="69">
        <v>3691738</v>
      </c>
      <c r="I13" s="69">
        <v>7042812</v>
      </c>
      <c r="J13" s="69">
        <v>2171756</v>
      </c>
      <c r="K13" s="69">
        <v>6005430</v>
      </c>
      <c r="L13" s="133" t="s">
        <v>464</v>
      </c>
      <c r="M13" s="133">
        <v>591364</v>
      </c>
      <c r="N13" s="134">
        <v>15129767</v>
      </c>
      <c r="O13" s="95">
        <f>SUM(D13:N13)</f>
        <v>143493135</v>
      </c>
      <c r="P13" s="198" t="s">
        <v>480</v>
      </c>
      <c r="S13" s="149">
        <v>591364</v>
      </c>
      <c r="T13" s="49">
        <v>15129767</v>
      </c>
    </row>
    <row r="14" spans="1:20" s="25" customFormat="1" ht="58.8" customHeight="1" thickBot="1">
      <c r="A14" s="188"/>
      <c r="B14" s="189"/>
      <c r="C14" s="189"/>
      <c r="D14" s="89" t="s">
        <v>425</v>
      </c>
      <c r="E14" s="89" t="s">
        <v>465</v>
      </c>
      <c r="F14" s="89" t="s">
        <v>17</v>
      </c>
      <c r="G14" s="112" t="s">
        <v>261</v>
      </c>
      <c r="H14" s="89" t="s">
        <v>426</v>
      </c>
      <c r="I14" s="89" t="s">
        <v>18</v>
      </c>
      <c r="J14" s="89" t="s">
        <v>441</v>
      </c>
      <c r="K14" s="89" t="s">
        <v>119</v>
      </c>
      <c r="L14" s="89" t="s">
        <v>466</v>
      </c>
      <c r="M14" s="89" t="s">
        <v>432</v>
      </c>
      <c r="N14" s="89" t="s">
        <v>467</v>
      </c>
      <c r="O14" s="90" t="s">
        <v>109</v>
      </c>
      <c r="P14" s="24"/>
      <c r="S14" s="151"/>
    </row>
    <row r="15" spans="1:20" ht="14.85" customHeight="1">
      <c r="A15" s="190" t="s">
        <v>239</v>
      </c>
      <c r="B15" s="192" t="s">
        <v>240</v>
      </c>
      <c r="C15" s="193"/>
      <c r="D15" s="87">
        <v>48300981</v>
      </c>
      <c r="E15" s="87">
        <v>12813290</v>
      </c>
      <c r="F15" s="87">
        <v>10384972</v>
      </c>
      <c r="G15" s="87">
        <v>9701312</v>
      </c>
      <c r="H15" s="87">
        <v>8233463</v>
      </c>
      <c r="I15" s="87">
        <v>7092124</v>
      </c>
      <c r="J15" s="87">
        <v>6467220</v>
      </c>
      <c r="K15" s="87">
        <v>5004880</v>
      </c>
      <c r="L15" s="87">
        <v>4605169</v>
      </c>
      <c r="M15" s="87">
        <v>3565418</v>
      </c>
      <c r="N15" s="88">
        <v>5532116</v>
      </c>
      <c r="O15" s="100">
        <f>SUM(D15:N15)</f>
        <v>121700945</v>
      </c>
      <c r="P15" s="23" t="s">
        <v>469</v>
      </c>
    </row>
    <row r="16" spans="1:20" ht="12.75" customHeight="1">
      <c r="A16" s="191"/>
      <c r="B16" s="175" t="s">
        <v>128</v>
      </c>
      <c r="C16" s="176"/>
      <c r="D16" s="35">
        <f t="shared" ref="D16:K16" si="1">D15/$O$15</f>
        <v>0.39688254680356017</v>
      </c>
      <c r="E16" s="35">
        <f t="shared" si="1"/>
        <v>0.10528504934780909</v>
      </c>
      <c r="F16" s="35">
        <f t="shared" si="1"/>
        <v>8.5331892862458875E-2</v>
      </c>
      <c r="G16" s="35">
        <f t="shared" si="1"/>
        <v>7.9714352259138171E-2</v>
      </c>
      <c r="H16" s="35">
        <f t="shared" si="1"/>
        <v>6.7653238025390847E-2</v>
      </c>
      <c r="I16" s="35">
        <f t="shared" si="1"/>
        <v>5.827501175114129E-2</v>
      </c>
      <c r="J16" s="35">
        <f t="shared" si="1"/>
        <v>5.3140261154093753E-2</v>
      </c>
      <c r="K16" s="35">
        <f t="shared" si="1"/>
        <v>4.1124413618973954E-2</v>
      </c>
      <c r="L16" s="35">
        <f>L15/$O$15</f>
        <v>3.7840043066222698E-2</v>
      </c>
      <c r="M16" s="35">
        <f>M15/$O$15</f>
        <v>2.929655147706536E-2</v>
      </c>
      <c r="N16" s="35">
        <f>N15/$O$15</f>
        <v>4.5456639634145812E-2</v>
      </c>
      <c r="O16" s="101">
        <f>O15/$O$15</f>
        <v>1</v>
      </c>
      <c r="P16" s="160" t="s">
        <v>477</v>
      </c>
    </row>
    <row r="17" spans="1:19" ht="12.75" customHeight="1">
      <c r="A17" s="191"/>
      <c r="B17" s="175" t="s">
        <v>241</v>
      </c>
      <c r="C17" s="176"/>
      <c r="D17" s="31"/>
      <c r="E17" s="31"/>
      <c r="F17" s="29"/>
      <c r="G17" s="29"/>
      <c r="H17" s="29"/>
      <c r="I17" s="29"/>
      <c r="J17" s="29"/>
      <c r="K17" s="29"/>
      <c r="L17" s="29"/>
      <c r="M17" s="29"/>
      <c r="N17" s="29"/>
      <c r="O17" s="95">
        <f>SUM(D17:N17)</f>
        <v>0</v>
      </c>
    </row>
    <row r="18" spans="1:19" ht="12.75" customHeight="1">
      <c r="A18" s="191"/>
      <c r="B18" s="175" t="s">
        <v>238</v>
      </c>
      <c r="C18" s="176"/>
      <c r="D18" s="31"/>
      <c r="E18" s="31"/>
      <c r="F18" s="29"/>
      <c r="G18" s="29"/>
      <c r="H18" s="29"/>
      <c r="I18" s="29"/>
      <c r="J18" s="29"/>
      <c r="K18" s="29"/>
      <c r="L18" s="29"/>
      <c r="M18" s="29"/>
      <c r="N18" s="29"/>
      <c r="O18" s="95">
        <f>SUM(D18:N18)</f>
        <v>0</v>
      </c>
    </row>
    <row r="19" spans="1:19" ht="12.75" customHeight="1">
      <c r="A19" s="102" t="s">
        <v>129</v>
      </c>
      <c r="B19" s="40"/>
      <c r="C19" s="40"/>
      <c r="D19" s="38"/>
      <c r="E19" s="113"/>
      <c r="F19" s="113"/>
      <c r="G19" s="113"/>
      <c r="H19" s="113"/>
      <c r="I19" s="113"/>
      <c r="J19" s="113"/>
      <c r="K19" s="113"/>
      <c r="L19" s="29"/>
      <c r="M19" s="113"/>
      <c r="N19" s="50"/>
      <c r="O19" s="103"/>
    </row>
    <row r="20" spans="1:19" s="49" customFormat="1" ht="14.85" customHeight="1" thickBot="1">
      <c r="A20" s="99" t="s">
        <v>130</v>
      </c>
      <c r="B20" s="77"/>
      <c r="C20" s="77"/>
      <c r="D20" s="69"/>
      <c r="E20" s="69"/>
      <c r="F20" s="69"/>
      <c r="G20" s="69"/>
      <c r="H20" s="69">
        <v>-1136910</v>
      </c>
      <c r="I20" s="69">
        <v>1256674</v>
      </c>
      <c r="J20" s="69"/>
      <c r="K20" s="69"/>
      <c r="L20" s="133">
        <v>94578</v>
      </c>
      <c r="M20" s="133"/>
      <c r="N20" s="134">
        <v>322004</v>
      </c>
      <c r="O20" s="104">
        <f>SUM(D20:N20)</f>
        <v>536346</v>
      </c>
      <c r="P20" s="146" t="s">
        <v>456</v>
      </c>
      <c r="S20" s="149"/>
    </row>
    <row r="21" spans="1:19" s="25" customFormat="1" ht="34.799999999999997" thickBot="1">
      <c r="A21" s="82" t="s">
        <v>326</v>
      </c>
      <c r="B21" s="83"/>
      <c r="C21" s="84"/>
      <c r="D21" s="85" t="s">
        <v>120</v>
      </c>
      <c r="E21" s="85" t="s">
        <v>17</v>
      </c>
      <c r="F21" s="85" t="s">
        <v>432</v>
      </c>
      <c r="G21" s="148" t="s">
        <v>455</v>
      </c>
      <c r="H21" s="85" t="s">
        <v>18</v>
      </c>
      <c r="I21" s="85" t="s">
        <v>470</v>
      </c>
      <c r="J21" s="85"/>
      <c r="K21" s="85"/>
      <c r="L21" s="85"/>
      <c r="M21" s="85"/>
      <c r="N21" s="85"/>
      <c r="O21" s="86" t="s">
        <v>109</v>
      </c>
      <c r="P21" s="24"/>
      <c r="S21" s="151"/>
    </row>
    <row r="22" spans="1:19" s="49" customFormat="1" ht="14.85" customHeight="1">
      <c r="A22" s="105" t="s">
        <v>481</v>
      </c>
      <c r="B22" s="78"/>
      <c r="C22" s="79"/>
      <c r="D22" s="80">
        <v>26264045</v>
      </c>
      <c r="E22" s="80">
        <v>23555812</v>
      </c>
      <c r="F22" s="80">
        <v>10059089</v>
      </c>
      <c r="G22" s="80">
        <v>26242156</v>
      </c>
      <c r="H22" s="80">
        <v>247575</v>
      </c>
      <c r="I22" s="80">
        <v>558849</v>
      </c>
      <c r="J22" s="80"/>
      <c r="K22" s="81"/>
      <c r="L22" s="81"/>
      <c r="M22" s="81"/>
      <c r="N22" s="81"/>
      <c r="O22" s="106">
        <f>SUM(D22:N22)</f>
        <v>86927526</v>
      </c>
      <c r="P22" s="23" t="s">
        <v>471</v>
      </c>
      <c r="S22" s="149"/>
    </row>
    <row r="23" spans="1:19" s="49" customFormat="1" ht="14.85" customHeight="1">
      <c r="A23" s="105" t="s">
        <v>130</v>
      </c>
      <c r="B23" s="78"/>
      <c r="C23" s="79"/>
      <c r="D23" s="80">
        <v>4033864</v>
      </c>
      <c r="E23" s="80">
        <v>7379983</v>
      </c>
      <c r="F23" s="80">
        <v>3044366</v>
      </c>
      <c r="G23" s="80">
        <v>2048984</v>
      </c>
      <c r="H23" s="80">
        <v>0</v>
      </c>
      <c r="I23" s="80">
        <v>0</v>
      </c>
      <c r="J23" s="80"/>
      <c r="K23" s="81"/>
      <c r="L23" s="81"/>
      <c r="M23" s="81"/>
      <c r="N23" s="81"/>
      <c r="O23" s="106">
        <f>SUM(D23:N23)</f>
        <v>16507197</v>
      </c>
      <c r="P23" s="160" t="s">
        <v>457</v>
      </c>
      <c r="S23" s="149"/>
    </row>
    <row r="24" spans="1:19" ht="12.75" customHeight="1">
      <c r="A24" s="185" t="s">
        <v>244</v>
      </c>
      <c r="B24" s="175" t="s">
        <v>245</v>
      </c>
      <c r="C24" s="176"/>
      <c r="D24" s="31"/>
      <c r="E24" s="31"/>
      <c r="F24" s="29"/>
      <c r="G24" s="29"/>
      <c r="H24" s="29"/>
      <c r="I24" s="29"/>
      <c r="J24" s="29"/>
      <c r="K24" s="29"/>
      <c r="L24" s="29"/>
      <c r="M24" s="29"/>
      <c r="N24" s="29"/>
      <c r="O24" s="95">
        <f t="shared" ref="O24:O31" si="2">SUM(D24:N24)</f>
        <v>0</v>
      </c>
      <c r="P24" s="160"/>
    </row>
    <row r="25" spans="1:19" ht="12.75" customHeight="1">
      <c r="A25" s="186"/>
      <c r="B25" s="175" t="s">
        <v>442</v>
      </c>
      <c r="C25" s="176"/>
      <c r="D25" s="31"/>
      <c r="E25" s="31"/>
      <c r="F25" s="29"/>
      <c r="G25" s="29"/>
      <c r="H25" s="29"/>
      <c r="I25" s="29"/>
      <c r="J25" s="29"/>
      <c r="K25" s="29"/>
      <c r="L25" s="29"/>
      <c r="M25" s="29"/>
      <c r="N25" s="29"/>
      <c r="O25" s="95">
        <f t="shared" si="2"/>
        <v>0</v>
      </c>
    </row>
    <row r="26" spans="1:19" ht="12.75" customHeight="1">
      <c r="A26" s="186"/>
      <c r="B26" s="175" t="s">
        <v>433</v>
      </c>
      <c r="C26" s="176"/>
      <c r="D26" s="31"/>
      <c r="E26" s="31"/>
      <c r="F26" s="29"/>
      <c r="G26" s="29"/>
      <c r="H26" s="29"/>
      <c r="I26" s="29"/>
      <c r="J26" s="29"/>
      <c r="K26" s="29"/>
      <c r="L26" s="29"/>
      <c r="M26" s="29"/>
      <c r="N26" s="29"/>
      <c r="O26" s="95">
        <f t="shared" si="2"/>
        <v>0</v>
      </c>
    </row>
    <row r="27" spans="1:19" ht="12.75" customHeight="1">
      <c r="A27" s="186"/>
      <c r="B27" s="175" t="s">
        <v>131</v>
      </c>
      <c r="C27" s="176"/>
      <c r="D27" s="31"/>
      <c r="E27" s="31"/>
      <c r="F27" s="29"/>
      <c r="G27" s="29"/>
      <c r="H27" s="29"/>
      <c r="I27" s="29"/>
      <c r="J27" s="29"/>
      <c r="K27" s="29"/>
      <c r="L27" s="29"/>
      <c r="M27" s="29"/>
      <c r="N27" s="29"/>
      <c r="O27" s="95">
        <f t="shared" si="2"/>
        <v>0</v>
      </c>
    </row>
    <row r="28" spans="1:19" ht="12.75" customHeight="1">
      <c r="A28" s="186"/>
      <c r="B28" s="30" t="s">
        <v>132</v>
      </c>
      <c r="C28" s="32" t="s">
        <v>133</v>
      </c>
      <c r="D28" s="31"/>
      <c r="E28" s="31"/>
      <c r="F28" s="29"/>
      <c r="G28" s="29"/>
      <c r="H28" s="29"/>
      <c r="I28" s="29"/>
      <c r="J28" s="29"/>
      <c r="K28" s="29"/>
      <c r="L28" s="29"/>
      <c r="M28" s="29"/>
      <c r="N28" s="29"/>
      <c r="O28" s="95">
        <f t="shared" si="2"/>
        <v>0</v>
      </c>
    </row>
    <row r="29" spans="1:19" ht="12.75" customHeight="1">
      <c r="A29" s="186"/>
      <c r="B29" s="30" t="s">
        <v>134</v>
      </c>
      <c r="C29" s="32" t="s">
        <v>246</v>
      </c>
      <c r="D29" s="31"/>
      <c r="E29" s="31"/>
      <c r="F29" s="29"/>
      <c r="G29" s="29"/>
      <c r="H29" s="29"/>
      <c r="I29" s="29"/>
      <c r="J29" s="29"/>
      <c r="K29" s="29"/>
      <c r="L29" s="29"/>
      <c r="M29" s="29"/>
      <c r="N29" s="29"/>
      <c r="O29" s="95">
        <f t="shared" si="2"/>
        <v>0</v>
      </c>
    </row>
    <row r="30" spans="1:19" ht="12.75" customHeight="1">
      <c r="A30" s="186"/>
      <c r="B30" s="175" t="s">
        <v>135</v>
      </c>
      <c r="C30" s="176"/>
      <c r="D30" s="31"/>
      <c r="E30" s="31"/>
      <c r="F30" s="29"/>
      <c r="G30" s="29"/>
      <c r="H30" s="29"/>
      <c r="I30" s="29"/>
      <c r="J30" s="29"/>
      <c r="K30" s="29"/>
      <c r="L30" s="29"/>
      <c r="M30" s="29"/>
      <c r="N30" s="29"/>
      <c r="O30" s="95">
        <f t="shared" si="2"/>
        <v>0</v>
      </c>
    </row>
    <row r="31" spans="1:19" ht="12.75" customHeight="1" thickBot="1">
      <c r="A31" s="187"/>
      <c r="B31" s="177" t="s">
        <v>247</v>
      </c>
      <c r="C31" s="178"/>
      <c r="D31" s="69"/>
      <c r="E31" s="69"/>
      <c r="F31" s="70"/>
      <c r="G31" s="70"/>
      <c r="H31" s="70"/>
      <c r="I31" s="70"/>
      <c r="J31" s="70"/>
      <c r="K31" s="70"/>
      <c r="L31" s="70"/>
      <c r="M31" s="70"/>
      <c r="N31" s="70"/>
      <c r="O31" s="104">
        <f t="shared" si="2"/>
        <v>0</v>
      </c>
    </row>
    <row r="32" spans="1:19" s="25" customFormat="1" ht="33" customHeight="1" thickBot="1">
      <c r="A32" s="183" t="s">
        <v>427</v>
      </c>
      <c r="B32" s="184"/>
      <c r="C32" s="184"/>
      <c r="D32" s="75" t="s">
        <v>120</v>
      </c>
      <c r="E32" s="75" t="s">
        <v>116</v>
      </c>
      <c r="F32" s="75" t="s">
        <v>443</v>
      </c>
      <c r="G32" s="75" t="s">
        <v>445</v>
      </c>
      <c r="H32" s="75" t="s">
        <v>436</v>
      </c>
      <c r="I32" s="75"/>
      <c r="J32" s="75"/>
      <c r="K32" s="75"/>
      <c r="L32" s="75"/>
      <c r="M32" s="75"/>
      <c r="N32" s="75"/>
      <c r="O32" s="76"/>
      <c r="P32" s="24"/>
      <c r="S32" s="151"/>
    </row>
    <row r="33" spans="1:20" ht="14.85" customHeight="1">
      <c r="A33" s="182" t="s">
        <v>248</v>
      </c>
      <c r="B33" s="71" t="s">
        <v>136</v>
      </c>
      <c r="C33" s="142" t="s">
        <v>435</v>
      </c>
      <c r="D33" s="72">
        <v>837465784.04999995</v>
      </c>
      <c r="E33" s="73"/>
      <c r="F33" s="74"/>
      <c r="G33" s="74"/>
      <c r="H33" s="74"/>
      <c r="I33" s="74"/>
      <c r="J33" s="74"/>
      <c r="K33" s="74"/>
      <c r="L33" s="74"/>
      <c r="M33" s="74"/>
      <c r="N33" s="74"/>
      <c r="O33" s="106">
        <f>D33</f>
        <v>837465784.04999995</v>
      </c>
      <c r="P33" s="137" t="s">
        <v>478</v>
      </c>
      <c r="Q33" s="25"/>
      <c r="R33" s="25"/>
      <c r="S33" s="151"/>
      <c r="T33" s="25"/>
    </row>
    <row r="34" spans="1:20" ht="14.85" customHeight="1">
      <c r="A34" s="181"/>
      <c r="B34" s="32" t="s">
        <v>137</v>
      </c>
      <c r="C34" s="142" t="s">
        <v>435</v>
      </c>
      <c r="D34" s="64">
        <v>647465784.04999995</v>
      </c>
      <c r="E34" s="45"/>
      <c r="F34" s="46"/>
      <c r="G34" s="46"/>
      <c r="H34" s="46"/>
      <c r="I34" s="46"/>
      <c r="J34" s="46"/>
      <c r="K34" s="46"/>
      <c r="L34" s="46"/>
      <c r="M34" s="46"/>
      <c r="N34" s="46"/>
      <c r="O34" s="95">
        <f>D34</f>
        <v>647465784.04999995</v>
      </c>
      <c r="P34" s="137"/>
      <c r="Q34" s="25"/>
      <c r="R34" s="25"/>
      <c r="S34" s="151"/>
      <c r="T34" s="25"/>
    </row>
    <row r="35" spans="1:20" ht="14.85" customHeight="1">
      <c r="A35" s="181"/>
      <c r="B35" s="32" t="s">
        <v>138</v>
      </c>
      <c r="C35" s="33"/>
      <c r="D35" s="64" t="s">
        <v>472</v>
      </c>
      <c r="E35" s="31"/>
      <c r="F35" s="29"/>
      <c r="G35" s="29"/>
      <c r="H35" s="29"/>
      <c r="I35" s="29"/>
      <c r="J35" s="39"/>
      <c r="K35" s="29"/>
      <c r="L35" s="29"/>
      <c r="M35" s="29"/>
      <c r="N35" s="29"/>
      <c r="O35" s="143" t="str">
        <f>D35</f>
        <v>2.6569% ~ 2.7347%</v>
      </c>
      <c r="P35" s="137"/>
      <c r="Q35" s="25"/>
      <c r="R35" s="25"/>
      <c r="S35" s="151"/>
      <c r="T35" s="25"/>
    </row>
    <row r="36" spans="1:20" ht="14.85" customHeight="1">
      <c r="A36" s="181"/>
      <c r="B36" s="32" t="s">
        <v>249</v>
      </c>
      <c r="C36" s="141" t="s">
        <v>434</v>
      </c>
      <c r="D36" s="64">
        <v>-19749105</v>
      </c>
      <c r="E36" s="31"/>
      <c r="F36" s="29"/>
      <c r="G36" s="29"/>
      <c r="H36" s="29"/>
      <c r="I36" s="29"/>
      <c r="J36" s="29"/>
      <c r="K36" s="29"/>
      <c r="L36" s="29"/>
      <c r="M36" s="29"/>
      <c r="N36" s="29"/>
      <c r="O36" s="95">
        <f>D36</f>
        <v>-19749105</v>
      </c>
      <c r="P36" s="139"/>
      <c r="Q36" s="25"/>
      <c r="R36" s="25"/>
      <c r="S36" s="151"/>
      <c r="T36" s="25"/>
    </row>
    <row r="37" spans="1:20" ht="14.85" customHeight="1">
      <c r="A37" s="181"/>
      <c r="B37" s="32" t="s">
        <v>250</v>
      </c>
      <c r="C37" s="142" t="s">
        <v>435</v>
      </c>
      <c r="D37" s="147">
        <v>-812745</v>
      </c>
      <c r="E37" s="31"/>
      <c r="F37" s="29"/>
      <c r="G37" s="29"/>
      <c r="H37" s="29"/>
      <c r="I37" s="29"/>
      <c r="J37" s="29"/>
      <c r="K37" s="29"/>
      <c r="L37" s="29"/>
      <c r="M37" s="29"/>
      <c r="N37" s="29"/>
      <c r="O37" s="95">
        <f>D37</f>
        <v>-812745</v>
      </c>
      <c r="P37" s="138"/>
      <c r="Q37" s="25"/>
      <c r="R37" s="25"/>
      <c r="S37" s="151"/>
      <c r="T37" s="25"/>
    </row>
    <row r="38" spans="1:20" ht="12.75" customHeight="1">
      <c r="A38" s="102" t="s">
        <v>251</v>
      </c>
      <c r="B38" s="40"/>
      <c r="C38" s="40"/>
      <c r="D38" s="31"/>
      <c r="E38" s="31"/>
      <c r="F38" s="29"/>
      <c r="G38" s="29"/>
      <c r="H38" s="29"/>
      <c r="I38" s="29"/>
      <c r="J38" s="29"/>
      <c r="K38" s="29"/>
      <c r="L38" s="29"/>
      <c r="M38" s="29"/>
      <c r="N38" s="29"/>
      <c r="O38" s="95">
        <f t="shared" ref="O38:O47" si="3">SUM(D38:N38)</f>
        <v>0</v>
      </c>
      <c r="P38" s="138"/>
      <c r="Q38" s="25"/>
      <c r="R38" s="25"/>
      <c r="S38" s="151"/>
      <c r="T38" s="25"/>
    </row>
    <row r="39" spans="1:20" ht="12.75" customHeight="1">
      <c r="A39" s="108" t="s">
        <v>252</v>
      </c>
      <c r="B39" s="175" t="s">
        <v>429</v>
      </c>
      <c r="C39" s="176"/>
      <c r="D39" s="31"/>
      <c r="E39" s="31"/>
      <c r="F39" s="29"/>
      <c r="G39" s="29"/>
      <c r="H39" s="29"/>
      <c r="I39" s="29"/>
      <c r="J39" s="29"/>
      <c r="K39" s="29"/>
      <c r="L39" s="29"/>
      <c r="M39" s="29"/>
      <c r="N39" s="29"/>
      <c r="O39" s="95">
        <f t="shared" si="3"/>
        <v>0</v>
      </c>
      <c r="P39" s="138"/>
      <c r="Q39" s="25"/>
      <c r="R39" s="25"/>
      <c r="S39" s="151"/>
      <c r="T39" s="25"/>
    </row>
    <row r="40" spans="1:20" ht="12.75" customHeight="1">
      <c r="A40" s="107"/>
      <c r="B40" s="175" t="s">
        <v>253</v>
      </c>
      <c r="C40" s="176"/>
      <c r="D40" s="31"/>
      <c r="E40" s="31"/>
      <c r="F40" s="29"/>
      <c r="G40" s="29"/>
      <c r="H40" s="29"/>
      <c r="I40" s="29"/>
      <c r="J40" s="29"/>
      <c r="K40" s="29"/>
      <c r="L40" s="29"/>
      <c r="M40" s="29"/>
      <c r="N40" s="29"/>
      <c r="O40" s="95">
        <f t="shared" si="3"/>
        <v>0</v>
      </c>
      <c r="Q40" s="25"/>
      <c r="R40" s="25"/>
      <c r="S40" s="151"/>
      <c r="T40" s="25"/>
    </row>
    <row r="41" spans="1:20" ht="12.75" customHeight="1">
      <c r="A41" s="107"/>
      <c r="B41" s="175" t="s">
        <v>254</v>
      </c>
      <c r="C41" s="176"/>
      <c r="D41" s="31"/>
      <c r="E41" s="31"/>
      <c r="F41" s="29"/>
      <c r="G41" s="29"/>
      <c r="H41" s="29"/>
      <c r="I41" s="29"/>
      <c r="J41" s="29"/>
      <c r="K41" s="29"/>
      <c r="L41" s="29"/>
      <c r="M41" s="29"/>
      <c r="N41" s="29"/>
      <c r="O41" s="95">
        <f t="shared" si="3"/>
        <v>0</v>
      </c>
      <c r="P41" s="136"/>
      <c r="Q41" s="25"/>
      <c r="R41" s="25"/>
      <c r="S41" s="151"/>
      <c r="T41" s="25"/>
    </row>
    <row r="42" spans="1:20" ht="12.75" customHeight="1">
      <c r="A42" s="107"/>
      <c r="B42" s="175" t="s">
        <v>430</v>
      </c>
      <c r="C42" s="176"/>
      <c r="D42" s="31"/>
      <c r="E42" s="31"/>
      <c r="F42" s="29"/>
      <c r="G42" s="29"/>
      <c r="H42" s="29"/>
      <c r="I42" s="29"/>
      <c r="J42" s="29"/>
      <c r="K42" s="29"/>
      <c r="L42" s="29"/>
      <c r="M42" s="29"/>
      <c r="N42" s="29"/>
      <c r="O42" s="95">
        <f t="shared" si="3"/>
        <v>0</v>
      </c>
    </row>
    <row r="43" spans="1:20" ht="12.45" customHeight="1">
      <c r="A43" s="180" t="s">
        <v>255</v>
      </c>
      <c r="B43" s="32" t="s">
        <v>428</v>
      </c>
      <c r="C43" s="141" t="s">
        <v>444</v>
      </c>
      <c r="D43" s="158"/>
      <c r="E43" s="158">
        <v>453276</v>
      </c>
      <c r="F43" s="159"/>
      <c r="G43" s="159"/>
      <c r="H43" s="159"/>
      <c r="I43" s="29"/>
      <c r="J43" s="29"/>
      <c r="K43" s="31"/>
      <c r="L43" s="31"/>
      <c r="M43" s="31"/>
      <c r="N43" s="29"/>
      <c r="O43" s="95">
        <f t="shared" si="3"/>
        <v>453276</v>
      </c>
      <c r="P43" s="23" t="s">
        <v>473</v>
      </c>
    </row>
    <row r="44" spans="1:20" ht="14.85" customHeight="1">
      <c r="A44" s="181"/>
      <c r="B44" s="36" t="s">
        <v>454</v>
      </c>
      <c r="C44" s="128" t="s">
        <v>474</v>
      </c>
      <c r="D44" s="158">
        <v>18681509</v>
      </c>
      <c r="E44" s="158" t="s">
        <v>242</v>
      </c>
      <c r="F44" s="159">
        <v>11293703</v>
      </c>
      <c r="G44" s="159"/>
      <c r="H44" s="159">
        <v>233342</v>
      </c>
      <c r="I44" s="29"/>
      <c r="J44" s="29"/>
      <c r="K44" s="29"/>
      <c r="L44" s="29"/>
      <c r="M44" s="29"/>
      <c r="N44" s="29"/>
      <c r="O44" s="95">
        <f t="shared" si="3"/>
        <v>30208554</v>
      </c>
      <c r="P44" s="23" t="s">
        <v>473</v>
      </c>
    </row>
    <row r="45" spans="1:20" ht="15" customHeight="1">
      <c r="A45" s="181"/>
      <c r="B45" s="36" t="s">
        <v>437</v>
      </c>
      <c r="C45" s="141" t="s">
        <v>438</v>
      </c>
      <c r="D45" s="158"/>
      <c r="E45" s="158"/>
      <c r="F45" s="159"/>
      <c r="G45" s="158"/>
      <c r="H45" s="158">
        <v>144802401</v>
      </c>
      <c r="I45" s="29" t="s">
        <v>242</v>
      </c>
      <c r="J45" s="29"/>
      <c r="K45" s="29"/>
      <c r="L45" s="29"/>
      <c r="M45" s="29"/>
      <c r="N45" s="29"/>
      <c r="O45" s="95">
        <f t="shared" si="3"/>
        <v>144802401</v>
      </c>
      <c r="P45" s="23" t="s">
        <v>475</v>
      </c>
    </row>
    <row r="46" spans="1:20" ht="14.85" customHeight="1">
      <c r="A46" s="181"/>
      <c r="B46" s="36" t="s">
        <v>256</v>
      </c>
      <c r="C46" s="37" t="s">
        <v>111</v>
      </c>
      <c r="D46" s="158">
        <v>28638235</v>
      </c>
      <c r="E46" s="158"/>
      <c r="F46" s="159"/>
      <c r="G46" s="159"/>
      <c r="H46" s="159"/>
      <c r="I46" s="29"/>
      <c r="J46" s="29"/>
      <c r="K46" s="29"/>
      <c r="L46" s="29"/>
      <c r="M46" s="29"/>
      <c r="N46" s="29"/>
      <c r="O46" s="95">
        <f t="shared" si="3"/>
        <v>28638235</v>
      </c>
      <c r="P46" s="23" t="s">
        <v>473</v>
      </c>
    </row>
    <row r="47" spans="1:20" ht="25.8" customHeight="1" thickBot="1">
      <c r="A47" s="173" t="s">
        <v>257</v>
      </c>
      <c r="B47" s="174"/>
      <c r="C47" s="174"/>
      <c r="D47" s="109"/>
      <c r="E47" s="109"/>
      <c r="F47" s="110"/>
      <c r="G47" s="110"/>
      <c r="H47" s="110"/>
      <c r="I47" s="110"/>
      <c r="J47" s="110"/>
      <c r="K47" s="110"/>
      <c r="L47" s="110"/>
      <c r="M47" s="110"/>
      <c r="N47" s="110"/>
      <c r="O47" s="111">
        <f t="shared" si="3"/>
        <v>0</v>
      </c>
      <c r="P47" s="135"/>
    </row>
    <row r="48" spans="1:20" ht="15" hidden="1" customHeight="1">
      <c r="A48" s="179"/>
      <c r="B48" s="179"/>
      <c r="C48" s="179"/>
      <c r="D48" s="41"/>
      <c r="E48" s="41"/>
      <c r="F48" s="42"/>
      <c r="G48" s="42"/>
      <c r="H48" s="42"/>
      <c r="I48" s="42"/>
      <c r="J48" s="42"/>
      <c r="K48" s="42"/>
      <c r="L48" s="42"/>
      <c r="M48" s="42"/>
      <c r="N48" s="42"/>
      <c r="P48" s="41"/>
    </row>
    <row r="49" spans="1:19" ht="15" customHeight="1">
      <c r="B49" s="44" t="s">
        <v>258</v>
      </c>
      <c r="O49" s="132"/>
      <c r="P49" s="41"/>
    </row>
    <row r="50" spans="1:19" ht="15" customHeight="1">
      <c r="B50" s="44" t="s">
        <v>140</v>
      </c>
      <c r="P50" s="41"/>
    </row>
    <row r="51" spans="1:19" ht="15" customHeight="1">
      <c r="B51" s="44" t="s">
        <v>141</v>
      </c>
      <c r="P51" s="41"/>
    </row>
    <row r="52" spans="1:19" ht="15" hidden="1" customHeight="1">
      <c r="P52" s="41"/>
    </row>
    <row r="53" spans="1:19" ht="15" customHeight="1">
      <c r="B53" s="44" t="s">
        <v>259</v>
      </c>
      <c r="P53" s="41"/>
    </row>
    <row r="54" spans="1:19" ht="15" customHeight="1">
      <c r="P54" s="41"/>
    </row>
    <row r="55" spans="1:19" ht="15" customHeight="1">
      <c r="C55" s="44" t="s">
        <v>260</v>
      </c>
      <c r="D55" s="44" t="s">
        <v>142</v>
      </c>
      <c r="I55" s="44" t="s">
        <v>143</v>
      </c>
      <c r="J55" s="44" t="s">
        <v>142</v>
      </c>
      <c r="P55" s="41"/>
    </row>
    <row r="56" spans="1:19" s="68" customFormat="1" ht="14.85" customHeight="1">
      <c r="A56" s="168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S56" s="152"/>
    </row>
    <row r="57" spans="1:19" s="68" customFormat="1" ht="14.85" customHeight="1">
      <c r="A57" s="168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S57" s="152"/>
    </row>
    <row r="58" spans="1:19" ht="14.85" customHeight="1"/>
    <row r="59" spans="1:19" ht="14.85" customHeight="1"/>
    <row r="60" spans="1:19" ht="14.85" customHeight="1"/>
    <row r="61" spans="1:19" ht="14.85" customHeight="1"/>
    <row r="62" spans="1:19" ht="14.85" customHeight="1"/>
    <row r="63" spans="1:19" ht="14.85" customHeight="1"/>
    <row r="64" spans="1:19" ht="14.85" customHeight="1"/>
    <row r="65" ht="14.85" customHeight="1"/>
    <row r="66" ht="14.85" customHeight="1"/>
  </sheetData>
  <mergeCells count="33">
    <mergeCell ref="A1:D1"/>
    <mergeCell ref="A8:A11"/>
    <mergeCell ref="B8:C8"/>
    <mergeCell ref="B9:C9"/>
    <mergeCell ref="B11:C11"/>
    <mergeCell ref="A2:D2"/>
    <mergeCell ref="A3:D3"/>
    <mergeCell ref="B10:C10"/>
    <mergeCell ref="A32:C32"/>
    <mergeCell ref="A24:A31"/>
    <mergeCell ref="B24:C24"/>
    <mergeCell ref="A14:C14"/>
    <mergeCell ref="B17:C17"/>
    <mergeCell ref="A15:A18"/>
    <mergeCell ref="B15:C15"/>
    <mergeCell ref="B16:C16"/>
    <mergeCell ref="B18:C18"/>
    <mergeCell ref="A56:P56"/>
    <mergeCell ref="A57:P57"/>
    <mergeCell ref="A6:C6"/>
    <mergeCell ref="A47:C47"/>
    <mergeCell ref="B39:C39"/>
    <mergeCell ref="B25:C25"/>
    <mergeCell ref="B26:C26"/>
    <mergeCell ref="B27:C27"/>
    <mergeCell ref="B30:C30"/>
    <mergeCell ref="B31:C31"/>
    <mergeCell ref="A48:C48"/>
    <mergeCell ref="A43:A46"/>
    <mergeCell ref="A33:A37"/>
    <mergeCell ref="B40:C40"/>
    <mergeCell ref="B41:C41"/>
    <mergeCell ref="B42:C42"/>
  </mergeCells>
  <phoneticPr fontId="2" type="noConversion"/>
  <pageMargins left="7.874015748031496E-2" right="0" top="3.937007874015748E-2" bottom="7.874015748031496E-2" header="0.35433070866141736" footer="0.15748031496062992"/>
  <pageSetup paperSize="9" scale="68" orientation="landscape" horizontalDpi="4294967292" r:id="rId1"/>
  <headerFooter alignWithMargins="0">
    <oddFooter>&amp;R&amp;Z&amp;F</oddFooter>
  </headerFooter>
  <rowBreaks count="1" manualBreakCount="1">
    <brk id="5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9" sqref="B9"/>
    </sheetView>
  </sheetViews>
  <sheetFormatPr defaultRowHeight="13.2"/>
  <cols>
    <col min="1" max="1" width="19.33203125" style="9" customWidth="1"/>
    <col min="2" max="2" width="13" style="153" customWidth="1"/>
    <col min="3" max="3" width="12" style="153" customWidth="1"/>
    <col min="4" max="4" width="8.88671875" style="153"/>
    <col min="5" max="16384" width="8.88671875" style="9"/>
  </cols>
  <sheetData>
    <row r="1" spans="1:3">
      <c r="A1" s="154" t="s">
        <v>452</v>
      </c>
      <c r="B1" s="155" t="s">
        <v>450</v>
      </c>
      <c r="C1" s="155" t="s">
        <v>451</v>
      </c>
    </row>
    <row r="2" spans="1:3">
      <c r="A2" s="154" t="s">
        <v>446</v>
      </c>
      <c r="B2" s="156">
        <v>48879311</v>
      </c>
      <c r="C2" s="155">
        <v>35810168</v>
      </c>
    </row>
    <row r="3" spans="1:3">
      <c r="A3" s="154" t="s">
        <v>447</v>
      </c>
      <c r="B3" s="155">
        <v>7824444</v>
      </c>
      <c r="C3" s="155">
        <v>7824444</v>
      </c>
    </row>
    <row r="4" spans="1:3">
      <c r="A4" s="154" t="s">
        <v>448</v>
      </c>
      <c r="B4" s="155">
        <v>2627611</v>
      </c>
      <c r="C4" s="155">
        <v>2627611</v>
      </c>
    </row>
    <row r="5" spans="1:3">
      <c r="A5" s="154" t="s">
        <v>449</v>
      </c>
      <c r="B5" s="155">
        <v>0</v>
      </c>
      <c r="C5" s="155">
        <v>12308048</v>
      </c>
    </row>
    <row r="6" spans="1:3">
      <c r="A6" s="154" t="s">
        <v>333</v>
      </c>
      <c r="B6" s="155">
        <f>SUM(B2:B5)</f>
        <v>59331366</v>
      </c>
      <c r="C6" s="155">
        <f>SUM(C2:C5)</f>
        <v>58570271</v>
      </c>
    </row>
    <row r="7" spans="1:3">
      <c r="B7" s="157" t="s">
        <v>453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workbookViewId="0">
      <pane xSplit="3" ySplit="1" topLeftCell="D9" activePane="bottomRight" state="frozen"/>
      <selection pane="topRight" activeCell="D1" sqref="D1"/>
      <selection pane="bottomLeft" activeCell="A2" sqref="A2"/>
      <selection pane="bottomRight" activeCell="A25" sqref="A25"/>
    </sheetView>
  </sheetViews>
  <sheetFormatPr defaultColWidth="10" defaultRowHeight="13.2"/>
  <cols>
    <col min="1" max="1" width="3.77734375" style="114" bestFit="1" customWidth="1"/>
    <col min="2" max="3" width="10.109375" style="114" bestFit="1" customWidth="1"/>
    <col min="4" max="4" width="5.44140625" style="114" bestFit="1" customWidth="1"/>
    <col min="5" max="5" width="16.6640625" style="114" bestFit="1" customWidth="1"/>
    <col min="6" max="8" width="10" style="114" customWidth="1"/>
    <col min="9" max="9" width="14.6640625" style="114" bestFit="1" customWidth="1"/>
    <col min="10" max="10" width="12.6640625" style="114" bestFit="1" customWidth="1"/>
    <col min="11" max="11" width="10" style="114" customWidth="1"/>
    <col min="12" max="12" width="12.6640625" style="114" bestFit="1" customWidth="1"/>
    <col min="13" max="13" width="10" style="114" customWidth="1"/>
    <col min="14" max="15" width="10.109375" style="114" bestFit="1" customWidth="1"/>
    <col min="16" max="16" width="14.6640625" style="114" bestFit="1" customWidth="1"/>
    <col min="17" max="19" width="10" style="114" customWidth="1"/>
    <col min="20" max="20" width="11.88671875" style="114" bestFit="1" customWidth="1"/>
    <col min="21" max="16384" width="10" style="114"/>
  </cols>
  <sheetData>
    <row r="1" spans="2:24">
      <c r="B1" s="114" t="s">
        <v>86</v>
      </c>
      <c r="C1" s="114" t="s">
        <v>115</v>
      </c>
      <c r="D1" s="114" t="s">
        <v>267</v>
      </c>
      <c r="E1" s="114" t="s">
        <v>268</v>
      </c>
      <c r="F1" s="114" t="s">
        <v>271</v>
      </c>
      <c r="G1" s="114" t="s">
        <v>270</v>
      </c>
      <c r="H1" s="114" t="s">
        <v>87</v>
      </c>
      <c r="I1" s="114" t="s">
        <v>269</v>
      </c>
      <c r="J1" s="114" t="s">
        <v>88</v>
      </c>
      <c r="K1" s="114" t="s">
        <v>417</v>
      </c>
      <c r="L1" s="114" t="s">
        <v>89</v>
      </c>
      <c r="M1" s="114" t="s">
        <v>272</v>
      </c>
      <c r="N1" s="114" t="s">
        <v>90</v>
      </c>
      <c r="O1" s="114" t="s">
        <v>273</v>
      </c>
      <c r="P1" s="114" t="s">
        <v>413</v>
      </c>
      <c r="Q1" s="114" t="s">
        <v>106</v>
      </c>
      <c r="R1" s="114" t="s">
        <v>91</v>
      </c>
      <c r="S1" s="114" t="s">
        <v>105</v>
      </c>
      <c r="T1" s="114" t="s">
        <v>92</v>
      </c>
      <c r="U1" s="114" t="s">
        <v>418</v>
      </c>
      <c r="V1" s="114" t="s">
        <v>93</v>
      </c>
      <c r="W1" s="114" t="s">
        <v>94</v>
      </c>
      <c r="X1" s="114" t="s">
        <v>420</v>
      </c>
    </row>
    <row r="2" spans="2:24">
      <c r="B2" s="114">
        <v>125000</v>
      </c>
      <c r="C2" s="114">
        <v>284489</v>
      </c>
      <c r="D2" s="114" t="s">
        <v>275</v>
      </c>
      <c r="E2" s="114" t="s">
        <v>95</v>
      </c>
      <c r="F2" s="114" t="s">
        <v>96</v>
      </c>
      <c r="G2" s="114" t="s">
        <v>97</v>
      </c>
      <c r="H2" s="114" t="s">
        <v>96</v>
      </c>
      <c r="I2" s="114">
        <v>5100048069</v>
      </c>
      <c r="J2" s="115">
        <v>-140967</v>
      </c>
      <c r="K2" s="114" t="s">
        <v>234</v>
      </c>
      <c r="L2" s="115">
        <v>-140967</v>
      </c>
      <c r="M2" s="114" t="s">
        <v>234</v>
      </c>
      <c r="O2" s="114">
        <v>101417</v>
      </c>
      <c r="P2" s="114">
        <v>2000015486</v>
      </c>
      <c r="R2" s="114" t="s">
        <v>421</v>
      </c>
      <c r="S2" s="114" t="s">
        <v>98</v>
      </c>
      <c r="T2" s="114">
        <v>20101228</v>
      </c>
      <c r="U2" s="114" t="s">
        <v>99</v>
      </c>
      <c r="W2" s="114" t="s">
        <v>96</v>
      </c>
    </row>
    <row r="3" spans="2:24">
      <c r="B3" s="114">
        <v>125000</v>
      </c>
      <c r="C3" s="114">
        <v>284489</v>
      </c>
      <c r="D3" s="114" t="s">
        <v>275</v>
      </c>
      <c r="E3" s="114" t="s">
        <v>100</v>
      </c>
      <c r="F3" s="114" t="s">
        <v>101</v>
      </c>
      <c r="G3" s="114" t="s">
        <v>97</v>
      </c>
      <c r="H3" s="114" t="s">
        <v>101</v>
      </c>
      <c r="I3" s="114">
        <v>5100048070</v>
      </c>
      <c r="J3" s="115">
        <v>-49618</v>
      </c>
      <c r="K3" s="114" t="s">
        <v>234</v>
      </c>
      <c r="L3" s="115">
        <v>-49618</v>
      </c>
      <c r="M3" s="114" t="s">
        <v>234</v>
      </c>
      <c r="O3" s="114">
        <v>220604</v>
      </c>
      <c r="P3" s="114">
        <v>2000015486</v>
      </c>
      <c r="R3" s="114" t="s">
        <v>421</v>
      </c>
      <c r="S3" s="114" t="s">
        <v>98</v>
      </c>
      <c r="T3" s="114">
        <v>20101228</v>
      </c>
      <c r="U3" s="114" t="s">
        <v>99</v>
      </c>
      <c r="W3" s="114" t="s">
        <v>101</v>
      </c>
    </row>
    <row r="4" spans="2:24">
      <c r="B4" s="114">
        <v>125000</v>
      </c>
      <c r="C4" s="114">
        <v>284489</v>
      </c>
      <c r="D4" s="114" t="s">
        <v>275</v>
      </c>
      <c r="E4" s="114" t="s">
        <v>102</v>
      </c>
      <c r="F4" s="114" t="s">
        <v>103</v>
      </c>
      <c r="G4" s="114" t="s">
        <v>97</v>
      </c>
      <c r="H4" s="114" t="s">
        <v>103</v>
      </c>
      <c r="I4" s="114">
        <v>5100048074</v>
      </c>
      <c r="J4" s="115">
        <v>-1995</v>
      </c>
      <c r="K4" s="114" t="s">
        <v>234</v>
      </c>
      <c r="L4" s="115">
        <v>-1995</v>
      </c>
      <c r="M4" s="114" t="s">
        <v>234</v>
      </c>
      <c r="O4" s="114">
        <v>220729</v>
      </c>
      <c r="P4" s="114">
        <v>2000015486</v>
      </c>
      <c r="R4" s="114" t="s">
        <v>421</v>
      </c>
      <c r="S4" s="114" t="s">
        <v>98</v>
      </c>
      <c r="T4" s="114">
        <v>20101228</v>
      </c>
      <c r="U4" s="114" t="s">
        <v>99</v>
      </c>
      <c r="W4" s="114" t="s">
        <v>103</v>
      </c>
    </row>
    <row r="5" spans="2:24">
      <c r="B5" s="114">
        <v>125000</v>
      </c>
      <c r="C5" s="114">
        <v>284489</v>
      </c>
      <c r="D5" s="114" t="s">
        <v>275</v>
      </c>
      <c r="E5" s="114" t="s">
        <v>104</v>
      </c>
      <c r="F5" s="114" t="s">
        <v>350</v>
      </c>
      <c r="G5" s="114" t="s">
        <v>97</v>
      </c>
      <c r="H5" s="114" t="s">
        <v>350</v>
      </c>
      <c r="I5" s="114">
        <v>5100048076</v>
      </c>
      <c r="J5" s="115">
        <v>-82439</v>
      </c>
      <c r="K5" s="114" t="s">
        <v>234</v>
      </c>
      <c r="L5" s="115">
        <v>-82439</v>
      </c>
      <c r="M5" s="114" t="s">
        <v>234</v>
      </c>
      <c r="O5" s="114">
        <v>101381</v>
      </c>
      <c r="P5" s="114">
        <v>2000015486</v>
      </c>
      <c r="R5" s="114" t="s">
        <v>421</v>
      </c>
      <c r="S5" s="114" t="s">
        <v>98</v>
      </c>
      <c r="T5" s="114">
        <v>20101228</v>
      </c>
      <c r="U5" s="114" t="s">
        <v>99</v>
      </c>
      <c r="W5" s="114" t="s">
        <v>350</v>
      </c>
    </row>
    <row r="6" spans="2:24">
      <c r="B6" s="114">
        <v>125000</v>
      </c>
      <c r="C6" s="114">
        <v>284489</v>
      </c>
      <c r="D6" s="114" t="s">
        <v>275</v>
      </c>
      <c r="E6" s="114" t="s">
        <v>351</v>
      </c>
      <c r="F6" s="114" t="s">
        <v>352</v>
      </c>
      <c r="G6" s="114" t="s">
        <v>353</v>
      </c>
      <c r="H6" s="114" t="s">
        <v>352</v>
      </c>
      <c r="I6" s="114">
        <v>5100048128</v>
      </c>
      <c r="J6" s="115">
        <v>-29567</v>
      </c>
      <c r="K6" s="114" t="s">
        <v>234</v>
      </c>
      <c r="L6" s="115">
        <v>-29567</v>
      </c>
      <c r="M6" s="114" t="s">
        <v>234</v>
      </c>
      <c r="O6" s="114">
        <v>220751</v>
      </c>
      <c r="P6" s="114">
        <v>2000015486</v>
      </c>
      <c r="R6" s="114" t="s">
        <v>421</v>
      </c>
      <c r="S6" s="114" t="s">
        <v>98</v>
      </c>
      <c r="T6" s="114">
        <v>20101229</v>
      </c>
      <c r="U6" s="114" t="s">
        <v>99</v>
      </c>
      <c r="W6" s="114" t="s">
        <v>352</v>
      </c>
    </row>
    <row r="7" spans="2:24">
      <c r="B7" s="114">
        <v>125000</v>
      </c>
      <c r="C7" s="114">
        <v>284489</v>
      </c>
      <c r="D7" s="114" t="s">
        <v>275</v>
      </c>
      <c r="E7" s="114" t="s">
        <v>354</v>
      </c>
      <c r="F7" s="114" t="s">
        <v>355</v>
      </c>
      <c r="G7" s="114" t="s">
        <v>353</v>
      </c>
      <c r="H7" s="114" t="s">
        <v>355</v>
      </c>
      <c r="I7" s="114">
        <v>5100048134</v>
      </c>
      <c r="J7" s="115">
        <v>-13312</v>
      </c>
      <c r="K7" s="114" t="s">
        <v>234</v>
      </c>
      <c r="L7" s="115">
        <v>-13312</v>
      </c>
      <c r="M7" s="114" t="s">
        <v>234</v>
      </c>
      <c r="O7" s="114">
        <v>220742</v>
      </c>
      <c r="P7" s="114">
        <v>2000015486</v>
      </c>
      <c r="R7" s="114" t="s">
        <v>421</v>
      </c>
      <c r="S7" s="114" t="s">
        <v>98</v>
      </c>
      <c r="T7" s="114">
        <v>20101229</v>
      </c>
      <c r="U7" s="114" t="s">
        <v>99</v>
      </c>
      <c r="W7" s="114" t="s">
        <v>355</v>
      </c>
    </row>
    <row r="8" spans="2:24">
      <c r="B8" s="114">
        <v>125000</v>
      </c>
      <c r="C8" s="114">
        <v>284489</v>
      </c>
      <c r="D8" s="114" t="s">
        <v>275</v>
      </c>
      <c r="E8" s="114" t="s">
        <v>356</v>
      </c>
      <c r="F8" s="114" t="s">
        <v>350</v>
      </c>
      <c r="G8" s="114" t="s">
        <v>353</v>
      </c>
      <c r="H8" s="114" t="s">
        <v>350</v>
      </c>
      <c r="I8" s="114">
        <v>5100048141</v>
      </c>
      <c r="J8" s="115">
        <v>-280911</v>
      </c>
      <c r="K8" s="114" t="s">
        <v>234</v>
      </c>
      <c r="L8" s="115">
        <v>-280911</v>
      </c>
      <c r="M8" s="114" t="s">
        <v>234</v>
      </c>
      <c r="O8" s="114">
        <v>101402</v>
      </c>
      <c r="P8" s="114">
        <v>2000015486</v>
      </c>
      <c r="R8" s="114" t="s">
        <v>421</v>
      </c>
      <c r="S8" s="114" t="s">
        <v>98</v>
      </c>
      <c r="T8" s="114">
        <v>20101229</v>
      </c>
      <c r="U8" s="114" t="s">
        <v>99</v>
      </c>
      <c r="W8" s="114" t="s">
        <v>350</v>
      </c>
    </row>
    <row r="9" spans="2:24">
      <c r="B9" s="114">
        <v>125000</v>
      </c>
      <c r="C9" s="114">
        <v>284489</v>
      </c>
      <c r="D9" s="114" t="s">
        <v>275</v>
      </c>
      <c r="E9" s="114" t="s">
        <v>357</v>
      </c>
      <c r="F9" s="114" t="s">
        <v>350</v>
      </c>
      <c r="G9" s="114" t="s">
        <v>353</v>
      </c>
      <c r="H9" s="114" t="s">
        <v>350</v>
      </c>
      <c r="I9" s="114">
        <v>5100048146</v>
      </c>
      <c r="J9" s="115">
        <v>-140573</v>
      </c>
      <c r="K9" s="114" t="s">
        <v>234</v>
      </c>
      <c r="L9" s="115">
        <v>-140573</v>
      </c>
      <c r="M9" s="114" t="s">
        <v>234</v>
      </c>
      <c r="O9" s="114">
        <v>101415</v>
      </c>
      <c r="P9" s="114">
        <v>2000015486</v>
      </c>
      <c r="R9" s="114" t="s">
        <v>421</v>
      </c>
      <c r="S9" s="114" t="s">
        <v>98</v>
      </c>
      <c r="T9" s="114">
        <v>20101229</v>
      </c>
      <c r="U9" s="114" t="s">
        <v>99</v>
      </c>
      <c r="W9" s="114" t="s">
        <v>350</v>
      </c>
    </row>
    <row r="10" spans="2:24">
      <c r="B10" s="114">
        <v>125000</v>
      </c>
      <c r="C10" s="114">
        <v>284489</v>
      </c>
      <c r="D10" s="114" t="s">
        <v>275</v>
      </c>
      <c r="E10" s="114" t="s">
        <v>358</v>
      </c>
      <c r="F10" s="114" t="s">
        <v>350</v>
      </c>
      <c r="G10" s="114" t="s">
        <v>353</v>
      </c>
      <c r="H10" s="114" t="s">
        <v>350</v>
      </c>
      <c r="I10" s="114">
        <v>5100048147</v>
      </c>
      <c r="J10" s="115">
        <v>-141887</v>
      </c>
      <c r="K10" s="114" t="s">
        <v>234</v>
      </c>
      <c r="L10" s="115">
        <v>-141887</v>
      </c>
      <c r="M10" s="114" t="s">
        <v>234</v>
      </c>
      <c r="O10" s="114">
        <v>101401</v>
      </c>
      <c r="P10" s="114">
        <v>2000015486</v>
      </c>
      <c r="R10" s="114" t="s">
        <v>421</v>
      </c>
      <c r="S10" s="114" t="s">
        <v>98</v>
      </c>
      <c r="T10" s="114">
        <v>20101229</v>
      </c>
      <c r="U10" s="114" t="s">
        <v>99</v>
      </c>
      <c r="W10" s="114" t="s">
        <v>350</v>
      </c>
    </row>
    <row r="11" spans="2:24">
      <c r="B11" s="114">
        <v>125000</v>
      </c>
      <c r="C11" s="114">
        <v>284489</v>
      </c>
      <c r="D11" s="114" t="s">
        <v>275</v>
      </c>
      <c r="E11" s="114" t="s">
        <v>359</v>
      </c>
      <c r="F11" s="114" t="s">
        <v>355</v>
      </c>
      <c r="G11" s="114" t="s">
        <v>353</v>
      </c>
      <c r="H11" s="114" t="s">
        <v>355</v>
      </c>
      <c r="I11" s="114">
        <v>5100048151</v>
      </c>
      <c r="J11" s="115">
        <v>-24664</v>
      </c>
      <c r="K11" s="114" t="s">
        <v>234</v>
      </c>
      <c r="L11" s="115">
        <v>-24664</v>
      </c>
      <c r="M11" s="114" t="s">
        <v>234</v>
      </c>
      <c r="O11" s="114">
        <v>220741</v>
      </c>
      <c r="P11" s="114">
        <v>2000015486</v>
      </c>
      <c r="R11" s="114" t="s">
        <v>421</v>
      </c>
      <c r="S11" s="114" t="s">
        <v>98</v>
      </c>
      <c r="T11" s="114">
        <v>20101229</v>
      </c>
      <c r="U11" s="114" t="s">
        <v>99</v>
      </c>
      <c r="W11" s="114" t="s">
        <v>355</v>
      </c>
    </row>
    <row r="12" spans="2:24">
      <c r="B12" s="114">
        <v>125000</v>
      </c>
      <c r="C12" s="114">
        <v>284489</v>
      </c>
      <c r="D12" s="114" t="s">
        <v>275</v>
      </c>
      <c r="E12" s="114" t="s">
        <v>360</v>
      </c>
      <c r="F12" s="114" t="s">
        <v>352</v>
      </c>
      <c r="G12" s="114" t="s">
        <v>353</v>
      </c>
      <c r="H12" s="114" t="s">
        <v>352</v>
      </c>
      <c r="I12" s="114">
        <v>5100048157</v>
      </c>
      <c r="J12" s="115">
        <v>-23089</v>
      </c>
      <c r="K12" s="114" t="s">
        <v>234</v>
      </c>
      <c r="L12" s="115">
        <v>-23089</v>
      </c>
      <c r="M12" s="114" t="s">
        <v>234</v>
      </c>
      <c r="O12" s="114">
        <v>220739</v>
      </c>
      <c r="P12" s="114">
        <v>2000015486</v>
      </c>
      <c r="R12" s="114" t="s">
        <v>421</v>
      </c>
      <c r="S12" s="114" t="s">
        <v>98</v>
      </c>
      <c r="T12" s="114">
        <v>20101229</v>
      </c>
      <c r="U12" s="114" t="s">
        <v>99</v>
      </c>
      <c r="W12" s="114" t="s">
        <v>352</v>
      </c>
    </row>
    <row r="13" spans="2:24">
      <c r="B13" s="114">
        <v>125000</v>
      </c>
      <c r="C13" s="114">
        <v>284489</v>
      </c>
      <c r="D13" s="114" t="s">
        <v>275</v>
      </c>
      <c r="E13" s="114" t="s">
        <v>361</v>
      </c>
      <c r="F13" s="114" t="s">
        <v>362</v>
      </c>
      <c r="G13" s="114" t="s">
        <v>363</v>
      </c>
      <c r="H13" s="114" t="s">
        <v>362</v>
      </c>
      <c r="I13" s="114">
        <v>5100048165</v>
      </c>
      <c r="J13" s="115">
        <v>-144066</v>
      </c>
      <c r="K13" s="114" t="s">
        <v>234</v>
      </c>
      <c r="L13" s="115">
        <v>-144066</v>
      </c>
      <c r="M13" s="114" t="s">
        <v>234</v>
      </c>
      <c r="O13" s="114">
        <v>101251</v>
      </c>
      <c r="P13" s="114">
        <v>2000015486</v>
      </c>
      <c r="Q13" s="114" t="s">
        <v>107</v>
      </c>
      <c r="R13" s="114" t="s">
        <v>421</v>
      </c>
      <c r="S13" s="114" t="s">
        <v>98</v>
      </c>
      <c r="T13" s="114">
        <v>20101230</v>
      </c>
      <c r="U13" s="114" t="s">
        <v>99</v>
      </c>
      <c r="W13" s="114" t="s">
        <v>362</v>
      </c>
    </row>
    <row r="14" spans="2:24">
      <c r="B14" s="114">
        <v>125000</v>
      </c>
      <c r="C14" s="114">
        <v>284489</v>
      </c>
      <c r="D14" s="114" t="s">
        <v>275</v>
      </c>
      <c r="E14" s="114" t="s">
        <v>364</v>
      </c>
      <c r="F14" s="114" t="s">
        <v>365</v>
      </c>
      <c r="G14" s="114" t="s">
        <v>363</v>
      </c>
      <c r="H14" s="114" t="s">
        <v>365</v>
      </c>
      <c r="I14" s="114">
        <v>5100048166</v>
      </c>
      <c r="J14" s="115">
        <v>-196322</v>
      </c>
      <c r="K14" s="114" t="s">
        <v>234</v>
      </c>
      <c r="L14" s="115">
        <v>-196322</v>
      </c>
      <c r="M14" s="114" t="s">
        <v>234</v>
      </c>
      <c r="O14" s="114">
        <v>220227</v>
      </c>
      <c r="P14" s="114">
        <v>2000015486</v>
      </c>
      <c r="Q14" s="114" t="s">
        <v>107</v>
      </c>
      <c r="R14" s="114" t="s">
        <v>421</v>
      </c>
      <c r="S14" s="114" t="s">
        <v>98</v>
      </c>
      <c r="T14" s="114">
        <v>20101230</v>
      </c>
      <c r="U14" s="114" t="s">
        <v>99</v>
      </c>
      <c r="W14" s="114" t="s">
        <v>365</v>
      </c>
    </row>
    <row r="15" spans="2:24">
      <c r="B15" s="114">
        <v>125000</v>
      </c>
      <c r="C15" s="114">
        <v>284489</v>
      </c>
      <c r="D15" s="114" t="s">
        <v>275</v>
      </c>
      <c r="E15" s="114" t="s">
        <v>366</v>
      </c>
      <c r="F15" s="114" t="s">
        <v>367</v>
      </c>
      <c r="G15" s="114" t="s">
        <v>363</v>
      </c>
      <c r="H15" s="114" t="s">
        <v>367</v>
      </c>
      <c r="I15" s="114">
        <v>5100048168</v>
      </c>
      <c r="J15" s="115">
        <v>-147369</v>
      </c>
      <c r="K15" s="114" t="s">
        <v>234</v>
      </c>
      <c r="L15" s="115">
        <v>-147369</v>
      </c>
      <c r="M15" s="114" t="s">
        <v>234</v>
      </c>
      <c r="O15" s="114">
        <v>220256</v>
      </c>
      <c r="P15" s="114">
        <v>2000015486</v>
      </c>
      <c r="Q15" s="114" t="s">
        <v>107</v>
      </c>
      <c r="R15" s="114" t="s">
        <v>421</v>
      </c>
      <c r="S15" s="114" t="s">
        <v>98</v>
      </c>
      <c r="T15" s="114">
        <v>20101230</v>
      </c>
      <c r="U15" s="114" t="s">
        <v>99</v>
      </c>
      <c r="W15" s="114" t="s">
        <v>367</v>
      </c>
    </row>
    <row r="16" spans="2:24">
      <c r="B16" s="114">
        <v>125000</v>
      </c>
      <c r="C16" s="114">
        <v>284489</v>
      </c>
      <c r="D16" s="114" t="s">
        <v>275</v>
      </c>
      <c r="E16" s="114" t="s">
        <v>368</v>
      </c>
      <c r="F16" s="114" t="s">
        <v>369</v>
      </c>
      <c r="G16" s="114" t="s">
        <v>363</v>
      </c>
      <c r="H16" s="114" t="s">
        <v>369</v>
      </c>
      <c r="I16" s="114">
        <v>5100048169</v>
      </c>
      <c r="J16" s="115">
        <v>-166259</v>
      </c>
      <c r="K16" s="114" t="s">
        <v>234</v>
      </c>
      <c r="L16" s="115">
        <v>-166259</v>
      </c>
      <c r="M16" s="114" t="s">
        <v>234</v>
      </c>
      <c r="O16" s="114">
        <v>220333</v>
      </c>
      <c r="P16" s="114">
        <v>2000015486</v>
      </c>
      <c r="Q16" s="114" t="s">
        <v>107</v>
      </c>
      <c r="R16" s="114" t="s">
        <v>421</v>
      </c>
      <c r="S16" s="114" t="s">
        <v>98</v>
      </c>
      <c r="T16" s="114">
        <v>20101230</v>
      </c>
      <c r="U16" s="114" t="s">
        <v>99</v>
      </c>
      <c r="W16" s="114" t="s">
        <v>369</v>
      </c>
    </row>
    <row r="17" spans="1:23">
      <c r="A17" s="114" t="s">
        <v>370</v>
      </c>
      <c r="B17" s="114">
        <v>125000</v>
      </c>
      <c r="C17" s="114">
        <v>284489</v>
      </c>
      <c r="J17" s="115">
        <v>-1583038</v>
      </c>
      <c r="K17" s="114" t="s">
        <v>234</v>
      </c>
      <c r="L17" s="115">
        <v>-1583038</v>
      </c>
      <c r="M17" s="114" t="s">
        <v>234</v>
      </c>
    </row>
    <row r="18" spans="1:23">
      <c r="B18" s="114">
        <v>125000</v>
      </c>
      <c r="C18" s="114">
        <v>284490</v>
      </c>
      <c r="D18" s="114" t="s">
        <v>274</v>
      </c>
      <c r="E18" s="114" t="s">
        <v>371</v>
      </c>
      <c r="F18" s="114" t="s">
        <v>372</v>
      </c>
      <c r="G18" s="114" t="s">
        <v>97</v>
      </c>
      <c r="H18" s="114" t="s">
        <v>372</v>
      </c>
      <c r="I18" s="114">
        <v>1900024916</v>
      </c>
      <c r="J18" s="114">
        <v>-630</v>
      </c>
      <c r="K18" s="114" t="s">
        <v>234</v>
      </c>
      <c r="L18" s="114">
        <v>-630</v>
      </c>
      <c r="M18" s="114" t="s">
        <v>234</v>
      </c>
      <c r="O18" s="114">
        <v>220704</v>
      </c>
      <c r="P18" s="114">
        <v>2000015487</v>
      </c>
      <c r="R18" s="114" t="s">
        <v>422</v>
      </c>
      <c r="S18" s="114" t="s">
        <v>98</v>
      </c>
      <c r="U18" s="114" t="s">
        <v>99</v>
      </c>
      <c r="W18" s="114" t="s">
        <v>372</v>
      </c>
    </row>
    <row r="19" spans="1:23">
      <c r="B19" s="114">
        <v>125000</v>
      </c>
      <c r="C19" s="114">
        <v>284490</v>
      </c>
      <c r="D19" s="114" t="s">
        <v>274</v>
      </c>
      <c r="E19" s="114" t="s">
        <v>373</v>
      </c>
      <c r="F19" s="114" t="s">
        <v>374</v>
      </c>
      <c r="G19" s="114" t="s">
        <v>353</v>
      </c>
      <c r="H19" s="114" t="s">
        <v>374</v>
      </c>
      <c r="I19" s="114">
        <v>1900025024</v>
      </c>
      <c r="J19" s="114">
        <v>-525</v>
      </c>
      <c r="K19" s="114" t="s">
        <v>234</v>
      </c>
      <c r="L19" s="114">
        <v>-525</v>
      </c>
      <c r="M19" s="114" t="s">
        <v>234</v>
      </c>
      <c r="O19" s="114">
        <v>220512</v>
      </c>
      <c r="P19" s="114">
        <v>2000015487</v>
      </c>
      <c r="R19" s="114" t="s">
        <v>422</v>
      </c>
      <c r="S19" s="114" t="s">
        <v>98</v>
      </c>
      <c r="U19" s="114" t="s">
        <v>99</v>
      </c>
      <c r="W19" s="114" t="s">
        <v>374</v>
      </c>
    </row>
    <row r="20" spans="1:23">
      <c r="B20" s="114">
        <v>125000</v>
      </c>
      <c r="C20" s="114">
        <v>284490</v>
      </c>
      <c r="D20" s="114" t="s">
        <v>274</v>
      </c>
      <c r="E20" s="114" t="s">
        <v>375</v>
      </c>
      <c r="F20" s="114" t="s">
        <v>372</v>
      </c>
      <c r="G20" s="114" t="s">
        <v>363</v>
      </c>
      <c r="H20" s="114" t="s">
        <v>372</v>
      </c>
      <c r="I20" s="114">
        <v>1900025029</v>
      </c>
      <c r="J20" s="115">
        <v>-31561</v>
      </c>
      <c r="K20" s="114" t="s">
        <v>234</v>
      </c>
      <c r="L20" s="115">
        <v>-31561</v>
      </c>
      <c r="M20" s="114" t="s">
        <v>234</v>
      </c>
      <c r="O20" s="114">
        <v>220734</v>
      </c>
      <c r="P20" s="114">
        <v>2000015487</v>
      </c>
      <c r="R20" s="114" t="s">
        <v>422</v>
      </c>
      <c r="S20" s="114" t="s">
        <v>98</v>
      </c>
      <c r="U20" s="114" t="s">
        <v>99</v>
      </c>
      <c r="W20" s="114" t="s">
        <v>372</v>
      </c>
    </row>
    <row r="21" spans="1:23">
      <c r="B21" s="114">
        <v>125000</v>
      </c>
      <c r="C21" s="114">
        <v>284490</v>
      </c>
      <c r="D21" s="114" t="s">
        <v>274</v>
      </c>
      <c r="E21" s="114" t="s">
        <v>376</v>
      </c>
      <c r="F21" s="114" t="s">
        <v>377</v>
      </c>
      <c r="G21" s="114" t="s">
        <v>363</v>
      </c>
      <c r="H21" s="114" t="s">
        <v>377</v>
      </c>
      <c r="I21" s="114">
        <v>1900025030</v>
      </c>
      <c r="J21" s="114">
        <v>-630</v>
      </c>
      <c r="K21" s="114" t="s">
        <v>234</v>
      </c>
      <c r="L21" s="114">
        <v>-630</v>
      </c>
      <c r="M21" s="114" t="s">
        <v>234</v>
      </c>
      <c r="O21" s="114">
        <v>220649</v>
      </c>
      <c r="P21" s="114">
        <v>2000015487</v>
      </c>
      <c r="R21" s="114" t="s">
        <v>422</v>
      </c>
      <c r="S21" s="114" t="s">
        <v>98</v>
      </c>
      <c r="U21" s="114" t="s">
        <v>99</v>
      </c>
      <c r="W21" s="114" t="s">
        <v>377</v>
      </c>
    </row>
    <row r="22" spans="1:23">
      <c r="B22" s="114">
        <v>125000</v>
      </c>
      <c r="C22" s="114">
        <v>284490</v>
      </c>
      <c r="D22" s="114" t="s">
        <v>274</v>
      </c>
      <c r="E22" s="114" t="s">
        <v>378</v>
      </c>
      <c r="F22" s="114" t="s">
        <v>379</v>
      </c>
      <c r="G22" s="114" t="s">
        <v>363</v>
      </c>
      <c r="H22" s="114" t="s">
        <v>379</v>
      </c>
      <c r="I22" s="114">
        <v>1900025031</v>
      </c>
      <c r="J22" s="114">
        <v>-630</v>
      </c>
      <c r="K22" s="114" t="s">
        <v>234</v>
      </c>
      <c r="L22" s="114">
        <v>-630</v>
      </c>
      <c r="M22" s="114" t="s">
        <v>234</v>
      </c>
      <c r="O22" s="114">
        <v>219848</v>
      </c>
      <c r="P22" s="114">
        <v>2000015487</v>
      </c>
      <c r="R22" s="114" t="s">
        <v>422</v>
      </c>
      <c r="S22" s="114" t="s">
        <v>98</v>
      </c>
      <c r="U22" s="114" t="s">
        <v>99</v>
      </c>
      <c r="W22" s="114" t="s">
        <v>379</v>
      </c>
    </row>
    <row r="23" spans="1:23">
      <c r="B23" s="114">
        <v>125000</v>
      </c>
      <c r="C23" s="114">
        <v>284490</v>
      </c>
      <c r="D23" s="114" t="s">
        <v>274</v>
      </c>
      <c r="E23" s="114" t="s">
        <v>380</v>
      </c>
      <c r="F23" s="114" t="s">
        <v>381</v>
      </c>
      <c r="G23" s="114" t="s">
        <v>363</v>
      </c>
      <c r="H23" s="114" t="s">
        <v>381</v>
      </c>
      <c r="I23" s="114">
        <v>1900025032</v>
      </c>
      <c r="J23" s="115">
        <v>-2030</v>
      </c>
      <c r="K23" s="114" t="s">
        <v>234</v>
      </c>
      <c r="L23" s="115">
        <v>-2030</v>
      </c>
      <c r="M23" s="114" t="s">
        <v>234</v>
      </c>
      <c r="O23" s="114">
        <v>219849</v>
      </c>
      <c r="P23" s="114">
        <v>2000015487</v>
      </c>
      <c r="R23" s="114" t="s">
        <v>422</v>
      </c>
      <c r="S23" s="114" t="s">
        <v>98</v>
      </c>
      <c r="U23" s="114" t="s">
        <v>99</v>
      </c>
      <c r="W23" s="114" t="s">
        <v>381</v>
      </c>
    </row>
    <row r="24" spans="1:23">
      <c r="B24" s="114">
        <v>125000</v>
      </c>
      <c r="C24" s="114">
        <v>284490</v>
      </c>
      <c r="D24" s="114" t="s">
        <v>274</v>
      </c>
      <c r="E24" s="114" t="s">
        <v>382</v>
      </c>
      <c r="F24" s="114" t="s">
        <v>383</v>
      </c>
      <c r="G24" s="114" t="s">
        <v>363</v>
      </c>
      <c r="H24" s="114" t="s">
        <v>383</v>
      </c>
      <c r="I24" s="114">
        <v>1900025033</v>
      </c>
      <c r="J24" s="115">
        <v>-1890</v>
      </c>
      <c r="K24" s="114" t="s">
        <v>234</v>
      </c>
      <c r="L24" s="115">
        <v>-1890</v>
      </c>
      <c r="M24" s="114" t="s">
        <v>234</v>
      </c>
      <c r="O24" s="114">
        <v>219850</v>
      </c>
      <c r="P24" s="114">
        <v>2000015487</v>
      </c>
      <c r="R24" s="114" t="s">
        <v>422</v>
      </c>
      <c r="S24" s="114" t="s">
        <v>98</v>
      </c>
      <c r="U24" s="114" t="s">
        <v>99</v>
      </c>
      <c r="W24" s="114" t="s">
        <v>383</v>
      </c>
    </row>
    <row r="25" spans="1:23">
      <c r="B25" s="114">
        <v>125000</v>
      </c>
      <c r="C25" s="114">
        <v>284490</v>
      </c>
      <c r="D25" s="114" t="s">
        <v>274</v>
      </c>
      <c r="E25" s="114" t="s">
        <v>384</v>
      </c>
      <c r="F25" s="114" t="s">
        <v>352</v>
      </c>
      <c r="G25" s="114" t="s">
        <v>363</v>
      </c>
      <c r="H25" s="114" t="s">
        <v>352</v>
      </c>
      <c r="I25" s="114">
        <v>1900025038</v>
      </c>
      <c r="J25" s="115">
        <v>-20106</v>
      </c>
      <c r="K25" s="114" t="s">
        <v>234</v>
      </c>
      <c r="L25" s="115">
        <v>-20106</v>
      </c>
      <c r="M25" s="114" t="s">
        <v>234</v>
      </c>
      <c r="O25" s="114">
        <v>220733</v>
      </c>
      <c r="P25" s="114">
        <v>2000015487</v>
      </c>
      <c r="R25" s="114" t="s">
        <v>422</v>
      </c>
      <c r="S25" s="114" t="s">
        <v>98</v>
      </c>
      <c r="U25" s="114" t="s">
        <v>99</v>
      </c>
      <c r="W25" s="114" t="s">
        <v>352</v>
      </c>
    </row>
    <row r="26" spans="1:23">
      <c r="B26" s="114">
        <v>125000</v>
      </c>
      <c r="C26" s="114">
        <v>284490</v>
      </c>
      <c r="D26" s="114" t="s">
        <v>275</v>
      </c>
      <c r="E26" s="114" t="s">
        <v>385</v>
      </c>
      <c r="F26" s="114" t="s">
        <v>377</v>
      </c>
      <c r="G26" s="114" t="s">
        <v>97</v>
      </c>
      <c r="H26" s="114" t="s">
        <v>377</v>
      </c>
      <c r="I26" s="114">
        <v>5100048068</v>
      </c>
      <c r="J26" s="115">
        <v>-10566</v>
      </c>
      <c r="K26" s="114" t="s">
        <v>234</v>
      </c>
      <c r="L26" s="115">
        <v>-10566</v>
      </c>
      <c r="M26" s="114" t="s">
        <v>234</v>
      </c>
      <c r="O26" s="114">
        <v>220643</v>
      </c>
      <c r="P26" s="114">
        <v>2000015487</v>
      </c>
      <c r="R26" s="114" t="s">
        <v>421</v>
      </c>
      <c r="S26" s="114" t="s">
        <v>98</v>
      </c>
      <c r="U26" s="114" t="s">
        <v>99</v>
      </c>
      <c r="W26" s="114" t="s">
        <v>377</v>
      </c>
    </row>
    <row r="27" spans="1:23">
      <c r="B27" s="114">
        <v>125000</v>
      </c>
      <c r="C27" s="114">
        <v>284490</v>
      </c>
      <c r="D27" s="114" t="s">
        <v>275</v>
      </c>
      <c r="E27" s="114" t="s">
        <v>386</v>
      </c>
      <c r="F27" s="114" t="s">
        <v>387</v>
      </c>
      <c r="G27" s="114" t="s">
        <v>97</v>
      </c>
      <c r="H27" s="114" t="s">
        <v>387</v>
      </c>
      <c r="I27" s="114">
        <v>5100048071</v>
      </c>
      <c r="J27" s="115">
        <v>-18613</v>
      </c>
      <c r="K27" s="114" t="s">
        <v>234</v>
      </c>
      <c r="L27" s="115">
        <v>-18613</v>
      </c>
      <c r="M27" s="114" t="s">
        <v>234</v>
      </c>
      <c r="O27" s="114">
        <v>220644</v>
      </c>
      <c r="P27" s="114">
        <v>2000015487</v>
      </c>
      <c r="R27" s="114" t="s">
        <v>421</v>
      </c>
      <c r="S27" s="114" t="s">
        <v>98</v>
      </c>
      <c r="U27" s="114" t="s">
        <v>99</v>
      </c>
      <c r="W27" s="114" t="s">
        <v>387</v>
      </c>
    </row>
    <row r="28" spans="1:23">
      <c r="B28" s="114">
        <v>125000</v>
      </c>
      <c r="C28" s="114">
        <v>284490</v>
      </c>
      <c r="D28" s="114" t="s">
        <v>275</v>
      </c>
      <c r="E28" s="114" t="s">
        <v>388</v>
      </c>
      <c r="F28" s="114" t="s">
        <v>389</v>
      </c>
      <c r="G28" s="114" t="s">
        <v>97</v>
      </c>
      <c r="H28" s="114" t="s">
        <v>389</v>
      </c>
      <c r="I28" s="114">
        <v>5100048072</v>
      </c>
      <c r="J28" s="115">
        <v>-15606</v>
      </c>
      <c r="K28" s="114" t="s">
        <v>234</v>
      </c>
      <c r="L28" s="115">
        <v>-15606</v>
      </c>
      <c r="M28" s="114" t="s">
        <v>234</v>
      </c>
      <c r="P28" s="114">
        <v>2000015487</v>
      </c>
      <c r="R28" s="114" t="s">
        <v>421</v>
      </c>
      <c r="S28" s="114" t="s">
        <v>98</v>
      </c>
      <c r="U28" s="114" t="s">
        <v>99</v>
      </c>
      <c r="W28" s="114" t="s">
        <v>389</v>
      </c>
    </row>
    <row r="29" spans="1:23">
      <c r="B29" s="114">
        <v>125000</v>
      </c>
      <c r="C29" s="114">
        <v>284490</v>
      </c>
      <c r="D29" s="114" t="s">
        <v>275</v>
      </c>
      <c r="E29" s="114" t="s">
        <v>390</v>
      </c>
      <c r="F29" s="114" t="s">
        <v>391</v>
      </c>
      <c r="G29" s="114" t="s">
        <v>97</v>
      </c>
      <c r="H29" s="114" t="s">
        <v>391</v>
      </c>
      <c r="I29" s="114">
        <v>5100048073</v>
      </c>
      <c r="J29" s="115">
        <v>-72717</v>
      </c>
      <c r="K29" s="114" t="s">
        <v>234</v>
      </c>
      <c r="L29" s="115">
        <v>-72717</v>
      </c>
      <c r="M29" s="114" t="s">
        <v>234</v>
      </c>
      <c r="O29" s="114">
        <v>220646</v>
      </c>
      <c r="P29" s="114">
        <v>2000015487</v>
      </c>
      <c r="R29" s="114" t="s">
        <v>421</v>
      </c>
      <c r="S29" s="114" t="s">
        <v>98</v>
      </c>
      <c r="U29" s="114" t="s">
        <v>99</v>
      </c>
      <c r="W29" s="114" t="s">
        <v>391</v>
      </c>
    </row>
    <row r="30" spans="1:23">
      <c r="B30" s="114">
        <v>125000</v>
      </c>
      <c r="C30" s="114">
        <v>284490</v>
      </c>
      <c r="D30" s="114" t="s">
        <v>275</v>
      </c>
      <c r="E30" s="114" t="s">
        <v>392</v>
      </c>
      <c r="F30" s="114" t="s">
        <v>393</v>
      </c>
      <c r="G30" s="114" t="s">
        <v>97</v>
      </c>
      <c r="H30" s="114" t="s">
        <v>393</v>
      </c>
      <c r="I30" s="114">
        <v>5100048077</v>
      </c>
      <c r="J30" s="115">
        <v>-68845</v>
      </c>
      <c r="K30" s="114" t="s">
        <v>234</v>
      </c>
      <c r="L30" s="115">
        <v>-68845</v>
      </c>
      <c r="M30" s="114" t="s">
        <v>234</v>
      </c>
      <c r="O30" s="114">
        <v>220648</v>
      </c>
      <c r="P30" s="114">
        <v>2000015487</v>
      </c>
      <c r="R30" s="114" t="s">
        <v>421</v>
      </c>
      <c r="S30" s="114" t="s">
        <v>98</v>
      </c>
      <c r="U30" s="114" t="s">
        <v>99</v>
      </c>
      <c r="W30" s="114" t="s">
        <v>393</v>
      </c>
    </row>
    <row r="31" spans="1:23">
      <c r="B31" s="114">
        <v>125000</v>
      </c>
      <c r="C31" s="114">
        <v>284490</v>
      </c>
      <c r="D31" s="114" t="s">
        <v>275</v>
      </c>
      <c r="E31" s="114" t="s">
        <v>394</v>
      </c>
      <c r="F31" s="114" t="s">
        <v>393</v>
      </c>
      <c r="G31" s="114" t="s">
        <v>353</v>
      </c>
      <c r="H31" s="114" t="s">
        <v>393</v>
      </c>
      <c r="I31" s="114">
        <v>5100048129</v>
      </c>
      <c r="J31" s="115">
        <v>-36179</v>
      </c>
      <c r="K31" s="114" t="s">
        <v>234</v>
      </c>
      <c r="L31" s="115">
        <v>-36179</v>
      </c>
      <c r="M31" s="114" t="s">
        <v>234</v>
      </c>
      <c r="O31" s="114">
        <v>220716</v>
      </c>
      <c r="P31" s="114">
        <v>2000015487</v>
      </c>
      <c r="R31" s="114" t="s">
        <v>421</v>
      </c>
      <c r="S31" s="114" t="s">
        <v>98</v>
      </c>
      <c r="U31" s="114" t="s">
        <v>99</v>
      </c>
      <c r="W31" s="114" t="s">
        <v>393</v>
      </c>
    </row>
    <row r="32" spans="1:23">
      <c r="B32" s="114">
        <v>125000</v>
      </c>
      <c r="C32" s="114">
        <v>284490</v>
      </c>
      <c r="D32" s="114" t="s">
        <v>275</v>
      </c>
      <c r="E32" s="114" t="s">
        <v>395</v>
      </c>
      <c r="F32" s="114" t="s">
        <v>372</v>
      </c>
      <c r="G32" s="114" t="s">
        <v>353</v>
      </c>
      <c r="H32" s="114" t="s">
        <v>372</v>
      </c>
      <c r="I32" s="114">
        <v>5100048130</v>
      </c>
      <c r="J32" s="115">
        <v>-28302</v>
      </c>
      <c r="K32" s="114" t="s">
        <v>234</v>
      </c>
      <c r="L32" s="115">
        <v>-28302</v>
      </c>
      <c r="M32" s="114" t="s">
        <v>234</v>
      </c>
      <c r="O32" s="114">
        <v>220717</v>
      </c>
      <c r="P32" s="114">
        <v>2000015487</v>
      </c>
      <c r="R32" s="114" t="s">
        <v>421</v>
      </c>
      <c r="S32" s="114" t="s">
        <v>98</v>
      </c>
      <c r="U32" s="114" t="s">
        <v>99</v>
      </c>
      <c r="W32" s="114" t="s">
        <v>372</v>
      </c>
    </row>
    <row r="33" spans="1:23">
      <c r="B33" s="114">
        <v>125000</v>
      </c>
      <c r="C33" s="114">
        <v>284490</v>
      </c>
      <c r="D33" s="114" t="s">
        <v>275</v>
      </c>
      <c r="E33" s="114" t="s">
        <v>396</v>
      </c>
      <c r="F33" s="114" t="s">
        <v>397</v>
      </c>
      <c r="G33" s="114" t="s">
        <v>353</v>
      </c>
      <c r="H33" s="114" t="s">
        <v>397</v>
      </c>
      <c r="I33" s="114">
        <v>5100048131</v>
      </c>
      <c r="J33" s="115">
        <v>-32876</v>
      </c>
      <c r="K33" s="114" t="s">
        <v>234</v>
      </c>
      <c r="L33" s="115">
        <v>-32876</v>
      </c>
      <c r="M33" s="114" t="s">
        <v>234</v>
      </c>
      <c r="O33" s="114">
        <v>220719</v>
      </c>
      <c r="P33" s="114">
        <v>2000015487</v>
      </c>
      <c r="R33" s="114" t="s">
        <v>421</v>
      </c>
      <c r="S33" s="114" t="s">
        <v>98</v>
      </c>
      <c r="U33" s="114" t="s">
        <v>99</v>
      </c>
      <c r="W33" s="114" t="s">
        <v>397</v>
      </c>
    </row>
    <row r="34" spans="1:23">
      <c r="B34" s="114">
        <v>125000</v>
      </c>
      <c r="C34" s="114">
        <v>284490</v>
      </c>
      <c r="D34" s="114" t="s">
        <v>275</v>
      </c>
      <c r="E34" s="114" t="s">
        <v>398</v>
      </c>
      <c r="F34" s="114" t="s">
        <v>399</v>
      </c>
      <c r="G34" s="114" t="s">
        <v>353</v>
      </c>
      <c r="H34" s="114" t="s">
        <v>399</v>
      </c>
      <c r="I34" s="114">
        <v>5100048132</v>
      </c>
      <c r="J34" s="115">
        <v>-177080</v>
      </c>
      <c r="K34" s="114" t="s">
        <v>234</v>
      </c>
      <c r="L34" s="115">
        <v>-177080</v>
      </c>
      <c r="M34" s="114" t="s">
        <v>234</v>
      </c>
      <c r="O34" s="114">
        <v>220718</v>
      </c>
      <c r="P34" s="114">
        <v>2000015487</v>
      </c>
      <c r="R34" s="114" t="s">
        <v>421</v>
      </c>
      <c r="S34" s="114" t="s">
        <v>98</v>
      </c>
      <c r="U34" s="114" t="s">
        <v>99</v>
      </c>
      <c r="W34" s="114" t="s">
        <v>399</v>
      </c>
    </row>
    <row r="35" spans="1:23">
      <c r="B35" s="114">
        <v>125000</v>
      </c>
      <c r="C35" s="114">
        <v>284490</v>
      </c>
      <c r="D35" s="114" t="s">
        <v>275</v>
      </c>
      <c r="E35" s="114" t="s">
        <v>400</v>
      </c>
      <c r="F35" s="114" t="s">
        <v>372</v>
      </c>
      <c r="G35" s="114" t="s">
        <v>353</v>
      </c>
      <c r="H35" s="114" t="s">
        <v>372</v>
      </c>
      <c r="I35" s="114">
        <v>5100048133</v>
      </c>
      <c r="J35" s="115">
        <v>-4561</v>
      </c>
      <c r="K35" s="114" t="s">
        <v>234</v>
      </c>
      <c r="L35" s="115">
        <v>-4561</v>
      </c>
      <c r="M35" s="114" t="s">
        <v>234</v>
      </c>
      <c r="O35" s="114">
        <v>101412</v>
      </c>
      <c r="P35" s="114">
        <v>2000015487</v>
      </c>
      <c r="R35" s="114" t="s">
        <v>421</v>
      </c>
      <c r="S35" s="114" t="s">
        <v>98</v>
      </c>
      <c r="U35" s="114" t="s">
        <v>99</v>
      </c>
      <c r="W35" s="114" t="s">
        <v>372</v>
      </c>
    </row>
    <row r="36" spans="1:23">
      <c r="B36" s="114">
        <v>125000</v>
      </c>
      <c r="C36" s="114">
        <v>284490</v>
      </c>
      <c r="D36" s="114" t="s">
        <v>275</v>
      </c>
      <c r="E36" s="114" t="s">
        <v>401</v>
      </c>
      <c r="F36" s="114" t="s">
        <v>393</v>
      </c>
      <c r="G36" s="114" t="s">
        <v>353</v>
      </c>
      <c r="H36" s="114" t="s">
        <v>393</v>
      </c>
      <c r="I36" s="114">
        <v>5100048137</v>
      </c>
      <c r="J36" s="115">
        <v>-17744</v>
      </c>
      <c r="K36" s="114" t="s">
        <v>234</v>
      </c>
      <c r="L36" s="115">
        <v>-17744</v>
      </c>
      <c r="M36" s="114" t="s">
        <v>234</v>
      </c>
      <c r="O36" s="114">
        <v>101411</v>
      </c>
      <c r="P36" s="114">
        <v>2000015487</v>
      </c>
      <c r="R36" s="114" t="s">
        <v>421</v>
      </c>
      <c r="S36" s="114" t="s">
        <v>98</v>
      </c>
      <c r="U36" s="114" t="s">
        <v>99</v>
      </c>
      <c r="W36" s="114" t="s">
        <v>393</v>
      </c>
    </row>
    <row r="37" spans="1:23">
      <c r="A37" s="114" t="s">
        <v>370</v>
      </c>
      <c r="B37" s="114">
        <v>125000</v>
      </c>
      <c r="C37" s="114">
        <v>284490</v>
      </c>
      <c r="J37" s="115">
        <v>-541091</v>
      </c>
      <c r="K37" s="114" t="s">
        <v>234</v>
      </c>
      <c r="L37" s="115">
        <v>-541091</v>
      </c>
      <c r="M37" s="114" t="s">
        <v>234</v>
      </c>
    </row>
    <row r="38" spans="1:23">
      <c r="B38" s="114">
        <v>125000</v>
      </c>
      <c r="C38" s="114">
        <v>304598</v>
      </c>
      <c r="D38" s="114" t="s">
        <v>274</v>
      </c>
      <c r="F38" s="114" t="s">
        <v>97</v>
      </c>
      <c r="G38" s="114" t="s">
        <v>353</v>
      </c>
      <c r="H38" s="114" t="s">
        <v>97</v>
      </c>
      <c r="I38" s="114">
        <v>1900025026</v>
      </c>
      <c r="J38" s="116">
        <v>-5417.13</v>
      </c>
      <c r="K38" s="114" t="s">
        <v>118</v>
      </c>
      <c r="L38" s="115">
        <v>-215710</v>
      </c>
      <c r="M38" s="114" t="s">
        <v>234</v>
      </c>
      <c r="N38" s="114" t="s">
        <v>402</v>
      </c>
      <c r="O38" s="114" t="s">
        <v>403</v>
      </c>
      <c r="P38" s="114">
        <v>2000015494</v>
      </c>
      <c r="Q38" s="114" t="s">
        <v>107</v>
      </c>
      <c r="R38" s="114" t="s">
        <v>404</v>
      </c>
      <c r="S38" s="114" t="s">
        <v>405</v>
      </c>
      <c r="U38" s="114" t="s">
        <v>99</v>
      </c>
      <c r="W38" s="114" t="s">
        <v>97</v>
      </c>
    </row>
    <row r="39" spans="1:23">
      <c r="A39" s="114" t="s">
        <v>370</v>
      </c>
      <c r="B39" s="114">
        <v>125000</v>
      </c>
      <c r="C39" s="114">
        <v>304598</v>
      </c>
      <c r="J39" s="116">
        <v>-5417.13</v>
      </c>
      <c r="K39" s="114" t="s">
        <v>118</v>
      </c>
      <c r="L39" s="115">
        <v>-215710</v>
      </c>
      <c r="M39" s="114" t="s">
        <v>234</v>
      </c>
    </row>
    <row r="40" spans="1:23">
      <c r="B40" s="114">
        <v>125000</v>
      </c>
      <c r="C40" s="114">
        <v>309186</v>
      </c>
      <c r="D40" s="114" t="s">
        <v>274</v>
      </c>
      <c r="E40" s="114" t="s">
        <v>406</v>
      </c>
      <c r="F40" s="114" t="s">
        <v>407</v>
      </c>
      <c r="G40" s="114" t="s">
        <v>408</v>
      </c>
      <c r="H40" s="114" t="s">
        <v>407</v>
      </c>
      <c r="I40" s="114">
        <v>1900023184</v>
      </c>
      <c r="J40" s="114">
        <v>-680</v>
      </c>
      <c r="K40" s="114" t="s">
        <v>234</v>
      </c>
      <c r="L40" s="114">
        <v>-680</v>
      </c>
      <c r="M40" s="114" t="s">
        <v>234</v>
      </c>
      <c r="N40" s="114">
        <v>260776</v>
      </c>
      <c r="O40" s="114" t="s">
        <v>409</v>
      </c>
      <c r="Q40" s="114" t="s">
        <v>410</v>
      </c>
      <c r="R40" s="114" t="s">
        <v>276</v>
      </c>
      <c r="S40" s="114" t="s">
        <v>405</v>
      </c>
      <c r="W40" s="114" t="s">
        <v>407</v>
      </c>
    </row>
    <row r="41" spans="1:23">
      <c r="A41" s="114" t="s">
        <v>370</v>
      </c>
      <c r="B41" s="114">
        <v>125000</v>
      </c>
      <c r="C41" s="114">
        <v>309186</v>
      </c>
      <c r="J41" s="114">
        <v>-680</v>
      </c>
      <c r="K41" s="114" t="s">
        <v>234</v>
      </c>
      <c r="L41" s="114">
        <v>-680</v>
      </c>
      <c r="M41" s="114" t="s">
        <v>234</v>
      </c>
    </row>
    <row r="43" spans="1:23">
      <c r="A43" s="114" t="s">
        <v>411</v>
      </c>
      <c r="B43" s="114">
        <v>125000</v>
      </c>
      <c r="J43" s="116">
        <v>-5417.13</v>
      </c>
      <c r="K43" s="114" t="s">
        <v>118</v>
      </c>
      <c r="L43" s="115">
        <v>-2340519</v>
      </c>
      <c r="M43" s="114" t="s">
        <v>234</v>
      </c>
    </row>
    <row r="44" spans="1:23">
      <c r="J44" s="115">
        <v>-2124809</v>
      </c>
      <c r="K44" s="114" t="s">
        <v>234</v>
      </c>
    </row>
    <row r="46" spans="1:23">
      <c r="A46" s="114" t="s">
        <v>412</v>
      </c>
      <c r="J46" s="116">
        <v>-5417.13</v>
      </c>
      <c r="K46" s="114" t="s">
        <v>118</v>
      </c>
      <c r="L46" s="117">
        <v>-2340519</v>
      </c>
      <c r="M46" s="114" t="s">
        <v>234</v>
      </c>
    </row>
    <row r="47" spans="1:23">
      <c r="J47" s="115">
        <v>-2124809</v>
      </c>
      <c r="K47" s="114" t="s">
        <v>234</v>
      </c>
    </row>
  </sheetData>
  <phoneticPr fontId="1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"/>
  <sheetViews>
    <sheetView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H16" sqref="H16"/>
    </sheetView>
  </sheetViews>
  <sheetFormatPr defaultColWidth="9" defaultRowHeight="11.4"/>
  <cols>
    <col min="1" max="1" width="9.109375" style="47" customWidth="1"/>
    <col min="2" max="2" width="5.6640625" style="47" customWidth="1"/>
    <col min="3" max="3" width="7.6640625" style="47" customWidth="1"/>
    <col min="4" max="4" width="9" style="47" customWidth="1"/>
    <col min="5" max="5" width="12.33203125" style="47" customWidth="1"/>
    <col min="6" max="6" width="9" style="47" customWidth="1"/>
    <col min="7" max="7" width="9.6640625" style="47" bestFit="1" customWidth="1"/>
    <col min="8" max="8" width="14.21875" style="47" customWidth="1"/>
    <col min="9" max="9" width="9.6640625" style="55" customWidth="1"/>
    <col min="10" max="10" width="11.109375" style="55" customWidth="1"/>
    <col min="11" max="11" width="3.44140625" style="47" customWidth="1"/>
    <col min="12" max="12" width="18" style="47" hidden="1" customWidth="1"/>
    <col min="13" max="13" width="13.21875" style="55" hidden="1" customWidth="1"/>
    <col min="14" max="14" width="16.77734375" style="55" customWidth="1"/>
    <col min="15" max="15" width="12.21875" style="48" customWidth="1"/>
    <col min="16" max="16384" width="9" style="47"/>
  </cols>
  <sheetData>
    <row r="1" spans="1:15" s="52" customFormat="1" ht="12">
      <c r="I1" s="53">
        <f>SUM(I3:I137)</f>
        <v>1826052.4</v>
      </c>
      <c r="J1" s="53">
        <f>SUM(J3:J137)</f>
        <v>223335337.00000009</v>
      </c>
      <c r="M1" s="53"/>
      <c r="N1" s="53"/>
      <c r="O1" s="54"/>
    </row>
    <row r="2" spans="1:15" s="52" customFormat="1" ht="12">
      <c r="A2" s="52" t="s">
        <v>414</v>
      </c>
      <c r="B2" s="52" t="s">
        <v>415</v>
      </c>
      <c r="C2" s="52" t="s">
        <v>3</v>
      </c>
      <c r="D2" s="52" t="s">
        <v>4</v>
      </c>
      <c r="E2" s="52" t="s">
        <v>5</v>
      </c>
      <c r="F2" s="52" t="s">
        <v>20</v>
      </c>
      <c r="G2" s="52" t="s">
        <v>6</v>
      </c>
      <c r="H2" s="52" t="s">
        <v>7</v>
      </c>
      <c r="I2" s="53" t="s">
        <v>8</v>
      </c>
      <c r="J2" s="53" t="s">
        <v>9</v>
      </c>
      <c r="L2" s="52" t="s">
        <v>7</v>
      </c>
      <c r="M2" s="53" t="s">
        <v>9</v>
      </c>
      <c r="N2" s="53"/>
      <c r="O2" s="54"/>
    </row>
    <row r="3" spans="1:15">
      <c r="A3" s="47">
        <v>1288878</v>
      </c>
      <c r="B3" s="47" t="s">
        <v>416</v>
      </c>
      <c r="C3" s="47">
        <v>3153</v>
      </c>
      <c r="D3" s="47" t="s">
        <v>288</v>
      </c>
      <c r="F3" s="47" t="s">
        <v>302</v>
      </c>
      <c r="G3" s="47">
        <v>71408</v>
      </c>
      <c r="H3" s="47" t="s">
        <v>303</v>
      </c>
      <c r="I3" s="55">
        <v>0</v>
      </c>
      <c r="J3" s="55">
        <v>0</v>
      </c>
      <c r="L3" s="47" t="s">
        <v>303</v>
      </c>
      <c r="M3" s="55">
        <v>0</v>
      </c>
      <c r="N3" s="63" t="s">
        <v>161</v>
      </c>
      <c r="O3" s="59">
        <v>116409960.38999999</v>
      </c>
    </row>
    <row r="4" spans="1:15">
      <c r="A4" s="47">
        <v>1288878</v>
      </c>
      <c r="B4" s="47" t="s">
        <v>416</v>
      </c>
      <c r="C4" s="47">
        <v>3153</v>
      </c>
      <c r="D4" s="47" t="s">
        <v>288</v>
      </c>
      <c r="F4" s="47" t="s">
        <v>319</v>
      </c>
      <c r="G4" s="47">
        <v>423135</v>
      </c>
      <c r="H4" s="47" t="s">
        <v>320</v>
      </c>
      <c r="I4" s="55">
        <v>400</v>
      </c>
      <c r="J4" s="55">
        <v>65911.759999999995</v>
      </c>
      <c r="L4" s="47" t="s">
        <v>320</v>
      </c>
      <c r="M4" s="55">
        <v>65911.759999999995</v>
      </c>
      <c r="N4" s="63" t="s">
        <v>303</v>
      </c>
      <c r="O4" s="59">
        <v>23394758.070000004</v>
      </c>
    </row>
    <row r="5" spans="1:15">
      <c r="A5" s="47">
        <v>1288896</v>
      </c>
      <c r="B5" s="47" t="s">
        <v>416</v>
      </c>
      <c r="C5" s="47">
        <v>3153</v>
      </c>
      <c r="D5" s="47" t="s">
        <v>23</v>
      </c>
      <c r="F5" s="47" t="s">
        <v>309</v>
      </c>
      <c r="G5" s="47">
        <v>193359</v>
      </c>
      <c r="H5" s="47" t="s">
        <v>161</v>
      </c>
      <c r="I5" s="55">
        <v>0</v>
      </c>
      <c r="J5" s="55">
        <v>0</v>
      </c>
      <c r="L5" s="47" t="s">
        <v>161</v>
      </c>
      <c r="M5" s="55">
        <v>0</v>
      </c>
      <c r="N5" s="63" t="s">
        <v>318</v>
      </c>
      <c r="O5" s="59">
        <v>21198146.579999998</v>
      </c>
    </row>
    <row r="6" spans="1:15">
      <c r="A6" s="47">
        <v>1288896</v>
      </c>
      <c r="B6" s="47" t="s">
        <v>416</v>
      </c>
      <c r="C6" s="47">
        <v>3153</v>
      </c>
      <c r="D6" s="47" t="s">
        <v>23</v>
      </c>
      <c r="F6" s="47" t="s">
        <v>302</v>
      </c>
      <c r="G6" s="47">
        <v>71408</v>
      </c>
      <c r="H6" s="47" t="s">
        <v>303</v>
      </c>
      <c r="I6" s="55">
        <v>0</v>
      </c>
      <c r="J6" s="55">
        <v>0</v>
      </c>
      <c r="L6" s="47" t="s">
        <v>303</v>
      </c>
      <c r="M6" s="55">
        <v>0</v>
      </c>
      <c r="N6" s="63" t="s">
        <v>42</v>
      </c>
      <c r="O6" s="59">
        <v>15220387.719999997</v>
      </c>
    </row>
    <row r="7" spans="1:15">
      <c r="A7" s="47">
        <v>1288966</v>
      </c>
      <c r="B7" s="47" t="s">
        <v>416</v>
      </c>
      <c r="C7" s="47">
        <v>3153</v>
      </c>
      <c r="D7" s="47" t="s">
        <v>29</v>
      </c>
      <c r="F7" s="47" t="s">
        <v>302</v>
      </c>
      <c r="G7" s="47">
        <v>71408</v>
      </c>
      <c r="H7" s="47" t="s">
        <v>303</v>
      </c>
      <c r="I7" s="55">
        <v>0</v>
      </c>
      <c r="J7" s="55">
        <v>0</v>
      </c>
      <c r="L7" s="47" t="s">
        <v>303</v>
      </c>
      <c r="M7" s="55">
        <v>0</v>
      </c>
      <c r="N7" s="63" t="s">
        <v>312</v>
      </c>
      <c r="O7" s="59">
        <v>13929009.029999999</v>
      </c>
    </row>
    <row r="8" spans="1:15">
      <c r="A8" s="47">
        <v>1298851</v>
      </c>
      <c r="B8" s="47" t="s">
        <v>416</v>
      </c>
      <c r="C8" s="47">
        <v>3153</v>
      </c>
      <c r="D8" s="47" t="s">
        <v>44</v>
      </c>
      <c r="F8" s="47" t="s">
        <v>302</v>
      </c>
      <c r="G8" s="47">
        <v>71408</v>
      </c>
      <c r="H8" s="47" t="s">
        <v>303</v>
      </c>
      <c r="I8" s="55">
        <v>0</v>
      </c>
      <c r="J8" s="55">
        <v>-210.44</v>
      </c>
      <c r="L8" s="47" t="s">
        <v>303</v>
      </c>
      <c r="M8" s="55">
        <v>-210.44</v>
      </c>
      <c r="N8" s="63" t="s">
        <v>263</v>
      </c>
      <c r="O8" s="59">
        <v>7464891.6100000003</v>
      </c>
    </row>
    <row r="9" spans="1:15">
      <c r="A9" s="47">
        <v>441523</v>
      </c>
      <c r="B9" s="47" t="s">
        <v>85</v>
      </c>
      <c r="C9" s="47">
        <v>4901</v>
      </c>
      <c r="D9" s="47" t="s">
        <v>12</v>
      </c>
      <c r="F9" s="47" t="s">
        <v>302</v>
      </c>
      <c r="G9" s="47">
        <v>71408</v>
      </c>
      <c r="H9" s="47" t="s">
        <v>303</v>
      </c>
      <c r="I9" s="55">
        <v>0</v>
      </c>
      <c r="J9" s="55">
        <v>-5423.11</v>
      </c>
      <c r="L9" s="47" t="s">
        <v>303</v>
      </c>
      <c r="M9" s="55">
        <v>-5423.11</v>
      </c>
      <c r="N9" s="63" t="s">
        <v>264</v>
      </c>
      <c r="O9" s="59">
        <v>7276033.1500000004</v>
      </c>
    </row>
    <row r="10" spans="1:15">
      <c r="A10" s="47">
        <v>851810</v>
      </c>
      <c r="B10" s="47" t="s">
        <v>85</v>
      </c>
      <c r="C10" s="47">
        <v>4901</v>
      </c>
      <c r="D10" s="47" t="s">
        <v>11</v>
      </c>
      <c r="F10" s="47" t="s">
        <v>287</v>
      </c>
      <c r="G10" s="47">
        <v>1280637</v>
      </c>
      <c r="H10" s="47" t="s">
        <v>262</v>
      </c>
      <c r="I10" s="55">
        <v>1</v>
      </c>
      <c r="J10" s="55">
        <v>792.72</v>
      </c>
      <c r="L10" s="47" t="s">
        <v>262</v>
      </c>
      <c r="M10" s="55">
        <v>792.72</v>
      </c>
      <c r="N10" s="63" t="s">
        <v>305</v>
      </c>
      <c r="O10" s="59">
        <v>5133066.83</v>
      </c>
    </row>
    <row r="11" spans="1:15">
      <c r="A11" s="47">
        <v>1288867</v>
      </c>
      <c r="B11" s="47" t="s">
        <v>85</v>
      </c>
      <c r="C11" s="47">
        <v>4901</v>
      </c>
      <c r="D11" s="47" t="s">
        <v>316</v>
      </c>
      <c r="F11" s="47" t="s">
        <v>317</v>
      </c>
      <c r="G11" s="47">
        <v>74093</v>
      </c>
      <c r="H11" s="47" t="s">
        <v>318</v>
      </c>
      <c r="I11" s="55">
        <v>0</v>
      </c>
      <c r="J11" s="55">
        <v>0</v>
      </c>
      <c r="L11" s="47" t="s">
        <v>318</v>
      </c>
      <c r="M11" s="55">
        <v>0</v>
      </c>
      <c r="N11" s="63" t="s">
        <v>262</v>
      </c>
      <c r="O11" s="59">
        <v>3102996.06</v>
      </c>
    </row>
    <row r="12" spans="1:15">
      <c r="A12" s="47">
        <v>1288878</v>
      </c>
      <c r="B12" s="47" t="s">
        <v>85</v>
      </c>
      <c r="C12" s="47">
        <v>4901</v>
      </c>
      <c r="D12" s="47" t="s">
        <v>288</v>
      </c>
      <c r="F12" s="47" t="s">
        <v>302</v>
      </c>
      <c r="G12" s="47">
        <v>71408</v>
      </c>
      <c r="H12" s="47" t="s">
        <v>303</v>
      </c>
      <c r="I12" s="55">
        <v>10180</v>
      </c>
      <c r="J12" s="55">
        <v>1576247.65</v>
      </c>
      <c r="L12" s="47" t="s">
        <v>303</v>
      </c>
      <c r="M12" s="55">
        <v>1576247.65</v>
      </c>
      <c r="N12" s="63" t="s">
        <v>294</v>
      </c>
      <c r="O12" s="59">
        <v>2843870.32</v>
      </c>
    </row>
    <row r="13" spans="1:15">
      <c r="A13" s="47">
        <v>1288896</v>
      </c>
      <c r="B13" s="47" t="s">
        <v>85</v>
      </c>
      <c r="C13" s="47">
        <v>4901</v>
      </c>
      <c r="D13" s="47" t="s">
        <v>23</v>
      </c>
      <c r="F13" s="47" t="s">
        <v>302</v>
      </c>
      <c r="G13" s="47">
        <v>71408</v>
      </c>
      <c r="H13" s="47" t="s">
        <v>303</v>
      </c>
      <c r="I13" s="55">
        <v>800</v>
      </c>
      <c r="J13" s="55">
        <v>177321.54</v>
      </c>
      <c r="L13" s="47" t="s">
        <v>303</v>
      </c>
      <c r="M13" s="55">
        <v>177321.54</v>
      </c>
      <c r="N13" s="63" t="s">
        <v>162</v>
      </c>
      <c r="O13" s="59">
        <v>2121866.6800000002</v>
      </c>
    </row>
    <row r="14" spans="1:15">
      <c r="A14" s="47">
        <v>1288966</v>
      </c>
      <c r="B14" s="47" t="s">
        <v>85</v>
      </c>
      <c r="C14" s="47">
        <v>4901</v>
      </c>
      <c r="D14" s="47" t="s">
        <v>29</v>
      </c>
      <c r="F14" s="47" t="s">
        <v>302</v>
      </c>
      <c r="G14" s="47">
        <v>71408</v>
      </c>
      <c r="H14" s="47" t="s">
        <v>303</v>
      </c>
      <c r="I14" s="55">
        <v>27184</v>
      </c>
      <c r="J14" s="55">
        <v>5709184.2199999997</v>
      </c>
      <c r="L14" s="47" t="s">
        <v>303</v>
      </c>
      <c r="M14" s="55">
        <v>5709184.2199999997</v>
      </c>
      <c r="N14" s="63" t="s">
        <v>320</v>
      </c>
      <c r="O14" s="59">
        <v>1280409.25</v>
      </c>
    </row>
    <row r="15" spans="1:15">
      <c r="A15" s="47">
        <v>1298851</v>
      </c>
      <c r="B15" s="47" t="s">
        <v>85</v>
      </c>
      <c r="C15" s="47">
        <v>4901</v>
      </c>
      <c r="D15" s="47" t="s">
        <v>44</v>
      </c>
      <c r="F15" s="47" t="s">
        <v>302</v>
      </c>
      <c r="G15" s="47">
        <v>71408</v>
      </c>
      <c r="H15" s="47" t="s">
        <v>303</v>
      </c>
      <c r="I15" s="55">
        <v>900</v>
      </c>
      <c r="J15" s="55">
        <v>126885.28</v>
      </c>
      <c r="L15" s="47" t="s">
        <v>303</v>
      </c>
      <c r="M15" s="55">
        <v>126885.28</v>
      </c>
      <c r="N15" s="63" t="s">
        <v>76</v>
      </c>
      <c r="O15" s="59">
        <v>1084828.07</v>
      </c>
    </row>
    <row r="16" spans="1:15">
      <c r="A16" s="47">
        <v>1327277</v>
      </c>
      <c r="B16" s="47" t="s">
        <v>85</v>
      </c>
      <c r="C16" s="47">
        <v>4901</v>
      </c>
      <c r="D16" s="47" t="s">
        <v>285</v>
      </c>
      <c r="F16" s="47" t="s">
        <v>317</v>
      </c>
      <c r="G16" s="47">
        <v>74093</v>
      </c>
      <c r="H16" s="47" t="s">
        <v>318</v>
      </c>
      <c r="I16" s="55">
        <v>0</v>
      </c>
      <c r="J16" s="55">
        <v>0</v>
      </c>
      <c r="L16" s="47" t="s">
        <v>318</v>
      </c>
      <c r="M16" s="55">
        <v>0</v>
      </c>
      <c r="N16" s="63" t="s">
        <v>298</v>
      </c>
      <c r="O16" s="59">
        <v>769330.25</v>
      </c>
    </row>
    <row r="17" spans="1:15">
      <c r="A17" s="47">
        <v>1327278</v>
      </c>
      <c r="B17" s="47" t="s">
        <v>85</v>
      </c>
      <c r="C17" s="47">
        <v>4901</v>
      </c>
      <c r="D17" s="47" t="s">
        <v>286</v>
      </c>
      <c r="F17" s="47" t="s">
        <v>317</v>
      </c>
      <c r="G17" s="47">
        <v>74093</v>
      </c>
      <c r="H17" s="47" t="s">
        <v>318</v>
      </c>
      <c r="I17" s="55">
        <v>0</v>
      </c>
      <c r="J17" s="55">
        <v>0</v>
      </c>
      <c r="L17" s="47" t="s">
        <v>318</v>
      </c>
      <c r="M17" s="55">
        <v>0</v>
      </c>
      <c r="N17" s="63" t="s">
        <v>31</v>
      </c>
      <c r="O17" s="59">
        <v>763427.24</v>
      </c>
    </row>
    <row r="18" spans="1:15">
      <c r="A18" s="47">
        <v>379232</v>
      </c>
      <c r="B18" s="47" t="s">
        <v>84</v>
      </c>
      <c r="C18" s="47">
        <v>3396</v>
      </c>
      <c r="D18" s="47" t="s">
        <v>349</v>
      </c>
      <c r="F18" s="47" t="s">
        <v>302</v>
      </c>
      <c r="G18" s="47">
        <v>71408</v>
      </c>
      <c r="H18" s="47" t="s">
        <v>303</v>
      </c>
      <c r="I18" s="55">
        <v>3895</v>
      </c>
      <c r="J18" s="55">
        <v>288683.19</v>
      </c>
      <c r="L18" s="47" t="s">
        <v>303</v>
      </c>
      <c r="M18" s="55">
        <v>288683.19</v>
      </c>
      <c r="N18" s="63" t="s">
        <v>314</v>
      </c>
      <c r="O18" s="59">
        <v>270723.38</v>
      </c>
    </row>
    <row r="19" spans="1:15">
      <c r="A19" s="47">
        <v>379232</v>
      </c>
      <c r="B19" s="47" t="s">
        <v>84</v>
      </c>
      <c r="C19" s="47">
        <v>3396</v>
      </c>
      <c r="D19" s="47" t="s">
        <v>349</v>
      </c>
      <c r="F19" s="47" t="s">
        <v>287</v>
      </c>
      <c r="G19" s="47">
        <v>1280637</v>
      </c>
      <c r="H19" s="47" t="s">
        <v>262</v>
      </c>
      <c r="I19" s="55">
        <v>8815</v>
      </c>
      <c r="J19" s="55">
        <v>619684.18999999994</v>
      </c>
      <c r="L19" s="47" t="s">
        <v>262</v>
      </c>
      <c r="M19" s="55">
        <v>619684.18999999994</v>
      </c>
      <c r="N19" s="63" t="s">
        <v>114</v>
      </c>
      <c r="O19" s="59">
        <v>167598.48000000001</v>
      </c>
    </row>
    <row r="20" spans="1:15">
      <c r="A20" s="47">
        <v>379311</v>
      </c>
      <c r="B20" s="47" t="s">
        <v>84</v>
      </c>
      <c r="C20" s="47">
        <v>3396</v>
      </c>
      <c r="D20" s="47" t="s">
        <v>327</v>
      </c>
      <c r="F20" s="47" t="s">
        <v>317</v>
      </c>
      <c r="G20" s="47">
        <v>74093</v>
      </c>
      <c r="H20" s="47" t="s">
        <v>318</v>
      </c>
      <c r="I20" s="55">
        <v>20</v>
      </c>
      <c r="J20" s="55">
        <v>7092.06</v>
      </c>
      <c r="L20" s="47" t="s">
        <v>318</v>
      </c>
      <c r="M20" s="55">
        <v>7092.06</v>
      </c>
      <c r="N20" s="63" t="s">
        <v>27</v>
      </c>
      <c r="O20" s="59">
        <v>142878.39999999999</v>
      </c>
    </row>
    <row r="21" spans="1:15">
      <c r="A21" s="47">
        <v>87597</v>
      </c>
      <c r="B21" s="47" t="s">
        <v>292</v>
      </c>
      <c r="C21" s="47">
        <v>1155</v>
      </c>
      <c r="D21" s="47" t="s">
        <v>424</v>
      </c>
      <c r="F21" s="47" t="s">
        <v>293</v>
      </c>
      <c r="G21" s="47">
        <v>1280639</v>
      </c>
      <c r="H21" s="47" t="s">
        <v>294</v>
      </c>
      <c r="I21" s="55">
        <v>580</v>
      </c>
      <c r="J21" s="55">
        <v>82706.460000000006</v>
      </c>
      <c r="L21" s="47" t="s">
        <v>294</v>
      </c>
      <c r="M21" s="55">
        <v>82706.460000000006</v>
      </c>
      <c r="N21" s="63" t="s">
        <v>46</v>
      </c>
      <c r="O21" s="59">
        <v>98011.49</v>
      </c>
    </row>
    <row r="22" spans="1:15">
      <c r="A22" s="47">
        <v>87778</v>
      </c>
      <c r="B22" s="47" t="s">
        <v>292</v>
      </c>
      <c r="C22" s="47">
        <v>1155</v>
      </c>
      <c r="D22" s="47" t="s">
        <v>423</v>
      </c>
      <c r="F22" s="47" t="s">
        <v>293</v>
      </c>
      <c r="G22" s="47">
        <v>1280639</v>
      </c>
      <c r="H22" s="47" t="s">
        <v>294</v>
      </c>
      <c r="I22" s="55">
        <v>180</v>
      </c>
      <c r="J22" s="55">
        <v>24332.32</v>
      </c>
      <c r="L22" s="47" t="s">
        <v>294</v>
      </c>
      <c r="M22" s="55">
        <v>24332.32</v>
      </c>
      <c r="N22" s="56" t="s">
        <v>281</v>
      </c>
      <c r="O22" s="57">
        <v>523121</v>
      </c>
    </row>
    <row r="23" spans="1:15">
      <c r="A23" s="47">
        <v>99465</v>
      </c>
      <c r="B23" s="47" t="s">
        <v>292</v>
      </c>
      <c r="C23" s="47">
        <v>1155</v>
      </c>
      <c r="D23" s="47" t="s">
        <v>2</v>
      </c>
      <c r="F23" s="47" t="s">
        <v>293</v>
      </c>
      <c r="G23" s="47">
        <v>1280639</v>
      </c>
      <c r="H23" s="47" t="s">
        <v>294</v>
      </c>
      <c r="I23" s="55">
        <v>340</v>
      </c>
      <c r="J23" s="55">
        <v>103271.89</v>
      </c>
      <c r="L23" s="47" t="s">
        <v>294</v>
      </c>
      <c r="M23" s="55">
        <v>103271.89</v>
      </c>
      <c r="N23" s="56" t="s">
        <v>307</v>
      </c>
      <c r="O23" s="57">
        <v>77810</v>
      </c>
    </row>
    <row r="24" spans="1:15">
      <c r="A24" s="47">
        <v>550207</v>
      </c>
      <c r="B24" s="47" t="s">
        <v>292</v>
      </c>
      <c r="C24" s="47">
        <v>1155</v>
      </c>
      <c r="D24" s="47" t="s">
        <v>295</v>
      </c>
      <c r="F24" s="47" t="s">
        <v>293</v>
      </c>
      <c r="G24" s="47">
        <v>1280639</v>
      </c>
      <c r="H24" s="47" t="s">
        <v>294</v>
      </c>
      <c r="I24" s="55">
        <v>180</v>
      </c>
      <c r="J24" s="55">
        <v>34347.07</v>
      </c>
      <c r="L24" s="47" t="s">
        <v>294</v>
      </c>
      <c r="M24" s="55">
        <v>34347.07</v>
      </c>
      <c r="N24" s="56" t="s">
        <v>283</v>
      </c>
      <c r="O24" s="57">
        <v>37215</v>
      </c>
    </row>
    <row r="25" spans="1:15">
      <c r="A25" s="47">
        <v>590971</v>
      </c>
      <c r="B25" s="47" t="s">
        <v>292</v>
      </c>
      <c r="C25" s="47">
        <v>1155</v>
      </c>
      <c r="D25" s="47" t="s">
        <v>112</v>
      </c>
      <c r="F25" s="47" t="s">
        <v>293</v>
      </c>
      <c r="G25" s="47">
        <v>1280639</v>
      </c>
      <c r="H25" s="47" t="s">
        <v>294</v>
      </c>
      <c r="I25" s="55">
        <v>14000</v>
      </c>
      <c r="J25" s="55">
        <v>1471897.84</v>
      </c>
      <c r="L25" s="47" t="s">
        <v>294</v>
      </c>
      <c r="M25" s="55">
        <v>1471897.84</v>
      </c>
      <c r="N25" s="56" t="s">
        <v>300</v>
      </c>
      <c r="O25" s="57">
        <v>24998</v>
      </c>
    </row>
    <row r="26" spans="1:15">
      <c r="A26" s="47">
        <v>706386</v>
      </c>
      <c r="B26" s="47" t="s">
        <v>292</v>
      </c>
      <c r="C26" s="47">
        <v>1155</v>
      </c>
      <c r="D26" s="47" t="s">
        <v>0</v>
      </c>
      <c r="F26" s="47" t="s">
        <v>296</v>
      </c>
      <c r="G26" s="47">
        <v>1296219</v>
      </c>
      <c r="H26" s="47" t="s">
        <v>262</v>
      </c>
      <c r="I26" s="55">
        <v>100</v>
      </c>
      <c r="J26" s="55">
        <v>15800.28</v>
      </c>
      <c r="L26" s="47" t="s">
        <v>262</v>
      </c>
      <c r="M26" s="55">
        <v>15800.28</v>
      </c>
    </row>
    <row r="27" spans="1:15">
      <c r="A27" s="47">
        <v>851810</v>
      </c>
      <c r="B27" s="47" t="s">
        <v>292</v>
      </c>
      <c r="C27" s="47">
        <v>1155</v>
      </c>
      <c r="D27" s="47" t="s">
        <v>11</v>
      </c>
      <c r="F27" s="47" t="s">
        <v>297</v>
      </c>
      <c r="G27" s="47">
        <v>1296210</v>
      </c>
      <c r="H27" s="47" t="s">
        <v>298</v>
      </c>
      <c r="I27" s="55">
        <v>2</v>
      </c>
      <c r="J27" s="55">
        <v>640333.05000000005</v>
      </c>
      <c r="L27" s="47" t="s">
        <v>298</v>
      </c>
      <c r="M27" s="55">
        <v>640333.05000000005</v>
      </c>
    </row>
    <row r="28" spans="1:15" ht="12.6">
      <c r="A28" s="47">
        <v>851810</v>
      </c>
      <c r="B28" s="47" t="s">
        <v>292</v>
      </c>
      <c r="C28" s="47">
        <v>1155</v>
      </c>
      <c r="D28" s="47" t="s">
        <v>11</v>
      </c>
      <c r="F28" s="58" t="s">
        <v>299</v>
      </c>
      <c r="G28" s="47">
        <v>1467502</v>
      </c>
      <c r="H28" s="47" t="s">
        <v>300</v>
      </c>
      <c r="I28" s="55">
        <v>750</v>
      </c>
      <c r="J28" s="55">
        <v>24998</v>
      </c>
      <c r="L28" s="47" t="s">
        <v>300</v>
      </c>
      <c r="M28" s="55">
        <v>24998</v>
      </c>
    </row>
    <row r="29" spans="1:15" ht="12.6">
      <c r="A29" s="47">
        <v>851810</v>
      </c>
      <c r="B29" s="47" t="s">
        <v>292</v>
      </c>
      <c r="C29" s="47">
        <v>1155</v>
      </c>
      <c r="D29" s="47" t="s">
        <v>11</v>
      </c>
      <c r="F29" s="58" t="s">
        <v>282</v>
      </c>
      <c r="G29" s="47">
        <v>1467535</v>
      </c>
      <c r="H29" s="47" t="s">
        <v>283</v>
      </c>
      <c r="I29" s="55">
        <v>11394</v>
      </c>
      <c r="J29" s="55">
        <v>37215</v>
      </c>
      <c r="L29" s="47" t="s">
        <v>283</v>
      </c>
      <c r="M29" s="55">
        <v>37215</v>
      </c>
    </row>
    <row r="30" spans="1:15">
      <c r="A30" s="47">
        <v>851810</v>
      </c>
      <c r="B30" s="47" t="s">
        <v>292</v>
      </c>
      <c r="C30" s="47">
        <v>1155</v>
      </c>
      <c r="D30" s="47" t="s">
        <v>11</v>
      </c>
      <c r="F30" s="47" t="s">
        <v>301</v>
      </c>
      <c r="G30" s="47">
        <v>1280643</v>
      </c>
      <c r="H30" s="47" t="s">
        <v>262</v>
      </c>
      <c r="I30" s="55">
        <v>1</v>
      </c>
      <c r="J30" s="55">
        <v>1254480.1100000001</v>
      </c>
      <c r="L30" s="47" t="s">
        <v>262</v>
      </c>
      <c r="M30" s="55">
        <v>1254480.1100000001</v>
      </c>
    </row>
    <row r="31" spans="1:15" ht="12.6">
      <c r="A31" s="47">
        <v>851810</v>
      </c>
      <c r="B31" s="47" t="s">
        <v>292</v>
      </c>
      <c r="C31" s="47">
        <v>1155</v>
      </c>
      <c r="D31" s="47" t="s">
        <v>11</v>
      </c>
      <c r="F31" s="58" t="s">
        <v>280</v>
      </c>
      <c r="G31" s="47">
        <v>1467537</v>
      </c>
      <c r="H31" s="47" t="s">
        <v>281</v>
      </c>
      <c r="I31" s="55">
        <v>3446</v>
      </c>
      <c r="J31" s="55">
        <v>523121</v>
      </c>
      <c r="L31" s="47" t="s">
        <v>281</v>
      </c>
      <c r="M31" s="55">
        <v>523121</v>
      </c>
    </row>
    <row r="32" spans="1:15">
      <c r="A32" s="47">
        <v>851810</v>
      </c>
      <c r="B32" s="47" t="s">
        <v>292</v>
      </c>
      <c r="C32" s="47">
        <v>1155</v>
      </c>
      <c r="D32" s="47" t="s">
        <v>11</v>
      </c>
      <c r="F32" s="47" t="s">
        <v>302</v>
      </c>
      <c r="G32" s="47">
        <v>71408</v>
      </c>
      <c r="H32" s="47" t="s">
        <v>303</v>
      </c>
      <c r="I32" s="55">
        <v>1</v>
      </c>
      <c r="J32" s="55">
        <v>31223.57</v>
      </c>
      <c r="L32" s="47" t="s">
        <v>303</v>
      </c>
      <c r="M32" s="55">
        <v>31223.57</v>
      </c>
    </row>
    <row r="33" spans="1:13">
      <c r="A33" s="47">
        <v>851810</v>
      </c>
      <c r="B33" s="47" t="s">
        <v>292</v>
      </c>
      <c r="C33" s="47">
        <v>1155</v>
      </c>
      <c r="D33" s="47" t="s">
        <v>11</v>
      </c>
      <c r="F33" s="47" t="s">
        <v>287</v>
      </c>
      <c r="G33" s="47">
        <v>1280637</v>
      </c>
      <c r="H33" s="47" t="s">
        <v>262</v>
      </c>
      <c r="I33" s="55">
        <v>1</v>
      </c>
      <c r="J33" s="55">
        <v>274863.23</v>
      </c>
      <c r="L33" s="47" t="s">
        <v>262</v>
      </c>
      <c r="M33" s="55">
        <v>274863.23</v>
      </c>
    </row>
    <row r="34" spans="1:13">
      <c r="A34" s="47">
        <v>851810</v>
      </c>
      <c r="B34" s="47" t="s">
        <v>292</v>
      </c>
      <c r="C34" s="47">
        <v>1155</v>
      </c>
      <c r="D34" s="47" t="s">
        <v>11</v>
      </c>
      <c r="F34" s="47" t="s">
        <v>304</v>
      </c>
      <c r="G34" s="47">
        <v>1280650</v>
      </c>
      <c r="H34" s="47" t="s">
        <v>305</v>
      </c>
      <c r="I34" s="55">
        <v>50</v>
      </c>
      <c r="J34" s="55">
        <v>23940.75</v>
      </c>
      <c r="L34" s="47" t="s">
        <v>305</v>
      </c>
      <c r="M34" s="55">
        <v>23940.75</v>
      </c>
    </row>
    <row r="35" spans="1:13" ht="12.6">
      <c r="A35" s="47">
        <v>851810</v>
      </c>
      <c r="B35" s="47" t="s">
        <v>292</v>
      </c>
      <c r="C35" s="47">
        <v>1155</v>
      </c>
      <c r="D35" s="47" t="s">
        <v>11</v>
      </c>
      <c r="F35" s="58" t="s">
        <v>306</v>
      </c>
      <c r="G35" s="47">
        <v>1526147</v>
      </c>
      <c r="H35" s="47" t="s">
        <v>307</v>
      </c>
      <c r="I35" s="55">
        <v>17300</v>
      </c>
      <c r="J35" s="55">
        <v>77810</v>
      </c>
      <c r="L35" s="47" t="s">
        <v>307</v>
      </c>
      <c r="M35" s="55">
        <v>77810</v>
      </c>
    </row>
    <row r="36" spans="1:13">
      <c r="A36" s="47">
        <v>997258</v>
      </c>
      <c r="B36" s="47" t="s">
        <v>292</v>
      </c>
      <c r="C36" s="47">
        <v>1155</v>
      </c>
      <c r="D36" s="47" t="s">
        <v>308</v>
      </c>
      <c r="F36" s="47" t="s">
        <v>297</v>
      </c>
      <c r="G36" s="47">
        <v>1296210</v>
      </c>
      <c r="H36" s="47" t="s">
        <v>298</v>
      </c>
      <c r="I36" s="55">
        <v>2000</v>
      </c>
      <c r="J36" s="55">
        <v>128997.2</v>
      </c>
      <c r="L36" s="47" t="s">
        <v>298</v>
      </c>
      <c r="M36" s="55">
        <v>128997.2</v>
      </c>
    </row>
    <row r="37" spans="1:13">
      <c r="A37" s="47">
        <v>997258</v>
      </c>
      <c r="B37" s="47" t="s">
        <v>292</v>
      </c>
      <c r="C37" s="47">
        <v>1155</v>
      </c>
      <c r="D37" s="47" t="s">
        <v>308</v>
      </c>
      <c r="F37" s="47" t="s">
        <v>293</v>
      </c>
      <c r="G37" s="47">
        <v>1280639</v>
      </c>
      <c r="H37" s="47" t="s">
        <v>294</v>
      </c>
      <c r="I37" s="55">
        <v>11996.5</v>
      </c>
      <c r="J37" s="55">
        <v>804751.52</v>
      </c>
      <c r="L37" s="47" t="s">
        <v>294</v>
      </c>
      <c r="M37" s="55">
        <v>804751.52</v>
      </c>
    </row>
    <row r="38" spans="1:13">
      <c r="A38" s="47">
        <v>1185446</v>
      </c>
      <c r="B38" s="47" t="s">
        <v>292</v>
      </c>
      <c r="C38" s="47">
        <v>1155</v>
      </c>
      <c r="D38" s="47" t="s">
        <v>323</v>
      </c>
      <c r="F38" s="47" t="s">
        <v>301</v>
      </c>
      <c r="G38" s="47">
        <v>1280643</v>
      </c>
      <c r="H38" s="47" t="s">
        <v>262</v>
      </c>
      <c r="I38" s="55">
        <v>1133.5</v>
      </c>
      <c r="J38" s="55">
        <v>165549.29</v>
      </c>
      <c r="L38" s="47" t="s">
        <v>262</v>
      </c>
      <c r="M38" s="55">
        <v>165549.29</v>
      </c>
    </row>
    <row r="39" spans="1:13">
      <c r="A39" s="47">
        <v>1185446</v>
      </c>
      <c r="B39" s="47" t="s">
        <v>292</v>
      </c>
      <c r="C39" s="47">
        <v>1155</v>
      </c>
      <c r="D39" s="47" t="s">
        <v>323</v>
      </c>
      <c r="F39" s="47" t="s">
        <v>296</v>
      </c>
      <c r="G39" s="47">
        <v>1296219</v>
      </c>
      <c r="H39" s="47" t="s">
        <v>262</v>
      </c>
      <c r="I39" s="55">
        <v>453.4</v>
      </c>
      <c r="J39" s="55">
        <v>62901.71</v>
      </c>
      <c r="L39" s="47" t="s">
        <v>262</v>
      </c>
      <c r="M39" s="55">
        <v>62901.71</v>
      </c>
    </row>
    <row r="40" spans="1:13">
      <c r="A40" s="47">
        <v>1206254</v>
      </c>
      <c r="B40" s="47" t="s">
        <v>292</v>
      </c>
      <c r="C40" s="47">
        <v>1155</v>
      </c>
      <c r="D40" s="47" t="s">
        <v>348</v>
      </c>
      <c r="F40" s="47" t="s">
        <v>293</v>
      </c>
      <c r="G40" s="47">
        <v>1280639</v>
      </c>
      <c r="H40" s="47" t="s">
        <v>294</v>
      </c>
      <c r="I40" s="55">
        <v>600</v>
      </c>
      <c r="J40" s="55">
        <v>269645.36</v>
      </c>
      <c r="L40" s="47" t="s">
        <v>294</v>
      </c>
      <c r="M40" s="55">
        <v>269645.36</v>
      </c>
    </row>
    <row r="41" spans="1:13">
      <c r="A41" s="47">
        <v>1237141</v>
      </c>
      <c r="B41" s="47" t="s">
        <v>292</v>
      </c>
      <c r="C41" s="47">
        <v>1155</v>
      </c>
      <c r="D41" s="47" t="s">
        <v>13</v>
      </c>
      <c r="F41" s="47" t="s">
        <v>309</v>
      </c>
      <c r="G41" s="47">
        <v>193359</v>
      </c>
      <c r="H41" s="47" t="s">
        <v>161</v>
      </c>
      <c r="I41" s="55">
        <v>374775</v>
      </c>
      <c r="J41" s="55">
        <v>35428411.009999998</v>
      </c>
      <c r="L41" s="47" t="s">
        <v>161</v>
      </c>
      <c r="M41" s="55">
        <v>35428411.009999998</v>
      </c>
    </row>
    <row r="42" spans="1:13">
      <c r="A42" s="47">
        <v>1238034</v>
      </c>
      <c r="B42" s="47" t="s">
        <v>292</v>
      </c>
      <c r="C42" s="47">
        <v>1155</v>
      </c>
      <c r="D42" s="47" t="s">
        <v>310</v>
      </c>
      <c r="F42" s="47" t="s">
        <v>311</v>
      </c>
      <c r="G42" s="47">
        <v>71400</v>
      </c>
      <c r="H42" s="47" t="s">
        <v>312</v>
      </c>
      <c r="I42" s="55">
        <v>612</v>
      </c>
      <c r="J42" s="55">
        <v>127934.08</v>
      </c>
      <c r="L42" s="47" t="s">
        <v>312</v>
      </c>
      <c r="M42" s="55">
        <v>127934.08</v>
      </c>
    </row>
    <row r="43" spans="1:13">
      <c r="A43" s="47">
        <v>1260366</v>
      </c>
      <c r="B43" s="47" t="s">
        <v>292</v>
      </c>
      <c r="C43" s="47">
        <v>1155</v>
      </c>
      <c r="D43" s="47" t="s">
        <v>279</v>
      </c>
      <c r="F43" s="47" t="s">
        <v>313</v>
      </c>
      <c r="G43" s="47">
        <v>74107</v>
      </c>
      <c r="H43" s="47" t="s">
        <v>314</v>
      </c>
      <c r="I43" s="55">
        <v>1350</v>
      </c>
      <c r="J43" s="55">
        <v>270723.38</v>
      </c>
      <c r="L43" s="47" t="s">
        <v>314</v>
      </c>
      <c r="M43" s="55">
        <v>270723.38</v>
      </c>
    </row>
    <row r="44" spans="1:13">
      <c r="A44" s="47">
        <v>1270852</v>
      </c>
      <c r="B44" s="47" t="s">
        <v>292</v>
      </c>
      <c r="C44" s="47">
        <v>1155</v>
      </c>
      <c r="D44" s="47" t="s">
        <v>315</v>
      </c>
      <c r="F44" s="47" t="s">
        <v>301</v>
      </c>
      <c r="G44" s="47">
        <v>1280643</v>
      </c>
      <c r="H44" s="47" t="s">
        <v>262</v>
      </c>
      <c r="I44" s="55">
        <v>1692</v>
      </c>
      <c r="J44" s="55">
        <v>202530.06</v>
      </c>
      <c r="L44" s="47" t="s">
        <v>262</v>
      </c>
      <c r="M44" s="55">
        <v>202530.06</v>
      </c>
    </row>
    <row r="45" spans="1:13">
      <c r="A45" s="47">
        <v>1270852</v>
      </c>
      <c r="B45" s="47" t="s">
        <v>292</v>
      </c>
      <c r="C45" s="47">
        <v>1155</v>
      </c>
      <c r="D45" s="47" t="s">
        <v>315</v>
      </c>
      <c r="F45" s="47" t="s">
        <v>296</v>
      </c>
      <c r="G45" s="47">
        <v>1296219</v>
      </c>
      <c r="H45" s="47" t="s">
        <v>262</v>
      </c>
      <c r="I45" s="55">
        <v>1740</v>
      </c>
      <c r="J45" s="55">
        <v>193699.95</v>
      </c>
      <c r="L45" s="47" t="s">
        <v>262</v>
      </c>
      <c r="M45" s="55">
        <v>193699.95</v>
      </c>
    </row>
    <row r="46" spans="1:13">
      <c r="A46" s="47">
        <v>1288867</v>
      </c>
      <c r="B46" s="47" t="s">
        <v>292</v>
      </c>
      <c r="C46" s="47">
        <v>1155</v>
      </c>
      <c r="D46" s="47" t="s">
        <v>316</v>
      </c>
      <c r="F46" s="47" t="s">
        <v>317</v>
      </c>
      <c r="G46" s="47">
        <v>74093</v>
      </c>
      <c r="H46" s="47" t="s">
        <v>318</v>
      </c>
      <c r="I46" s="55">
        <v>15120</v>
      </c>
      <c r="J46" s="55">
        <v>1602563.73</v>
      </c>
      <c r="L46" s="47" t="s">
        <v>318</v>
      </c>
      <c r="M46" s="55">
        <v>1602563.73</v>
      </c>
    </row>
    <row r="47" spans="1:13">
      <c r="A47" s="47">
        <v>1288867</v>
      </c>
      <c r="B47" s="47" t="s">
        <v>292</v>
      </c>
      <c r="C47" s="47">
        <v>1155</v>
      </c>
      <c r="D47" s="47" t="s">
        <v>316</v>
      </c>
      <c r="F47" s="47" t="s">
        <v>309</v>
      </c>
      <c r="G47" s="47">
        <v>193359</v>
      </c>
      <c r="H47" s="47" t="s">
        <v>161</v>
      </c>
      <c r="I47" s="55">
        <v>132330</v>
      </c>
      <c r="J47" s="55">
        <v>13817042.380000001</v>
      </c>
      <c r="L47" s="47" t="s">
        <v>161</v>
      </c>
      <c r="M47" s="55">
        <v>13817042.380000001</v>
      </c>
    </row>
    <row r="48" spans="1:13">
      <c r="A48" s="47">
        <v>1288867</v>
      </c>
      <c r="B48" s="47" t="s">
        <v>292</v>
      </c>
      <c r="C48" s="47">
        <v>1155</v>
      </c>
      <c r="D48" s="47" t="s">
        <v>316</v>
      </c>
      <c r="F48" s="47" t="s">
        <v>302</v>
      </c>
      <c r="G48" s="47">
        <v>71408</v>
      </c>
      <c r="H48" s="47" t="s">
        <v>303</v>
      </c>
      <c r="I48" s="55">
        <v>15</v>
      </c>
      <c r="J48" s="55">
        <v>1605.97</v>
      </c>
      <c r="L48" s="47" t="s">
        <v>303</v>
      </c>
      <c r="M48" s="55">
        <v>1605.97</v>
      </c>
    </row>
    <row r="49" spans="1:13">
      <c r="A49" s="47">
        <v>1288878</v>
      </c>
      <c r="B49" s="47" t="s">
        <v>292</v>
      </c>
      <c r="C49" s="47">
        <v>1155</v>
      </c>
      <c r="D49" s="47" t="s">
        <v>288</v>
      </c>
      <c r="F49" s="47" t="s">
        <v>302</v>
      </c>
      <c r="G49" s="47">
        <v>71408</v>
      </c>
      <c r="H49" s="47" t="s">
        <v>303</v>
      </c>
      <c r="I49" s="55">
        <v>35420</v>
      </c>
      <c r="J49" s="55">
        <v>5972470.5700000003</v>
      </c>
      <c r="L49" s="47" t="s">
        <v>303</v>
      </c>
      <c r="M49" s="55">
        <v>5972470.5700000003</v>
      </c>
    </row>
    <row r="50" spans="1:13">
      <c r="A50" s="47">
        <v>1288878</v>
      </c>
      <c r="B50" s="47" t="s">
        <v>292</v>
      </c>
      <c r="C50" s="47">
        <v>1155</v>
      </c>
      <c r="D50" s="47" t="s">
        <v>288</v>
      </c>
      <c r="F50" s="47" t="s">
        <v>319</v>
      </c>
      <c r="G50" s="47">
        <v>423135</v>
      </c>
      <c r="H50" s="47" t="s">
        <v>320</v>
      </c>
      <c r="I50" s="55">
        <v>4320</v>
      </c>
      <c r="J50" s="55">
        <v>722993.85</v>
      </c>
      <c r="L50" s="47" t="s">
        <v>320</v>
      </c>
      <c r="M50" s="55">
        <v>722993.85</v>
      </c>
    </row>
    <row r="51" spans="1:13">
      <c r="A51" s="47">
        <v>1288878</v>
      </c>
      <c r="B51" s="47" t="s">
        <v>292</v>
      </c>
      <c r="C51" s="47">
        <v>1155</v>
      </c>
      <c r="D51" s="47" t="s">
        <v>288</v>
      </c>
      <c r="F51" s="47" t="s">
        <v>309</v>
      </c>
      <c r="G51" s="47">
        <v>193359</v>
      </c>
      <c r="H51" s="47" t="s">
        <v>161</v>
      </c>
      <c r="I51" s="55">
        <v>2600</v>
      </c>
      <c r="J51" s="55">
        <v>421801.01</v>
      </c>
      <c r="L51" s="47" t="s">
        <v>161</v>
      </c>
      <c r="M51" s="55">
        <v>421801.01</v>
      </c>
    </row>
    <row r="52" spans="1:13">
      <c r="A52" s="47">
        <v>1288879</v>
      </c>
      <c r="B52" s="47" t="s">
        <v>292</v>
      </c>
      <c r="C52" s="47">
        <v>1155</v>
      </c>
      <c r="D52" s="47" t="s">
        <v>321</v>
      </c>
      <c r="F52" s="47" t="s">
        <v>319</v>
      </c>
      <c r="G52" s="47">
        <v>423135</v>
      </c>
      <c r="H52" s="47" t="s">
        <v>320</v>
      </c>
      <c r="I52" s="55">
        <v>2850</v>
      </c>
      <c r="J52" s="55">
        <v>491503.64</v>
      </c>
      <c r="L52" s="47" t="s">
        <v>320</v>
      </c>
      <c r="M52" s="55">
        <v>491503.64</v>
      </c>
    </row>
    <row r="53" spans="1:13">
      <c r="A53" s="47">
        <v>1288884</v>
      </c>
      <c r="B53" s="47" t="s">
        <v>292</v>
      </c>
      <c r="C53" s="47">
        <v>1155</v>
      </c>
      <c r="D53" s="47" t="s">
        <v>322</v>
      </c>
      <c r="F53" s="47" t="s">
        <v>309</v>
      </c>
      <c r="G53" s="47">
        <v>193359</v>
      </c>
      <c r="H53" s="47" t="s">
        <v>161</v>
      </c>
      <c r="I53" s="55">
        <v>45210</v>
      </c>
      <c r="J53" s="55">
        <v>4043493.65</v>
      </c>
      <c r="L53" s="47" t="s">
        <v>161</v>
      </c>
      <c r="M53" s="55">
        <v>4043493.65</v>
      </c>
    </row>
    <row r="54" spans="1:13">
      <c r="A54" s="47">
        <v>1288887</v>
      </c>
      <c r="B54" s="47" t="s">
        <v>292</v>
      </c>
      <c r="C54" s="47">
        <v>1155</v>
      </c>
      <c r="D54" s="47" t="s">
        <v>21</v>
      </c>
      <c r="F54" s="47" t="s">
        <v>304</v>
      </c>
      <c r="G54" s="47">
        <v>1280650</v>
      </c>
      <c r="H54" s="47" t="s">
        <v>305</v>
      </c>
      <c r="I54" s="55">
        <v>10100</v>
      </c>
      <c r="J54" s="55">
        <v>1410772.21</v>
      </c>
      <c r="L54" s="47" t="s">
        <v>305</v>
      </c>
      <c r="M54" s="55">
        <v>1410772.21</v>
      </c>
    </row>
    <row r="55" spans="1:13">
      <c r="A55" s="47">
        <v>1288887</v>
      </c>
      <c r="B55" s="47" t="s">
        <v>292</v>
      </c>
      <c r="C55" s="47">
        <v>1155</v>
      </c>
      <c r="D55" s="47" t="s">
        <v>21</v>
      </c>
      <c r="F55" s="47" t="s">
        <v>22</v>
      </c>
      <c r="G55" s="47">
        <v>1296231</v>
      </c>
      <c r="H55" s="47" t="s">
        <v>114</v>
      </c>
      <c r="I55" s="55">
        <v>140</v>
      </c>
      <c r="J55" s="55">
        <v>30071.62</v>
      </c>
      <c r="L55" s="47" t="s">
        <v>114</v>
      </c>
      <c r="M55" s="55">
        <v>30071.62</v>
      </c>
    </row>
    <row r="56" spans="1:13">
      <c r="A56" s="47">
        <v>1288887</v>
      </c>
      <c r="B56" s="47" t="s">
        <v>292</v>
      </c>
      <c r="C56" s="47">
        <v>1155</v>
      </c>
      <c r="D56" s="47" t="s">
        <v>21</v>
      </c>
      <c r="F56" s="47" t="s">
        <v>309</v>
      </c>
      <c r="G56" s="47">
        <v>193359</v>
      </c>
      <c r="H56" s="47" t="s">
        <v>161</v>
      </c>
      <c r="I56" s="55">
        <v>34270</v>
      </c>
      <c r="J56" s="55">
        <v>4730915.34</v>
      </c>
      <c r="L56" s="47" t="s">
        <v>161</v>
      </c>
      <c r="M56" s="55">
        <v>4730915.34</v>
      </c>
    </row>
    <row r="57" spans="1:13">
      <c r="A57" s="47">
        <v>1288896</v>
      </c>
      <c r="B57" s="47" t="s">
        <v>292</v>
      </c>
      <c r="C57" s="47">
        <v>1155</v>
      </c>
      <c r="D57" s="47" t="s">
        <v>23</v>
      </c>
      <c r="F57" s="47" t="s">
        <v>302</v>
      </c>
      <c r="G57" s="47">
        <v>71408</v>
      </c>
      <c r="H57" s="47" t="s">
        <v>303</v>
      </c>
      <c r="I57" s="55">
        <v>5952</v>
      </c>
      <c r="J57" s="55">
        <v>1306023.49</v>
      </c>
      <c r="L57" s="47" t="s">
        <v>303</v>
      </c>
      <c r="M57" s="55">
        <v>1306023.49</v>
      </c>
    </row>
    <row r="58" spans="1:13">
      <c r="A58" s="47">
        <v>1288896</v>
      </c>
      <c r="B58" s="47" t="s">
        <v>292</v>
      </c>
      <c r="C58" s="47">
        <v>1155</v>
      </c>
      <c r="D58" s="47" t="s">
        <v>23</v>
      </c>
      <c r="F58" s="47" t="s">
        <v>309</v>
      </c>
      <c r="G58" s="47">
        <v>193359</v>
      </c>
      <c r="H58" s="47" t="s">
        <v>161</v>
      </c>
      <c r="I58" s="55">
        <v>1552</v>
      </c>
      <c r="J58" s="55">
        <v>326675.53999999998</v>
      </c>
      <c r="L58" s="47" t="s">
        <v>161</v>
      </c>
      <c r="M58" s="55">
        <v>326675.53999999998</v>
      </c>
    </row>
    <row r="59" spans="1:13">
      <c r="A59" s="47">
        <v>1288901</v>
      </c>
      <c r="B59" s="47" t="s">
        <v>292</v>
      </c>
      <c r="C59" s="47">
        <v>1155</v>
      </c>
      <c r="D59" s="47" t="s">
        <v>289</v>
      </c>
      <c r="F59" s="47" t="s">
        <v>309</v>
      </c>
      <c r="G59" s="47">
        <v>193359</v>
      </c>
      <c r="H59" s="47" t="s">
        <v>161</v>
      </c>
      <c r="I59" s="55">
        <v>301</v>
      </c>
      <c r="J59" s="55">
        <v>38963.35</v>
      </c>
      <c r="L59" s="47" t="s">
        <v>161</v>
      </c>
      <c r="M59" s="55">
        <v>38963.35</v>
      </c>
    </row>
    <row r="60" spans="1:13">
      <c r="A60" s="47">
        <v>1288904</v>
      </c>
      <c r="B60" s="47" t="s">
        <v>292</v>
      </c>
      <c r="C60" s="47">
        <v>1155</v>
      </c>
      <c r="D60" s="47" t="s">
        <v>24</v>
      </c>
      <c r="F60" s="47" t="s">
        <v>309</v>
      </c>
      <c r="G60" s="47">
        <v>193359</v>
      </c>
      <c r="H60" s="47" t="s">
        <v>161</v>
      </c>
      <c r="I60" s="55">
        <v>119190</v>
      </c>
      <c r="J60" s="55">
        <v>12730583.640000001</v>
      </c>
      <c r="L60" s="47" t="s">
        <v>161</v>
      </c>
      <c r="M60" s="55">
        <v>12730583.640000001</v>
      </c>
    </row>
    <row r="61" spans="1:13">
      <c r="A61" s="47">
        <v>1288925</v>
      </c>
      <c r="B61" s="47" t="s">
        <v>292</v>
      </c>
      <c r="C61" s="47">
        <v>1155</v>
      </c>
      <c r="D61" s="47" t="s">
        <v>25</v>
      </c>
      <c r="F61" s="47" t="s">
        <v>26</v>
      </c>
      <c r="G61" s="47">
        <v>1280604</v>
      </c>
      <c r="H61" s="47" t="s">
        <v>27</v>
      </c>
      <c r="I61" s="55">
        <v>800</v>
      </c>
      <c r="J61" s="55">
        <v>142878.39999999999</v>
      </c>
      <c r="L61" s="47" t="s">
        <v>27</v>
      </c>
      <c r="M61" s="55">
        <v>142878.39999999999</v>
      </c>
    </row>
    <row r="62" spans="1:13">
      <c r="A62" s="47">
        <v>1288938</v>
      </c>
      <c r="B62" s="47" t="s">
        <v>292</v>
      </c>
      <c r="C62" s="47">
        <v>1155</v>
      </c>
      <c r="D62" s="47" t="s">
        <v>28</v>
      </c>
      <c r="F62" s="47" t="s">
        <v>309</v>
      </c>
      <c r="G62" s="47">
        <v>193359</v>
      </c>
      <c r="H62" s="47" t="s">
        <v>161</v>
      </c>
      <c r="I62" s="55">
        <v>123132</v>
      </c>
      <c r="J62" s="55">
        <v>14612470.08</v>
      </c>
      <c r="L62" s="47" t="s">
        <v>161</v>
      </c>
      <c r="M62" s="55">
        <v>14612470.08</v>
      </c>
    </row>
    <row r="63" spans="1:13">
      <c r="A63" s="47">
        <v>1288938</v>
      </c>
      <c r="B63" s="47" t="s">
        <v>292</v>
      </c>
      <c r="C63" s="47">
        <v>1155</v>
      </c>
      <c r="D63" s="47" t="s">
        <v>28</v>
      </c>
      <c r="F63" s="47" t="s">
        <v>304</v>
      </c>
      <c r="G63" s="47">
        <v>1280650</v>
      </c>
      <c r="H63" s="47" t="s">
        <v>305</v>
      </c>
      <c r="I63" s="55">
        <v>29868</v>
      </c>
      <c r="J63" s="55">
        <v>3618459.09</v>
      </c>
      <c r="L63" s="47" t="s">
        <v>305</v>
      </c>
      <c r="M63" s="55">
        <v>3618459.09</v>
      </c>
    </row>
    <row r="64" spans="1:13">
      <c r="A64" s="47">
        <v>1288938</v>
      </c>
      <c r="B64" s="47" t="s">
        <v>292</v>
      </c>
      <c r="C64" s="47">
        <v>1155</v>
      </c>
      <c r="D64" s="47" t="s">
        <v>28</v>
      </c>
      <c r="F64" s="47" t="s">
        <v>22</v>
      </c>
      <c r="G64" s="47">
        <v>1296231</v>
      </c>
      <c r="H64" s="47" t="s">
        <v>114</v>
      </c>
      <c r="I64" s="55">
        <v>60</v>
      </c>
      <c r="J64" s="55">
        <v>14559.58</v>
      </c>
      <c r="L64" s="47" t="s">
        <v>114</v>
      </c>
      <c r="M64" s="55">
        <v>14559.58</v>
      </c>
    </row>
    <row r="65" spans="1:13">
      <c r="A65" s="47">
        <v>1288966</v>
      </c>
      <c r="B65" s="47" t="s">
        <v>292</v>
      </c>
      <c r="C65" s="47">
        <v>1155</v>
      </c>
      <c r="D65" s="47" t="s">
        <v>29</v>
      </c>
      <c r="F65" s="47" t="s">
        <v>309</v>
      </c>
      <c r="G65" s="47">
        <v>193359</v>
      </c>
      <c r="H65" s="47" t="s">
        <v>161</v>
      </c>
      <c r="I65" s="55">
        <v>0</v>
      </c>
      <c r="J65" s="55">
        <v>0</v>
      </c>
      <c r="L65" s="47" t="s">
        <v>161</v>
      </c>
      <c r="M65" s="55">
        <v>0</v>
      </c>
    </row>
    <row r="66" spans="1:13">
      <c r="A66" s="47">
        <v>1288966</v>
      </c>
      <c r="B66" s="47" t="s">
        <v>292</v>
      </c>
      <c r="C66" s="47">
        <v>1155</v>
      </c>
      <c r="D66" s="47" t="s">
        <v>29</v>
      </c>
      <c r="F66" s="47" t="s">
        <v>302</v>
      </c>
      <c r="G66" s="47">
        <v>71408</v>
      </c>
      <c r="H66" s="47" t="s">
        <v>303</v>
      </c>
      <c r="I66" s="55">
        <v>28672</v>
      </c>
      <c r="J66" s="55">
        <v>6076771.29</v>
      </c>
      <c r="L66" s="47" t="s">
        <v>303</v>
      </c>
      <c r="M66" s="55">
        <v>6076771.29</v>
      </c>
    </row>
    <row r="67" spans="1:13">
      <c r="A67" s="47">
        <v>1288977</v>
      </c>
      <c r="B67" s="47" t="s">
        <v>292</v>
      </c>
      <c r="C67" s="47">
        <v>1155</v>
      </c>
      <c r="D67" s="47" t="s">
        <v>278</v>
      </c>
      <c r="F67" s="47" t="s">
        <v>287</v>
      </c>
      <c r="G67" s="47">
        <v>1280637</v>
      </c>
      <c r="H67" s="47" t="s">
        <v>262</v>
      </c>
      <c r="I67" s="55">
        <v>12</v>
      </c>
      <c r="J67" s="55">
        <v>1771.64</v>
      </c>
      <c r="L67" s="47" t="s">
        <v>262</v>
      </c>
      <c r="M67" s="55">
        <v>1771.64</v>
      </c>
    </row>
    <row r="68" spans="1:13">
      <c r="A68" s="47">
        <v>1288978</v>
      </c>
      <c r="B68" s="47" t="s">
        <v>292</v>
      </c>
      <c r="C68" s="47">
        <v>1155</v>
      </c>
      <c r="D68" s="47" t="s">
        <v>14</v>
      </c>
      <c r="F68" s="47" t="s">
        <v>266</v>
      </c>
      <c r="G68" s="47">
        <v>874676</v>
      </c>
      <c r="H68" s="47" t="s">
        <v>264</v>
      </c>
      <c r="I68" s="55">
        <v>20</v>
      </c>
      <c r="J68" s="55">
        <v>6208.67</v>
      </c>
      <c r="L68" s="47" t="s">
        <v>264</v>
      </c>
      <c r="M68" s="55">
        <v>6208.67</v>
      </c>
    </row>
    <row r="69" spans="1:13">
      <c r="A69" s="47">
        <v>1288978</v>
      </c>
      <c r="B69" s="47" t="s">
        <v>292</v>
      </c>
      <c r="C69" s="47">
        <v>1155</v>
      </c>
      <c r="D69" s="47" t="s">
        <v>14</v>
      </c>
      <c r="F69" s="47" t="s">
        <v>311</v>
      </c>
      <c r="G69" s="47">
        <v>71400</v>
      </c>
      <c r="H69" s="47" t="s">
        <v>312</v>
      </c>
      <c r="I69" s="55">
        <v>1960</v>
      </c>
      <c r="J69" s="55">
        <v>625625.49</v>
      </c>
      <c r="L69" s="47" t="s">
        <v>312</v>
      </c>
      <c r="M69" s="55">
        <v>625625.49</v>
      </c>
    </row>
    <row r="70" spans="1:13">
      <c r="A70" s="47">
        <v>1288981</v>
      </c>
      <c r="B70" s="47" t="s">
        <v>292</v>
      </c>
      <c r="C70" s="47">
        <v>1155</v>
      </c>
      <c r="D70" s="47" t="s">
        <v>15</v>
      </c>
      <c r="F70" s="47" t="s">
        <v>30</v>
      </c>
      <c r="G70" s="47">
        <v>1280613</v>
      </c>
      <c r="H70" s="47" t="s">
        <v>31</v>
      </c>
      <c r="I70" s="55">
        <v>6528</v>
      </c>
      <c r="J70" s="55">
        <v>763427.24</v>
      </c>
      <c r="L70" s="47" t="s">
        <v>31</v>
      </c>
      <c r="M70" s="55">
        <v>763427.24</v>
      </c>
    </row>
    <row r="71" spans="1:13">
      <c r="A71" s="47">
        <v>1288981</v>
      </c>
      <c r="B71" s="47" t="s">
        <v>292</v>
      </c>
      <c r="C71" s="47">
        <v>1155</v>
      </c>
      <c r="D71" s="47" t="s">
        <v>15</v>
      </c>
      <c r="F71" s="47" t="s">
        <v>287</v>
      </c>
      <c r="G71" s="47">
        <v>1280637</v>
      </c>
      <c r="H71" s="47" t="s">
        <v>262</v>
      </c>
      <c r="I71" s="55">
        <v>2880</v>
      </c>
      <c r="J71" s="55">
        <v>296373.21000000002</v>
      </c>
      <c r="L71" s="47" t="s">
        <v>262</v>
      </c>
      <c r="M71" s="55">
        <v>296373.21000000002</v>
      </c>
    </row>
    <row r="72" spans="1:13">
      <c r="A72" s="47">
        <v>1289005</v>
      </c>
      <c r="B72" s="47" t="s">
        <v>292</v>
      </c>
      <c r="C72" s="47">
        <v>1155</v>
      </c>
      <c r="D72" s="47" t="s">
        <v>284</v>
      </c>
      <c r="F72" s="47" t="s">
        <v>266</v>
      </c>
      <c r="G72" s="47">
        <v>874676</v>
      </c>
      <c r="H72" s="47" t="s">
        <v>264</v>
      </c>
      <c r="I72" s="55">
        <v>0</v>
      </c>
      <c r="J72" s="55">
        <v>0</v>
      </c>
      <c r="L72" s="47" t="s">
        <v>264</v>
      </c>
      <c r="M72" s="55">
        <v>0</v>
      </c>
    </row>
    <row r="73" spans="1:13">
      <c r="A73" s="47">
        <v>1289005</v>
      </c>
      <c r="B73" s="47" t="s">
        <v>292</v>
      </c>
      <c r="C73" s="47">
        <v>1155</v>
      </c>
      <c r="D73" s="47" t="s">
        <v>284</v>
      </c>
      <c r="F73" s="47" t="s">
        <v>32</v>
      </c>
      <c r="G73" s="47">
        <v>1296207</v>
      </c>
      <c r="H73" s="47" t="s">
        <v>264</v>
      </c>
      <c r="I73" s="55">
        <v>34890</v>
      </c>
      <c r="J73" s="55">
        <v>3050648.25</v>
      </c>
      <c r="L73" s="47" t="s">
        <v>264</v>
      </c>
      <c r="M73" s="55">
        <v>3050648.25</v>
      </c>
    </row>
    <row r="74" spans="1:13">
      <c r="A74" s="47">
        <v>1289020</v>
      </c>
      <c r="B74" s="47" t="s">
        <v>292</v>
      </c>
      <c r="C74" s="47">
        <v>1155</v>
      </c>
      <c r="D74" s="47" t="s">
        <v>33</v>
      </c>
      <c r="F74" s="47" t="s">
        <v>34</v>
      </c>
      <c r="G74" s="47">
        <v>6540</v>
      </c>
      <c r="H74" s="47" t="s">
        <v>162</v>
      </c>
      <c r="I74" s="55">
        <v>19890</v>
      </c>
      <c r="J74" s="55">
        <v>2106233.5499999998</v>
      </c>
      <c r="L74" s="47" t="s">
        <v>162</v>
      </c>
      <c r="M74" s="55">
        <v>2106233.5499999998</v>
      </c>
    </row>
    <row r="75" spans="1:13">
      <c r="A75" s="47">
        <v>1289052</v>
      </c>
      <c r="B75" s="47" t="s">
        <v>292</v>
      </c>
      <c r="C75" s="47">
        <v>1155</v>
      </c>
      <c r="D75" s="47" t="s">
        <v>35</v>
      </c>
      <c r="F75" s="47" t="s">
        <v>302</v>
      </c>
      <c r="G75" s="47">
        <v>71408</v>
      </c>
      <c r="H75" s="47" t="s">
        <v>303</v>
      </c>
      <c r="I75" s="55">
        <v>800</v>
      </c>
      <c r="J75" s="55">
        <v>124950</v>
      </c>
      <c r="L75" s="47" t="s">
        <v>303</v>
      </c>
      <c r="M75" s="55">
        <v>124950</v>
      </c>
    </row>
    <row r="76" spans="1:13">
      <c r="A76" s="47">
        <v>1289120</v>
      </c>
      <c r="B76" s="47" t="s">
        <v>292</v>
      </c>
      <c r="C76" s="47">
        <v>1155</v>
      </c>
      <c r="D76" s="47" t="s">
        <v>36</v>
      </c>
      <c r="F76" s="47" t="s">
        <v>311</v>
      </c>
      <c r="G76" s="47">
        <v>71400</v>
      </c>
      <c r="H76" s="47" t="s">
        <v>312</v>
      </c>
      <c r="I76" s="55">
        <v>28998</v>
      </c>
      <c r="J76" s="55">
        <v>5184123.25</v>
      </c>
      <c r="L76" s="47" t="s">
        <v>312</v>
      </c>
      <c r="M76" s="55">
        <v>5184123.25</v>
      </c>
    </row>
    <row r="77" spans="1:13">
      <c r="A77" s="47">
        <v>1289130</v>
      </c>
      <c r="B77" s="47" t="s">
        <v>292</v>
      </c>
      <c r="C77" s="47">
        <v>1155</v>
      </c>
      <c r="D77" s="47" t="s">
        <v>37</v>
      </c>
      <c r="F77" s="47" t="s">
        <v>309</v>
      </c>
      <c r="G77" s="47">
        <v>193359</v>
      </c>
      <c r="H77" s="47" t="s">
        <v>161</v>
      </c>
      <c r="I77" s="55">
        <v>2754</v>
      </c>
      <c r="J77" s="55">
        <v>486933.49</v>
      </c>
      <c r="L77" s="47" t="s">
        <v>161</v>
      </c>
      <c r="M77" s="55">
        <v>486933.49</v>
      </c>
    </row>
    <row r="78" spans="1:13">
      <c r="A78" s="47">
        <v>1289152</v>
      </c>
      <c r="B78" s="47" t="s">
        <v>292</v>
      </c>
      <c r="C78" s="47">
        <v>1155</v>
      </c>
      <c r="D78" s="47" t="s">
        <v>38</v>
      </c>
      <c r="F78" s="47" t="s">
        <v>266</v>
      </c>
      <c r="G78" s="47">
        <v>874676</v>
      </c>
      <c r="H78" s="47" t="s">
        <v>264</v>
      </c>
      <c r="I78" s="55">
        <v>3940</v>
      </c>
      <c r="J78" s="55">
        <v>898345.56</v>
      </c>
      <c r="L78" s="47" t="s">
        <v>264</v>
      </c>
      <c r="M78" s="55">
        <v>898345.56</v>
      </c>
    </row>
    <row r="79" spans="1:13">
      <c r="A79" s="47">
        <v>1289152</v>
      </c>
      <c r="B79" s="47" t="s">
        <v>292</v>
      </c>
      <c r="C79" s="47">
        <v>1155</v>
      </c>
      <c r="D79" s="47" t="s">
        <v>38</v>
      </c>
      <c r="F79" s="47" t="s">
        <v>32</v>
      </c>
      <c r="G79" s="47">
        <v>1296207</v>
      </c>
      <c r="H79" s="47" t="s">
        <v>264</v>
      </c>
      <c r="I79" s="55">
        <v>3600</v>
      </c>
      <c r="J79" s="55">
        <v>867964.73</v>
      </c>
      <c r="L79" s="47" t="s">
        <v>264</v>
      </c>
      <c r="M79" s="55">
        <v>867964.73</v>
      </c>
    </row>
    <row r="80" spans="1:13">
      <c r="A80" s="47">
        <v>1289156</v>
      </c>
      <c r="B80" s="47" t="s">
        <v>292</v>
      </c>
      <c r="C80" s="47">
        <v>1155</v>
      </c>
      <c r="D80" s="47" t="s">
        <v>39</v>
      </c>
      <c r="F80" s="47" t="s">
        <v>266</v>
      </c>
      <c r="G80" s="47">
        <v>874676</v>
      </c>
      <c r="H80" s="47" t="s">
        <v>264</v>
      </c>
      <c r="I80" s="55">
        <v>10</v>
      </c>
      <c r="J80" s="55">
        <v>7342.91</v>
      </c>
      <c r="L80" s="47" t="s">
        <v>264</v>
      </c>
      <c r="M80" s="55">
        <v>7342.91</v>
      </c>
    </row>
    <row r="81" spans="1:13">
      <c r="A81" s="47">
        <v>1289180</v>
      </c>
      <c r="B81" s="47" t="s">
        <v>292</v>
      </c>
      <c r="C81" s="47">
        <v>1155</v>
      </c>
      <c r="D81" s="47" t="s">
        <v>40</v>
      </c>
      <c r="F81" s="47" t="s">
        <v>41</v>
      </c>
      <c r="G81" s="47">
        <v>1265457</v>
      </c>
      <c r="H81" s="47" t="s">
        <v>42</v>
      </c>
      <c r="I81" s="55">
        <v>11484</v>
      </c>
      <c r="J81" s="55">
        <v>2155425.91</v>
      </c>
      <c r="L81" s="47" t="s">
        <v>42</v>
      </c>
      <c r="M81" s="55">
        <v>2155425.91</v>
      </c>
    </row>
    <row r="82" spans="1:13">
      <c r="A82" s="47">
        <v>1289203</v>
      </c>
      <c r="B82" s="47" t="s">
        <v>292</v>
      </c>
      <c r="C82" s="47">
        <v>1155</v>
      </c>
      <c r="D82" s="47" t="s">
        <v>16</v>
      </c>
      <c r="F82" s="47" t="s">
        <v>34</v>
      </c>
      <c r="G82" s="47">
        <v>6540</v>
      </c>
      <c r="H82" s="47" t="s">
        <v>162</v>
      </c>
      <c r="I82" s="55">
        <v>100</v>
      </c>
      <c r="J82" s="55">
        <v>12710.54</v>
      </c>
      <c r="L82" s="47" t="s">
        <v>162</v>
      </c>
      <c r="M82" s="55">
        <v>12710.54</v>
      </c>
    </row>
    <row r="83" spans="1:13">
      <c r="A83" s="47">
        <v>1298691</v>
      </c>
      <c r="B83" s="47" t="s">
        <v>292</v>
      </c>
      <c r="C83" s="47">
        <v>1155</v>
      </c>
      <c r="D83" s="47" t="s">
        <v>43</v>
      </c>
      <c r="F83" s="47" t="s">
        <v>309</v>
      </c>
      <c r="G83" s="47">
        <v>193359</v>
      </c>
      <c r="H83" s="47" t="s">
        <v>161</v>
      </c>
      <c r="I83" s="55">
        <v>62100</v>
      </c>
      <c r="J83" s="55">
        <v>11615812.369999999</v>
      </c>
      <c r="L83" s="47" t="s">
        <v>161</v>
      </c>
      <c r="M83" s="55">
        <v>11615812.369999999</v>
      </c>
    </row>
    <row r="84" spans="1:13">
      <c r="A84" s="47">
        <v>1298851</v>
      </c>
      <c r="B84" s="47" t="s">
        <v>292</v>
      </c>
      <c r="C84" s="47">
        <v>1155</v>
      </c>
      <c r="D84" s="47" t="s">
        <v>44</v>
      </c>
      <c r="F84" s="47" t="s">
        <v>45</v>
      </c>
      <c r="G84" s="47">
        <v>313313</v>
      </c>
      <c r="H84" s="47" t="s">
        <v>46</v>
      </c>
      <c r="I84" s="55">
        <v>540</v>
      </c>
      <c r="J84" s="55">
        <v>98011.49</v>
      </c>
      <c r="L84" s="47" t="s">
        <v>46</v>
      </c>
      <c r="M84" s="55">
        <v>98011.49</v>
      </c>
    </row>
    <row r="85" spans="1:13">
      <c r="A85" s="47">
        <v>1298851</v>
      </c>
      <c r="B85" s="47" t="s">
        <v>292</v>
      </c>
      <c r="C85" s="47">
        <v>1155</v>
      </c>
      <c r="D85" s="47" t="s">
        <v>44</v>
      </c>
      <c r="F85" s="47" t="s">
        <v>302</v>
      </c>
      <c r="G85" s="47">
        <v>71408</v>
      </c>
      <c r="H85" s="47" t="s">
        <v>303</v>
      </c>
      <c r="I85" s="55">
        <v>11600</v>
      </c>
      <c r="J85" s="55">
        <v>1944609.66</v>
      </c>
      <c r="L85" s="47" t="s">
        <v>303</v>
      </c>
      <c r="M85" s="55">
        <v>1944609.66</v>
      </c>
    </row>
    <row r="86" spans="1:13">
      <c r="A86" s="47">
        <v>1298852</v>
      </c>
      <c r="B86" s="47" t="s">
        <v>292</v>
      </c>
      <c r="C86" s="47">
        <v>1155</v>
      </c>
      <c r="D86" s="47" t="s">
        <v>47</v>
      </c>
      <c r="F86" s="47" t="s">
        <v>41</v>
      </c>
      <c r="G86" s="47">
        <v>1265457</v>
      </c>
      <c r="H86" s="47" t="s">
        <v>42</v>
      </c>
      <c r="I86" s="55">
        <v>23760</v>
      </c>
      <c r="J86" s="55">
        <v>5533105.9299999997</v>
      </c>
      <c r="L86" s="47" t="s">
        <v>42</v>
      </c>
      <c r="M86" s="55">
        <v>5533105.9299999997</v>
      </c>
    </row>
    <row r="87" spans="1:13">
      <c r="A87" s="47">
        <v>1298855</v>
      </c>
      <c r="B87" s="47" t="s">
        <v>292</v>
      </c>
      <c r="C87" s="47">
        <v>1155</v>
      </c>
      <c r="D87" s="47" t="s">
        <v>48</v>
      </c>
      <c r="F87" s="47" t="s">
        <v>311</v>
      </c>
      <c r="G87" s="47">
        <v>71400</v>
      </c>
      <c r="H87" s="47" t="s">
        <v>312</v>
      </c>
      <c r="I87" s="55">
        <v>12</v>
      </c>
      <c r="J87" s="55">
        <v>2402.7399999999998</v>
      </c>
      <c r="L87" s="47" t="s">
        <v>312</v>
      </c>
      <c r="M87" s="55">
        <v>2402.7399999999998</v>
      </c>
    </row>
    <row r="88" spans="1:13">
      <c r="A88" s="47">
        <v>1298855</v>
      </c>
      <c r="B88" s="47" t="s">
        <v>292</v>
      </c>
      <c r="C88" s="47">
        <v>1155</v>
      </c>
      <c r="D88" s="47" t="s">
        <v>48</v>
      </c>
      <c r="F88" s="47" t="s">
        <v>266</v>
      </c>
      <c r="G88" s="47">
        <v>874676</v>
      </c>
      <c r="H88" s="47" t="s">
        <v>264</v>
      </c>
      <c r="I88" s="55">
        <v>104</v>
      </c>
      <c r="J88" s="55">
        <v>24560.49</v>
      </c>
      <c r="L88" s="47" t="s">
        <v>264</v>
      </c>
      <c r="M88" s="55">
        <v>24560.49</v>
      </c>
    </row>
    <row r="89" spans="1:13">
      <c r="A89" s="47">
        <v>1298855</v>
      </c>
      <c r="B89" s="47" t="s">
        <v>292</v>
      </c>
      <c r="C89" s="47">
        <v>1155</v>
      </c>
      <c r="D89" s="47" t="s">
        <v>48</v>
      </c>
      <c r="F89" s="47" t="s">
        <v>41</v>
      </c>
      <c r="G89" s="47">
        <v>1265457</v>
      </c>
      <c r="H89" s="47" t="s">
        <v>42</v>
      </c>
      <c r="I89" s="55">
        <v>24</v>
      </c>
      <c r="J89" s="55">
        <v>4680.1499999999996</v>
      </c>
      <c r="L89" s="47" t="s">
        <v>42</v>
      </c>
      <c r="M89" s="55">
        <v>4680.1499999999996</v>
      </c>
    </row>
    <row r="90" spans="1:13">
      <c r="A90" s="47">
        <v>1298856</v>
      </c>
      <c r="B90" s="47" t="s">
        <v>292</v>
      </c>
      <c r="C90" s="47">
        <v>1155</v>
      </c>
      <c r="D90" s="47" t="s">
        <v>49</v>
      </c>
      <c r="F90" s="47" t="s">
        <v>311</v>
      </c>
      <c r="G90" s="47">
        <v>71400</v>
      </c>
      <c r="H90" s="47" t="s">
        <v>312</v>
      </c>
      <c r="I90" s="55">
        <v>13320</v>
      </c>
      <c r="J90" s="55">
        <v>2240937.4900000002</v>
      </c>
      <c r="L90" s="47" t="s">
        <v>312</v>
      </c>
      <c r="M90" s="55">
        <v>2240937.4900000002</v>
      </c>
    </row>
    <row r="91" spans="1:13">
      <c r="A91" s="47">
        <v>1298856</v>
      </c>
      <c r="B91" s="47" t="s">
        <v>292</v>
      </c>
      <c r="C91" s="47">
        <v>1155</v>
      </c>
      <c r="D91" s="47" t="s">
        <v>49</v>
      </c>
      <c r="F91" s="47" t="s">
        <v>266</v>
      </c>
      <c r="G91" s="47">
        <v>874676</v>
      </c>
      <c r="H91" s="47" t="s">
        <v>264</v>
      </c>
      <c r="I91" s="55">
        <v>360</v>
      </c>
      <c r="J91" s="55">
        <v>68708.86</v>
      </c>
      <c r="L91" s="47" t="s">
        <v>264</v>
      </c>
      <c r="M91" s="55">
        <v>68708.86</v>
      </c>
    </row>
    <row r="92" spans="1:13">
      <c r="A92" s="47">
        <v>1298859</v>
      </c>
      <c r="B92" s="47" t="s">
        <v>292</v>
      </c>
      <c r="C92" s="47">
        <v>1155</v>
      </c>
      <c r="D92" s="47" t="s">
        <v>50</v>
      </c>
      <c r="F92" s="47" t="s">
        <v>311</v>
      </c>
      <c r="G92" s="47">
        <v>71400</v>
      </c>
      <c r="H92" s="47" t="s">
        <v>312</v>
      </c>
      <c r="I92" s="55">
        <v>756</v>
      </c>
      <c r="J92" s="55">
        <v>239519.06</v>
      </c>
      <c r="L92" s="47" t="s">
        <v>312</v>
      </c>
      <c r="M92" s="55">
        <v>239519.06</v>
      </c>
    </row>
    <row r="93" spans="1:13">
      <c r="A93" s="47">
        <v>1298924</v>
      </c>
      <c r="B93" s="47" t="s">
        <v>292</v>
      </c>
      <c r="C93" s="47">
        <v>1155</v>
      </c>
      <c r="D93" s="47" t="s">
        <v>51</v>
      </c>
      <c r="F93" s="47" t="s">
        <v>309</v>
      </c>
      <c r="G93" s="47">
        <v>193359</v>
      </c>
      <c r="H93" s="47" t="s">
        <v>161</v>
      </c>
      <c r="I93" s="55">
        <v>68</v>
      </c>
      <c r="J93" s="55">
        <v>13476.33</v>
      </c>
      <c r="L93" s="47" t="s">
        <v>161</v>
      </c>
      <c r="M93" s="55">
        <v>13476.33</v>
      </c>
    </row>
    <row r="94" spans="1:13">
      <c r="A94" s="47">
        <v>1299271</v>
      </c>
      <c r="B94" s="47" t="s">
        <v>292</v>
      </c>
      <c r="C94" s="47">
        <v>1155</v>
      </c>
      <c r="D94" s="47" t="s">
        <v>52</v>
      </c>
      <c r="F94" s="47" t="s">
        <v>41</v>
      </c>
      <c r="G94" s="47">
        <v>1265457</v>
      </c>
      <c r="H94" s="47" t="s">
        <v>42</v>
      </c>
      <c r="I94" s="55">
        <v>11340</v>
      </c>
      <c r="J94" s="55">
        <v>1871127.15</v>
      </c>
      <c r="L94" s="47" t="s">
        <v>42</v>
      </c>
      <c r="M94" s="55">
        <v>1871127.15</v>
      </c>
    </row>
    <row r="95" spans="1:13">
      <c r="A95" s="47">
        <v>1299282</v>
      </c>
      <c r="B95" s="47" t="s">
        <v>292</v>
      </c>
      <c r="C95" s="47">
        <v>1155</v>
      </c>
      <c r="D95" s="47" t="s">
        <v>53</v>
      </c>
      <c r="F95" s="47" t="s">
        <v>34</v>
      </c>
      <c r="G95" s="47">
        <v>6540</v>
      </c>
      <c r="H95" s="47" t="s">
        <v>162</v>
      </c>
      <c r="I95" s="55">
        <v>10</v>
      </c>
      <c r="J95" s="55">
        <v>2922.59</v>
      </c>
      <c r="L95" s="47" t="s">
        <v>162</v>
      </c>
      <c r="M95" s="55">
        <v>2922.59</v>
      </c>
    </row>
    <row r="96" spans="1:13">
      <c r="A96" s="47">
        <v>1299479</v>
      </c>
      <c r="B96" s="47" t="s">
        <v>292</v>
      </c>
      <c r="C96" s="47">
        <v>1155</v>
      </c>
      <c r="D96" s="47" t="s">
        <v>54</v>
      </c>
      <c r="F96" s="47" t="s">
        <v>311</v>
      </c>
      <c r="G96" s="47">
        <v>71400</v>
      </c>
      <c r="H96" s="47" t="s">
        <v>312</v>
      </c>
      <c r="I96" s="55">
        <v>1080</v>
      </c>
      <c r="J96" s="55">
        <v>177070.56</v>
      </c>
      <c r="L96" s="47" t="s">
        <v>312</v>
      </c>
      <c r="M96" s="55">
        <v>177070.56</v>
      </c>
    </row>
    <row r="97" spans="1:13">
      <c r="A97" s="47">
        <v>1299479</v>
      </c>
      <c r="B97" s="47" t="s">
        <v>292</v>
      </c>
      <c r="C97" s="47">
        <v>1155</v>
      </c>
      <c r="D97" s="47" t="s">
        <v>54</v>
      </c>
      <c r="F97" s="47" t="s">
        <v>41</v>
      </c>
      <c r="G97" s="47">
        <v>1265457</v>
      </c>
      <c r="H97" s="47" t="s">
        <v>42</v>
      </c>
      <c r="I97" s="55">
        <v>245</v>
      </c>
      <c r="J97" s="55">
        <v>63757.04</v>
      </c>
      <c r="L97" s="47" t="s">
        <v>42</v>
      </c>
      <c r="M97" s="55">
        <v>63757.04</v>
      </c>
    </row>
    <row r="98" spans="1:13">
      <c r="A98" s="47">
        <v>1299589</v>
      </c>
      <c r="B98" s="47" t="s">
        <v>292</v>
      </c>
      <c r="C98" s="47">
        <v>1155</v>
      </c>
      <c r="D98" s="47" t="s">
        <v>55</v>
      </c>
      <c r="F98" s="47" t="s">
        <v>41</v>
      </c>
      <c r="G98" s="47">
        <v>1265457</v>
      </c>
      <c r="H98" s="47" t="s">
        <v>42</v>
      </c>
      <c r="I98" s="55">
        <v>10592</v>
      </c>
      <c r="J98" s="55">
        <v>2629845.25</v>
      </c>
      <c r="L98" s="47" t="s">
        <v>42</v>
      </c>
      <c r="M98" s="55">
        <v>2629845.25</v>
      </c>
    </row>
    <row r="99" spans="1:13">
      <c r="A99" s="47">
        <v>1299592</v>
      </c>
      <c r="B99" s="47" t="s">
        <v>292</v>
      </c>
      <c r="C99" s="47">
        <v>1155</v>
      </c>
      <c r="D99" s="47" t="s">
        <v>56</v>
      </c>
      <c r="F99" s="47" t="s">
        <v>22</v>
      </c>
      <c r="G99" s="47">
        <v>1296231</v>
      </c>
      <c r="H99" s="47" t="s">
        <v>114</v>
      </c>
      <c r="I99" s="55">
        <v>88</v>
      </c>
      <c r="J99" s="55">
        <v>32502.19</v>
      </c>
      <c r="L99" s="47" t="s">
        <v>114</v>
      </c>
      <c r="M99" s="55">
        <v>32502.19</v>
      </c>
    </row>
    <row r="100" spans="1:13">
      <c r="A100" s="47">
        <v>1299594</v>
      </c>
      <c r="B100" s="47" t="s">
        <v>292</v>
      </c>
      <c r="C100" s="47">
        <v>1155</v>
      </c>
      <c r="D100" s="47" t="s">
        <v>57</v>
      </c>
      <c r="F100" s="47" t="s">
        <v>41</v>
      </c>
      <c r="G100" s="47">
        <v>1265457</v>
      </c>
      <c r="H100" s="47" t="s">
        <v>42</v>
      </c>
      <c r="I100" s="55">
        <v>2844</v>
      </c>
      <c r="J100" s="55">
        <v>634125.43000000005</v>
      </c>
      <c r="L100" s="47" t="s">
        <v>42</v>
      </c>
      <c r="M100" s="55">
        <v>634125.43000000005</v>
      </c>
    </row>
    <row r="101" spans="1:13">
      <c r="A101" s="47">
        <v>1299595</v>
      </c>
      <c r="B101" s="47" t="s">
        <v>292</v>
      </c>
      <c r="C101" s="47">
        <v>1155</v>
      </c>
      <c r="D101" s="47" t="s">
        <v>58</v>
      </c>
      <c r="F101" s="47" t="s">
        <v>41</v>
      </c>
      <c r="G101" s="47">
        <v>1265457</v>
      </c>
      <c r="H101" s="47" t="s">
        <v>42</v>
      </c>
      <c r="I101" s="55">
        <v>160</v>
      </c>
      <c r="J101" s="55">
        <v>40383.79</v>
      </c>
      <c r="L101" s="47" t="s">
        <v>42</v>
      </c>
      <c r="M101" s="55">
        <v>40383.79</v>
      </c>
    </row>
    <row r="102" spans="1:13">
      <c r="A102" s="47">
        <v>1299597</v>
      </c>
      <c r="B102" s="47" t="s">
        <v>292</v>
      </c>
      <c r="C102" s="47">
        <v>1155</v>
      </c>
      <c r="D102" s="47" t="s">
        <v>59</v>
      </c>
      <c r="F102" s="47" t="s">
        <v>266</v>
      </c>
      <c r="G102" s="47">
        <v>874676</v>
      </c>
      <c r="H102" s="47" t="s">
        <v>264</v>
      </c>
      <c r="I102" s="55">
        <v>7920</v>
      </c>
      <c r="J102" s="55">
        <v>1827110.14</v>
      </c>
      <c r="L102" s="47" t="s">
        <v>264</v>
      </c>
      <c r="M102" s="55">
        <v>1827110.14</v>
      </c>
    </row>
    <row r="103" spans="1:13">
      <c r="A103" s="47">
        <v>1299597</v>
      </c>
      <c r="B103" s="47" t="s">
        <v>292</v>
      </c>
      <c r="C103" s="47">
        <v>1155</v>
      </c>
      <c r="D103" s="47" t="s">
        <v>59</v>
      </c>
      <c r="F103" s="47" t="s">
        <v>32</v>
      </c>
      <c r="G103" s="47">
        <v>1296207</v>
      </c>
      <c r="H103" s="47" t="s">
        <v>264</v>
      </c>
      <c r="I103" s="55">
        <v>2160</v>
      </c>
      <c r="J103" s="55">
        <v>525143.54</v>
      </c>
      <c r="L103" s="47" t="s">
        <v>264</v>
      </c>
      <c r="M103" s="55">
        <v>525143.54</v>
      </c>
    </row>
    <row r="104" spans="1:13">
      <c r="A104" s="47">
        <v>1299704</v>
      </c>
      <c r="B104" s="47" t="s">
        <v>292</v>
      </c>
      <c r="C104" s="47">
        <v>1155</v>
      </c>
      <c r="D104" s="47" t="s">
        <v>60</v>
      </c>
      <c r="F104" s="47" t="s">
        <v>41</v>
      </c>
      <c r="G104" s="47">
        <v>1265457</v>
      </c>
      <c r="H104" s="47" t="s">
        <v>42</v>
      </c>
      <c r="I104" s="55">
        <v>16</v>
      </c>
      <c r="J104" s="55">
        <v>3456.85</v>
      </c>
      <c r="L104" s="47" t="s">
        <v>42</v>
      </c>
      <c r="M104" s="55">
        <v>3456.85</v>
      </c>
    </row>
    <row r="105" spans="1:13">
      <c r="A105" s="47">
        <v>1299704</v>
      </c>
      <c r="B105" s="47" t="s">
        <v>292</v>
      </c>
      <c r="C105" s="47">
        <v>1155</v>
      </c>
      <c r="D105" s="47" t="s">
        <v>60</v>
      </c>
      <c r="F105" s="47" t="s">
        <v>309</v>
      </c>
      <c r="G105" s="47">
        <v>193359</v>
      </c>
      <c r="H105" s="47" t="s">
        <v>161</v>
      </c>
      <c r="I105" s="55">
        <v>12</v>
      </c>
      <c r="J105" s="55">
        <v>2335.91</v>
      </c>
      <c r="L105" s="47" t="s">
        <v>161</v>
      </c>
      <c r="M105" s="55">
        <v>2335.91</v>
      </c>
    </row>
    <row r="106" spans="1:13">
      <c r="A106" s="47">
        <v>1299708</v>
      </c>
      <c r="B106" s="47" t="s">
        <v>292</v>
      </c>
      <c r="C106" s="47">
        <v>1155</v>
      </c>
      <c r="D106" s="47" t="s">
        <v>61</v>
      </c>
      <c r="F106" s="47" t="s">
        <v>311</v>
      </c>
      <c r="G106" s="47">
        <v>71400</v>
      </c>
      <c r="H106" s="47" t="s">
        <v>312</v>
      </c>
      <c r="I106" s="55">
        <v>1788</v>
      </c>
      <c r="J106" s="55">
        <v>408774.62</v>
      </c>
      <c r="L106" s="47" t="s">
        <v>312</v>
      </c>
      <c r="M106" s="55">
        <v>408774.62</v>
      </c>
    </row>
    <row r="107" spans="1:13">
      <c r="A107" s="47">
        <v>1299710</v>
      </c>
      <c r="B107" s="47" t="s">
        <v>292</v>
      </c>
      <c r="C107" s="47">
        <v>1155</v>
      </c>
      <c r="D107" s="47" t="s">
        <v>62</v>
      </c>
      <c r="F107" s="47" t="s">
        <v>311</v>
      </c>
      <c r="G107" s="47">
        <v>71400</v>
      </c>
      <c r="H107" s="47" t="s">
        <v>312</v>
      </c>
      <c r="I107" s="55">
        <v>26460</v>
      </c>
      <c r="J107" s="55">
        <v>4804724.21</v>
      </c>
      <c r="L107" s="47" t="s">
        <v>312</v>
      </c>
      <c r="M107" s="55">
        <v>4804724.21</v>
      </c>
    </row>
    <row r="108" spans="1:13">
      <c r="A108" s="47">
        <v>1299712</v>
      </c>
      <c r="B108" s="47" t="s">
        <v>292</v>
      </c>
      <c r="C108" s="47">
        <v>1155</v>
      </c>
      <c r="D108" s="47" t="s">
        <v>63</v>
      </c>
      <c r="F108" s="47" t="s">
        <v>309</v>
      </c>
      <c r="G108" s="47">
        <v>193359</v>
      </c>
      <c r="H108" s="47" t="s">
        <v>161</v>
      </c>
      <c r="I108" s="55">
        <v>36</v>
      </c>
      <c r="J108" s="55">
        <v>11406.15</v>
      </c>
      <c r="L108" s="47" t="s">
        <v>161</v>
      </c>
      <c r="M108" s="55">
        <v>11406.15</v>
      </c>
    </row>
    <row r="109" spans="1:13">
      <c r="A109" s="47">
        <v>1299712</v>
      </c>
      <c r="B109" s="47" t="s">
        <v>292</v>
      </c>
      <c r="C109" s="47">
        <v>1155</v>
      </c>
      <c r="D109" s="47" t="s">
        <v>63</v>
      </c>
      <c r="F109" s="47" t="s">
        <v>22</v>
      </c>
      <c r="G109" s="47">
        <v>1296231</v>
      </c>
      <c r="H109" s="47" t="s">
        <v>114</v>
      </c>
      <c r="I109" s="55">
        <v>120</v>
      </c>
      <c r="J109" s="55">
        <v>49208.94</v>
      </c>
      <c r="L109" s="47" t="s">
        <v>114</v>
      </c>
      <c r="M109" s="55">
        <v>49208.94</v>
      </c>
    </row>
    <row r="110" spans="1:13">
      <c r="A110" s="47">
        <v>1301630</v>
      </c>
      <c r="B110" s="47" t="s">
        <v>292</v>
      </c>
      <c r="C110" s="47">
        <v>1155</v>
      </c>
      <c r="D110" s="47" t="s">
        <v>64</v>
      </c>
      <c r="F110" s="47" t="s">
        <v>41</v>
      </c>
      <c r="G110" s="47">
        <v>1265457</v>
      </c>
      <c r="H110" s="47" t="s">
        <v>42</v>
      </c>
      <c r="I110" s="55">
        <v>1512</v>
      </c>
      <c r="J110" s="55">
        <v>290754.05</v>
      </c>
      <c r="L110" s="47" t="s">
        <v>42</v>
      </c>
      <c r="M110" s="55">
        <v>290754.05</v>
      </c>
    </row>
    <row r="111" spans="1:13">
      <c r="A111" s="47">
        <v>1308356</v>
      </c>
      <c r="B111" s="47" t="s">
        <v>292</v>
      </c>
      <c r="C111" s="47">
        <v>1155</v>
      </c>
      <c r="D111" s="47" t="s">
        <v>65</v>
      </c>
      <c r="F111" s="47" t="s">
        <v>41</v>
      </c>
      <c r="G111" s="47">
        <v>1265457</v>
      </c>
      <c r="H111" s="47" t="s">
        <v>42</v>
      </c>
      <c r="I111" s="55">
        <v>6232</v>
      </c>
      <c r="J111" s="55">
        <v>1455347.95</v>
      </c>
      <c r="L111" s="47" t="s">
        <v>42</v>
      </c>
      <c r="M111" s="55">
        <v>1455347.95</v>
      </c>
    </row>
    <row r="112" spans="1:13">
      <c r="A112" s="47">
        <v>1315760</v>
      </c>
      <c r="B112" s="47" t="s">
        <v>292</v>
      </c>
      <c r="C112" s="47">
        <v>1155</v>
      </c>
      <c r="D112" s="47" t="s">
        <v>1</v>
      </c>
      <c r="F112" s="47" t="s">
        <v>304</v>
      </c>
      <c r="G112" s="47">
        <v>1280650</v>
      </c>
      <c r="H112" s="47" t="s">
        <v>305</v>
      </c>
      <c r="I112" s="55">
        <v>10000</v>
      </c>
      <c r="J112" s="55">
        <v>51988.66</v>
      </c>
      <c r="L112" s="47" t="s">
        <v>305</v>
      </c>
      <c r="M112" s="55">
        <v>51988.66</v>
      </c>
    </row>
    <row r="113" spans="1:13">
      <c r="A113" s="47">
        <v>1315760</v>
      </c>
      <c r="B113" s="47" t="s">
        <v>292</v>
      </c>
      <c r="C113" s="47">
        <v>1155</v>
      </c>
      <c r="D113" s="47" t="s">
        <v>1</v>
      </c>
      <c r="F113" s="47" t="s">
        <v>304</v>
      </c>
      <c r="G113" s="47">
        <v>1280651</v>
      </c>
      <c r="H113" s="47" t="s">
        <v>305</v>
      </c>
      <c r="I113" s="55">
        <v>5000</v>
      </c>
      <c r="J113" s="55">
        <v>27906.12</v>
      </c>
      <c r="L113" s="47" t="s">
        <v>305</v>
      </c>
      <c r="M113" s="55">
        <v>27906.12</v>
      </c>
    </row>
    <row r="114" spans="1:13">
      <c r="A114" s="47">
        <v>1318000</v>
      </c>
      <c r="B114" s="47" t="s">
        <v>292</v>
      </c>
      <c r="C114" s="47">
        <v>1155</v>
      </c>
      <c r="D114" s="47" t="s">
        <v>66</v>
      </c>
      <c r="F114" s="47" t="s">
        <v>311</v>
      </c>
      <c r="G114" s="47">
        <v>71400</v>
      </c>
      <c r="H114" s="47" t="s">
        <v>312</v>
      </c>
      <c r="I114" s="55">
        <v>276</v>
      </c>
      <c r="J114" s="55">
        <v>75018.600000000006</v>
      </c>
      <c r="L114" s="47" t="s">
        <v>312</v>
      </c>
      <c r="M114" s="55">
        <v>75018.600000000006</v>
      </c>
    </row>
    <row r="115" spans="1:13">
      <c r="A115" s="47">
        <v>1318000</v>
      </c>
      <c r="B115" s="47" t="s">
        <v>292</v>
      </c>
      <c r="C115" s="47">
        <v>1155</v>
      </c>
      <c r="D115" s="47" t="s">
        <v>66</v>
      </c>
      <c r="F115" s="47" t="s">
        <v>41</v>
      </c>
      <c r="G115" s="47">
        <v>1265457</v>
      </c>
      <c r="H115" s="47" t="s">
        <v>42</v>
      </c>
      <c r="I115" s="55">
        <v>24</v>
      </c>
      <c r="J115" s="55">
        <v>5025.16</v>
      </c>
      <c r="L115" s="47" t="s">
        <v>42</v>
      </c>
      <c r="M115" s="55">
        <v>5025.16</v>
      </c>
    </row>
    <row r="116" spans="1:13">
      <c r="A116" s="47">
        <v>1319396</v>
      </c>
      <c r="B116" s="47" t="s">
        <v>292</v>
      </c>
      <c r="C116" s="47">
        <v>1155</v>
      </c>
      <c r="D116" s="47" t="s">
        <v>67</v>
      </c>
      <c r="F116" s="47" t="s">
        <v>41</v>
      </c>
      <c r="G116" s="47">
        <v>1265457</v>
      </c>
      <c r="H116" s="47" t="s">
        <v>42</v>
      </c>
      <c r="I116" s="55">
        <v>1440</v>
      </c>
      <c r="J116" s="55">
        <v>244221.19</v>
      </c>
      <c r="L116" s="47" t="s">
        <v>42</v>
      </c>
      <c r="M116" s="55">
        <v>244221.19</v>
      </c>
    </row>
    <row r="117" spans="1:13">
      <c r="A117" s="47">
        <v>1327277</v>
      </c>
      <c r="B117" s="47" t="s">
        <v>292</v>
      </c>
      <c r="C117" s="47">
        <v>1155</v>
      </c>
      <c r="D117" s="47" t="s">
        <v>285</v>
      </c>
      <c r="F117" s="47" t="s">
        <v>317</v>
      </c>
      <c r="G117" s="47">
        <v>74093</v>
      </c>
      <c r="H117" s="47" t="s">
        <v>318</v>
      </c>
      <c r="I117" s="55">
        <v>55050</v>
      </c>
      <c r="J117" s="55">
        <v>5556966.1799999997</v>
      </c>
      <c r="L117" s="47" t="s">
        <v>318</v>
      </c>
      <c r="M117" s="55">
        <v>5556966.1799999997</v>
      </c>
    </row>
    <row r="118" spans="1:13">
      <c r="A118" s="47">
        <v>1327278</v>
      </c>
      <c r="B118" s="47" t="s">
        <v>292</v>
      </c>
      <c r="C118" s="47">
        <v>1155</v>
      </c>
      <c r="D118" s="47" t="s">
        <v>286</v>
      </c>
      <c r="F118" s="47" t="s">
        <v>309</v>
      </c>
      <c r="G118" s="47">
        <v>193359</v>
      </c>
      <c r="H118" s="47" t="s">
        <v>161</v>
      </c>
      <c r="I118" s="55">
        <v>136500</v>
      </c>
      <c r="J118" s="55">
        <v>13153913.98</v>
      </c>
      <c r="L118" s="47" t="s">
        <v>161</v>
      </c>
      <c r="M118" s="55">
        <v>13153913.98</v>
      </c>
    </row>
    <row r="119" spans="1:13">
      <c r="A119" s="47">
        <v>1327278</v>
      </c>
      <c r="B119" s="47" t="s">
        <v>292</v>
      </c>
      <c r="C119" s="47">
        <v>1155</v>
      </c>
      <c r="D119" s="47" t="s">
        <v>286</v>
      </c>
      <c r="F119" s="47" t="s">
        <v>265</v>
      </c>
      <c r="G119" s="47">
        <v>1309488</v>
      </c>
      <c r="H119" s="47" t="s">
        <v>114</v>
      </c>
      <c r="I119" s="55">
        <v>465</v>
      </c>
      <c r="J119" s="55">
        <v>41256.15</v>
      </c>
      <c r="L119" s="47" t="s">
        <v>114</v>
      </c>
      <c r="M119" s="55">
        <v>41256.15</v>
      </c>
    </row>
    <row r="120" spans="1:13">
      <c r="A120" s="47">
        <v>1327278</v>
      </c>
      <c r="B120" s="47" t="s">
        <v>292</v>
      </c>
      <c r="C120" s="47">
        <v>1155</v>
      </c>
      <c r="D120" s="47" t="s">
        <v>286</v>
      </c>
      <c r="F120" s="47" t="s">
        <v>317</v>
      </c>
      <c r="G120" s="47">
        <v>74093</v>
      </c>
      <c r="H120" s="47" t="s">
        <v>318</v>
      </c>
      <c r="I120" s="55">
        <v>144000</v>
      </c>
      <c r="J120" s="55">
        <v>14031524.609999999</v>
      </c>
      <c r="L120" s="47" t="s">
        <v>318</v>
      </c>
      <c r="M120" s="55">
        <v>14031524.609999999</v>
      </c>
    </row>
    <row r="121" spans="1:13">
      <c r="A121" s="47">
        <v>1330674</v>
      </c>
      <c r="B121" s="47" t="s">
        <v>292</v>
      </c>
      <c r="C121" s="47">
        <v>1155</v>
      </c>
      <c r="D121" s="47" t="s">
        <v>68</v>
      </c>
      <c r="F121" s="47" t="s">
        <v>69</v>
      </c>
      <c r="G121" s="47">
        <v>1280597</v>
      </c>
      <c r="H121" s="47" t="s">
        <v>263</v>
      </c>
      <c r="I121" s="55">
        <v>31920</v>
      </c>
      <c r="J121" s="55">
        <v>7464891.6100000003</v>
      </c>
      <c r="L121" s="47" t="s">
        <v>263</v>
      </c>
      <c r="M121" s="55">
        <v>7464891.6100000003</v>
      </c>
    </row>
    <row r="122" spans="1:13">
      <c r="A122" s="47">
        <v>1365124</v>
      </c>
      <c r="B122" s="47" t="s">
        <v>292</v>
      </c>
      <c r="C122" s="47">
        <v>1155</v>
      </c>
      <c r="D122" s="47" t="s">
        <v>70</v>
      </c>
      <c r="F122" s="47" t="s">
        <v>293</v>
      </c>
      <c r="G122" s="47">
        <v>1280639</v>
      </c>
      <c r="H122" s="47" t="s">
        <v>294</v>
      </c>
      <c r="I122" s="55">
        <v>400</v>
      </c>
      <c r="J122" s="55">
        <v>52917.86</v>
      </c>
      <c r="L122" s="47" t="s">
        <v>294</v>
      </c>
      <c r="M122" s="55">
        <v>52917.86</v>
      </c>
    </row>
    <row r="123" spans="1:13">
      <c r="A123" s="47">
        <v>1371794</v>
      </c>
      <c r="B123" s="47" t="s">
        <v>292</v>
      </c>
      <c r="C123" s="47">
        <v>1155</v>
      </c>
      <c r="D123" s="47" t="s">
        <v>71</v>
      </c>
      <c r="F123" s="47" t="s">
        <v>309</v>
      </c>
      <c r="G123" s="47">
        <v>193359</v>
      </c>
      <c r="H123" s="47" t="s">
        <v>161</v>
      </c>
      <c r="I123" s="55">
        <v>100</v>
      </c>
      <c r="J123" s="55">
        <v>36613.519999999997</v>
      </c>
      <c r="L123" s="47" t="s">
        <v>161</v>
      </c>
      <c r="M123" s="55">
        <v>36613.519999999997</v>
      </c>
    </row>
    <row r="124" spans="1:13">
      <c r="A124" s="47">
        <v>1371911</v>
      </c>
      <c r="B124" s="47" t="s">
        <v>292</v>
      </c>
      <c r="C124" s="47">
        <v>1155</v>
      </c>
      <c r="D124" s="47" t="s">
        <v>72</v>
      </c>
      <c r="F124" s="47" t="s">
        <v>309</v>
      </c>
      <c r="G124" s="47">
        <v>193359</v>
      </c>
      <c r="H124" s="47" t="s">
        <v>161</v>
      </c>
      <c r="I124" s="55">
        <v>158</v>
      </c>
      <c r="J124" s="55">
        <v>41535.49</v>
      </c>
      <c r="L124" s="47" t="s">
        <v>161</v>
      </c>
      <c r="M124" s="55">
        <v>41535.49</v>
      </c>
    </row>
    <row r="125" spans="1:13">
      <c r="A125" s="47">
        <v>1372286</v>
      </c>
      <c r="B125" s="47" t="s">
        <v>292</v>
      </c>
      <c r="C125" s="47">
        <v>1155</v>
      </c>
      <c r="D125" s="47" t="s">
        <v>290</v>
      </c>
      <c r="F125" s="47" t="s">
        <v>309</v>
      </c>
      <c r="G125" s="47">
        <v>193359</v>
      </c>
      <c r="H125" s="47" t="s">
        <v>161</v>
      </c>
      <c r="I125" s="55">
        <v>216</v>
      </c>
      <c r="J125" s="55">
        <v>40167.83</v>
      </c>
      <c r="L125" s="47" t="s">
        <v>161</v>
      </c>
      <c r="M125" s="55">
        <v>40167.83</v>
      </c>
    </row>
    <row r="126" spans="1:13">
      <c r="A126" s="47">
        <v>1396691</v>
      </c>
      <c r="B126" s="47" t="s">
        <v>292</v>
      </c>
      <c r="C126" s="47">
        <v>1155</v>
      </c>
      <c r="D126" s="47" t="s">
        <v>73</v>
      </c>
      <c r="F126" s="47" t="s">
        <v>309</v>
      </c>
      <c r="G126" s="47">
        <v>193359</v>
      </c>
      <c r="H126" s="47" t="s">
        <v>161</v>
      </c>
      <c r="I126" s="55">
        <v>42495</v>
      </c>
      <c r="J126" s="55">
        <v>4793546.16</v>
      </c>
      <c r="L126" s="47" t="s">
        <v>161</v>
      </c>
      <c r="M126" s="55">
        <v>4793546.16</v>
      </c>
    </row>
    <row r="127" spans="1:13">
      <c r="A127" s="47">
        <v>1420833</v>
      </c>
      <c r="B127" s="47" t="s">
        <v>292</v>
      </c>
      <c r="C127" s="47">
        <v>1155</v>
      </c>
      <c r="D127" s="47" t="s">
        <v>74</v>
      </c>
      <c r="F127" s="47" t="s">
        <v>75</v>
      </c>
      <c r="G127" s="47">
        <v>470133</v>
      </c>
      <c r="H127" s="47" t="s">
        <v>76</v>
      </c>
      <c r="I127" s="55">
        <v>3510</v>
      </c>
      <c r="J127" s="55">
        <v>1084828.07</v>
      </c>
      <c r="L127" s="47" t="s">
        <v>76</v>
      </c>
      <c r="M127" s="55">
        <v>1084828.07</v>
      </c>
    </row>
    <row r="128" spans="1:13">
      <c r="A128" s="47">
        <v>1435558</v>
      </c>
      <c r="B128" s="47" t="s">
        <v>292</v>
      </c>
      <c r="C128" s="47">
        <v>1155</v>
      </c>
      <c r="D128" s="47" t="s">
        <v>77</v>
      </c>
      <c r="F128" s="47" t="s">
        <v>302</v>
      </c>
      <c r="G128" s="47">
        <v>71408</v>
      </c>
      <c r="H128" s="47" t="s">
        <v>303</v>
      </c>
      <c r="I128" s="55">
        <v>95</v>
      </c>
      <c r="J128" s="55">
        <v>33553.910000000003</v>
      </c>
      <c r="L128" s="47" t="s">
        <v>303</v>
      </c>
      <c r="M128" s="55">
        <v>33553.910000000003</v>
      </c>
    </row>
    <row r="129" spans="1:13">
      <c r="A129" s="47">
        <v>1452453</v>
      </c>
      <c r="B129" s="47" t="s">
        <v>292</v>
      </c>
      <c r="C129" s="47">
        <v>1155</v>
      </c>
      <c r="D129" s="47" t="s">
        <v>78</v>
      </c>
      <c r="F129" s="47" t="s">
        <v>302</v>
      </c>
      <c r="G129" s="47">
        <v>71408</v>
      </c>
      <c r="H129" s="47" t="s">
        <v>303</v>
      </c>
      <c r="I129" s="55">
        <v>3</v>
      </c>
      <c r="J129" s="55">
        <v>1689.28</v>
      </c>
      <c r="L129" s="47" t="s">
        <v>303</v>
      </c>
      <c r="M129" s="55">
        <v>1689.28</v>
      </c>
    </row>
    <row r="130" spans="1:13">
      <c r="A130" s="47">
        <v>1460419</v>
      </c>
      <c r="B130" s="47" t="s">
        <v>292</v>
      </c>
      <c r="C130" s="47">
        <v>1155</v>
      </c>
      <c r="D130" s="47" t="s">
        <v>79</v>
      </c>
      <c r="F130" s="47" t="s">
        <v>41</v>
      </c>
      <c r="G130" s="47">
        <v>1265457</v>
      </c>
      <c r="H130" s="47" t="s">
        <v>42</v>
      </c>
      <c r="I130" s="55">
        <v>1440</v>
      </c>
      <c r="J130" s="55">
        <v>263151.84000000003</v>
      </c>
      <c r="L130" s="47" t="s">
        <v>42</v>
      </c>
      <c r="M130" s="55">
        <v>263151.84000000003</v>
      </c>
    </row>
    <row r="131" spans="1:13">
      <c r="A131" s="47">
        <v>1477933</v>
      </c>
      <c r="B131" s="47" t="s">
        <v>292</v>
      </c>
      <c r="C131" s="47">
        <v>1155</v>
      </c>
      <c r="D131" s="47" t="s">
        <v>277</v>
      </c>
      <c r="F131" s="47" t="s">
        <v>309</v>
      </c>
      <c r="G131" s="47">
        <v>193359</v>
      </c>
      <c r="H131" s="47" t="s">
        <v>161</v>
      </c>
      <c r="I131" s="55">
        <v>555</v>
      </c>
      <c r="J131" s="55">
        <v>63863.16</v>
      </c>
      <c r="L131" s="47" t="s">
        <v>161</v>
      </c>
      <c r="M131" s="55">
        <v>63863.16</v>
      </c>
    </row>
    <row r="132" spans="1:13">
      <c r="A132" s="47">
        <v>1485969</v>
      </c>
      <c r="B132" s="47" t="s">
        <v>292</v>
      </c>
      <c r="C132" s="47">
        <v>1155</v>
      </c>
      <c r="D132" s="47" t="s">
        <v>80</v>
      </c>
      <c r="F132" s="47" t="s">
        <v>302</v>
      </c>
      <c r="G132" s="47">
        <v>71408</v>
      </c>
      <c r="H132" s="47" t="s">
        <v>303</v>
      </c>
      <c r="I132" s="55">
        <v>160</v>
      </c>
      <c r="J132" s="55">
        <v>29172</v>
      </c>
      <c r="L132" s="47" t="s">
        <v>303</v>
      </c>
      <c r="M132" s="55">
        <v>29172</v>
      </c>
    </row>
    <row r="133" spans="1:13">
      <c r="A133" s="47">
        <v>1507177</v>
      </c>
      <c r="B133" s="47" t="s">
        <v>292</v>
      </c>
      <c r="C133" s="47">
        <v>1155</v>
      </c>
      <c r="D133" s="47" t="s">
        <v>81</v>
      </c>
      <c r="F133" s="47" t="s">
        <v>41</v>
      </c>
      <c r="G133" s="47">
        <v>1265457</v>
      </c>
      <c r="H133" s="47" t="s">
        <v>42</v>
      </c>
      <c r="I133" s="55">
        <v>100</v>
      </c>
      <c r="J133" s="55">
        <v>25980.03</v>
      </c>
      <c r="L133" s="47" t="s">
        <v>42</v>
      </c>
      <c r="M133" s="55">
        <v>25980.03</v>
      </c>
    </row>
    <row r="134" spans="1:13">
      <c r="A134" s="47">
        <v>1507177</v>
      </c>
      <c r="B134" s="47" t="s">
        <v>292</v>
      </c>
      <c r="C134" s="47">
        <v>1155</v>
      </c>
      <c r="D134" s="47" t="s">
        <v>81</v>
      </c>
      <c r="F134" s="47" t="s">
        <v>311</v>
      </c>
      <c r="G134" s="47">
        <v>71400</v>
      </c>
      <c r="H134" s="47" t="s">
        <v>312</v>
      </c>
      <c r="I134" s="55">
        <v>172</v>
      </c>
      <c r="J134" s="55">
        <v>33071.82</v>
      </c>
      <c r="L134" s="47" t="s">
        <v>312</v>
      </c>
      <c r="M134" s="55">
        <v>33071.82</v>
      </c>
    </row>
    <row r="135" spans="1:13">
      <c r="A135" s="47">
        <v>1507314</v>
      </c>
      <c r="B135" s="47" t="s">
        <v>292</v>
      </c>
      <c r="C135" s="47">
        <v>1155</v>
      </c>
      <c r="D135" s="47" t="s">
        <v>82</v>
      </c>
      <c r="F135" s="47" t="s">
        <v>311</v>
      </c>
      <c r="G135" s="47">
        <v>71400</v>
      </c>
      <c r="H135" s="47" t="s">
        <v>312</v>
      </c>
      <c r="I135" s="55">
        <v>24</v>
      </c>
      <c r="J135" s="55">
        <v>5759.75</v>
      </c>
      <c r="L135" s="47" t="s">
        <v>312</v>
      </c>
      <c r="M135" s="55">
        <v>5759.75</v>
      </c>
    </row>
    <row r="136" spans="1:13">
      <c r="A136" s="47">
        <v>1507315</v>
      </c>
      <c r="B136" s="47" t="s">
        <v>292</v>
      </c>
      <c r="C136" s="47">
        <v>1155</v>
      </c>
      <c r="D136" s="47" t="s">
        <v>83</v>
      </c>
      <c r="F136" s="47" t="s">
        <v>311</v>
      </c>
      <c r="G136" s="47">
        <v>71400</v>
      </c>
      <c r="H136" s="47" t="s">
        <v>312</v>
      </c>
      <c r="I136" s="55">
        <v>20</v>
      </c>
      <c r="J136" s="55">
        <v>4047.36</v>
      </c>
      <c r="L136" s="47" t="s">
        <v>312</v>
      </c>
      <c r="M136" s="55">
        <v>4047.36</v>
      </c>
    </row>
    <row r="137" spans="1:13">
      <c r="A137" s="47">
        <v>859711</v>
      </c>
      <c r="B137" s="47" t="s">
        <v>291</v>
      </c>
      <c r="C137" s="47">
        <v>3304</v>
      </c>
      <c r="D137" s="47" t="s">
        <v>324</v>
      </c>
      <c r="E137" s="47" t="s">
        <v>10</v>
      </c>
      <c r="F137" s="47" t="s">
        <v>287</v>
      </c>
      <c r="G137" s="47">
        <v>1280637</v>
      </c>
      <c r="H137" s="47" t="s">
        <v>262</v>
      </c>
      <c r="I137" s="55">
        <v>30</v>
      </c>
      <c r="J137" s="55">
        <v>14549.67</v>
      </c>
      <c r="L137" s="47" t="s">
        <v>262</v>
      </c>
      <c r="M137" s="55">
        <v>14549.67</v>
      </c>
    </row>
  </sheetData>
  <autoFilter ref="A2:J137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6"/>
  <sheetViews>
    <sheetView workbookViewId="0">
      <pane xSplit="1" ySplit="4" topLeftCell="B11" activePane="bottomRight" state="frozen"/>
      <selection pane="topRight" activeCell="D1" sqref="D1"/>
      <selection pane="bottomLeft" activeCell="A7" sqref="A7"/>
      <selection pane="bottomRight" activeCell="B21" sqref="B21"/>
    </sheetView>
  </sheetViews>
  <sheetFormatPr defaultColWidth="9" defaultRowHeight="13.2"/>
  <cols>
    <col min="1" max="1" width="8.109375" style="9" customWidth="1"/>
    <col min="2" max="2" width="26.77734375" style="10" customWidth="1"/>
    <col min="3" max="3" width="9.33203125" style="10" customWidth="1"/>
    <col min="4" max="4" width="8.44140625" style="10" customWidth="1"/>
    <col min="5" max="5" width="5.21875" style="10" customWidth="1"/>
    <col min="6" max="6" width="6.88671875" style="9" hidden="1" customWidth="1"/>
    <col min="7" max="7" width="11.33203125" style="11" customWidth="1"/>
    <col min="8" max="8" width="5.21875" style="9" customWidth="1"/>
    <col min="9" max="9" width="6.109375" style="12" customWidth="1"/>
    <col min="10" max="10" width="11.109375" style="13" customWidth="1"/>
    <col min="11" max="16384" width="9" style="9"/>
  </cols>
  <sheetData>
    <row r="1" spans="1:11" s="1" customFormat="1">
      <c r="A1" s="1" t="s">
        <v>206</v>
      </c>
      <c r="B1" s="2"/>
      <c r="C1" s="2"/>
      <c r="D1" s="2"/>
      <c r="E1" s="2"/>
      <c r="G1" s="3"/>
      <c r="I1" s="4"/>
      <c r="J1" s="20"/>
    </row>
    <row r="2" spans="1:11" s="1" customFormat="1">
      <c r="A2" s="1" t="s">
        <v>207</v>
      </c>
      <c r="B2" s="2"/>
      <c r="C2" s="2"/>
      <c r="D2" s="2"/>
      <c r="E2" s="2"/>
      <c r="G2" s="3"/>
      <c r="I2" s="4"/>
      <c r="J2" s="20"/>
    </row>
    <row r="3" spans="1:11" s="1" customFormat="1">
      <c r="A3" s="1" t="s">
        <v>113</v>
      </c>
      <c r="B3" s="2"/>
      <c r="C3" s="2"/>
      <c r="D3" s="2"/>
      <c r="E3" s="2"/>
      <c r="G3" s="3"/>
      <c r="I3" s="4"/>
      <c r="J3" s="21" t="s">
        <v>208</v>
      </c>
    </row>
    <row r="4" spans="1:11" s="5" customFormat="1" ht="36" customHeight="1">
      <c r="A4" s="5" t="s">
        <v>145</v>
      </c>
      <c r="B4" s="6" t="s">
        <v>146</v>
      </c>
      <c r="C4" s="6" t="s">
        <v>209</v>
      </c>
      <c r="D4" s="6" t="s">
        <v>176</v>
      </c>
      <c r="E4" s="6" t="s">
        <v>147</v>
      </c>
      <c r="F4" s="5" t="s">
        <v>148</v>
      </c>
      <c r="G4" s="7" t="s">
        <v>210</v>
      </c>
      <c r="H4" s="5" t="s">
        <v>149</v>
      </c>
      <c r="I4" s="8" t="s">
        <v>211</v>
      </c>
      <c r="J4" s="22" t="s">
        <v>212</v>
      </c>
      <c r="K4" s="5" t="s">
        <v>213</v>
      </c>
    </row>
    <row r="5" spans="1:11">
      <c r="A5" s="9">
        <v>1</v>
      </c>
      <c r="B5" s="10" t="s">
        <v>166</v>
      </c>
      <c r="D5" s="10">
        <v>1</v>
      </c>
      <c r="E5" s="10" t="s">
        <v>153</v>
      </c>
      <c r="F5" s="9">
        <v>869</v>
      </c>
      <c r="G5" s="11">
        <v>4250471</v>
      </c>
      <c r="H5" s="9" t="s">
        <v>233</v>
      </c>
      <c r="I5" s="12">
        <v>0.06</v>
      </c>
      <c r="J5" s="17">
        <f>ROUND(G5*(1+I5)*1.075,0)</f>
        <v>4843412</v>
      </c>
      <c r="K5" s="12">
        <f>+J5/450541494</f>
        <v>1.0750201844893781E-2</v>
      </c>
    </row>
    <row r="6" spans="1:11">
      <c r="A6" s="9">
        <v>99</v>
      </c>
      <c r="B6" s="10" t="s">
        <v>182</v>
      </c>
      <c r="D6" s="10">
        <v>1</v>
      </c>
      <c r="E6" s="10" t="s">
        <v>153</v>
      </c>
      <c r="F6" s="9">
        <v>869</v>
      </c>
      <c r="G6" s="11">
        <v>9580741</v>
      </c>
      <c r="H6" s="9" t="s">
        <v>151</v>
      </c>
      <c r="I6" s="12">
        <v>0.06</v>
      </c>
      <c r="J6" s="17">
        <f t="shared" ref="J6:J27" si="0">ROUND(G6*(1+I6)*1.075,0)</f>
        <v>10917254</v>
      </c>
      <c r="K6" s="12">
        <f t="shared" ref="K6:K36" si="1">+J6/450541494</f>
        <v>2.4231406308605173E-2</v>
      </c>
    </row>
    <row r="7" spans="1:11">
      <c r="A7" s="9">
        <v>1031</v>
      </c>
      <c r="B7" s="10" t="s">
        <v>183</v>
      </c>
      <c r="D7" s="10">
        <v>1</v>
      </c>
      <c r="E7" s="10" t="s">
        <v>214</v>
      </c>
      <c r="F7" s="9">
        <v>869</v>
      </c>
      <c r="G7" s="11">
        <v>14604943</v>
      </c>
      <c r="H7" s="9" t="s">
        <v>151</v>
      </c>
      <c r="I7" s="12">
        <v>0.06</v>
      </c>
      <c r="J7" s="17">
        <f t="shared" si="0"/>
        <v>16642333</v>
      </c>
      <c r="K7" s="12">
        <f t="shared" si="1"/>
        <v>3.693851337031346E-2</v>
      </c>
    </row>
    <row r="8" spans="1:11">
      <c r="A8" s="9">
        <v>1234</v>
      </c>
      <c r="B8" s="10" t="s">
        <v>167</v>
      </c>
      <c r="C8" s="10" t="s">
        <v>163</v>
      </c>
      <c r="D8" s="10">
        <v>1</v>
      </c>
      <c r="E8" s="10" t="s">
        <v>153</v>
      </c>
      <c r="F8" s="9">
        <v>869</v>
      </c>
      <c r="G8" s="11">
        <v>4242</v>
      </c>
      <c r="H8" s="9" t="s">
        <v>151</v>
      </c>
      <c r="I8" s="12">
        <v>0.06</v>
      </c>
      <c r="J8" s="17">
        <f t="shared" si="0"/>
        <v>4834</v>
      </c>
      <c r="K8" s="12">
        <f t="shared" si="1"/>
        <v>1.0729311427195648E-5</v>
      </c>
    </row>
    <row r="9" spans="1:11">
      <c r="A9" s="9">
        <v>1253</v>
      </c>
      <c r="B9" s="10" t="s">
        <v>164</v>
      </c>
      <c r="C9" s="10" t="s">
        <v>184</v>
      </c>
      <c r="D9" s="10">
        <v>288</v>
      </c>
      <c r="E9" s="10" t="s">
        <v>156</v>
      </c>
      <c r="F9" s="9">
        <v>869</v>
      </c>
      <c r="G9" s="11">
        <v>2280797</v>
      </c>
      <c r="H9" s="9" t="s">
        <v>151</v>
      </c>
      <c r="I9" s="12">
        <v>0.04</v>
      </c>
      <c r="J9" s="17">
        <f t="shared" si="0"/>
        <v>2549931</v>
      </c>
      <c r="K9" s="12">
        <f t="shared" si="1"/>
        <v>5.6597028996401384E-3</v>
      </c>
    </row>
    <row r="10" spans="1:11">
      <c r="A10" s="9">
        <v>1529</v>
      </c>
      <c r="B10" s="10" t="s">
        <v>165</v>
      </c>
      <c r="C10" s="10" t="s">
        <v>185</v>
      </c>
      <c r="D10" s="10">
        <v>290</v>
      </c>
      <c r="E10" s="10" t="s">
        <v>156</v>
      </c>
      <c r="F10" s="9">
        <v>869</v>
      </c>
      <c r="G10" s="11">
        <v>454433</v>
      </c>
      <c r="H10" s="9" t="s">
        <v>151</v>
      </c>
      <c r="I10" s="12">
        <v>0.21</v>
      </c>
      <c r="J10" s="17">
        <f t="shared" si="0"/>
        <v>591104</v>
      </c>
      <c r="K10" s="12">
        <f t="shared" si="1"/>
        <v>1.3119857058049352E-3</v>
      </c>
    </row>
    <row r="11" spans="1:11">
      <c r="A11" s="9">
        <v>1538</v>
      </c>
      <c r="B11" s="10" t="s">
        <v>177</v>
      </c>
      <c r="C11" s="10" t="s">
        <v>215</v>
      </c>
      <c r="D11" s="10">
        <v>293</v>
      </c>
      <c r="E11" s="10" t="s">
        <v>156</v>
      </c>
      <c r="F11" s="9">
        <v>869</v>
      </c>
      <c r="G11" s="11">
        <v>9737887</v>
      </c>
      <c r="H11" s="9" t="s">
        <v>151</v>
      </c>
      <c r="I11" s="12">
        <v>0.04</v>
      </c>
      <c r="J11" s="17">
        <f t="shared" si="0"/>
        <v>10886958</v>
      </c>
      <c r="K11" s="12">
        <f t="shared" si="1"/>
        <v>2.4164162779643998E-2</v>
      </c>
    </row>
    <row r="12" spans="1:11">
      <c r="A12" s="9">
        <v>1304</v>
      </c>
      <c r="B12" s="10" t="s">
        <v>232</v>
      </c>
      <c r="C12" s="10" t="s">
        <v>186</v>
      </c>
      <c r="D12" s="10">
        <v>314</v>
      </c>
      <c r="E12" s="10" t="s">
        <v>156</v>
      </c>
      <c r="F12" s="9">
        <v>869</v>
      </c>
      <c r="G12" s="11">
        <v>18184522</v>
      </c>
      <c r="H12" s="9" t="s">
        <v>151</v>
      </c>
      <c r="I12" s="12">
        <v>0.17499999999999999</v>
      </c>
      <c r="J12" s="17">
        <f t="shared" si="0"/>
        <v>22969324</v>
      </c>
      <c r="K12" s="12">
        <f t="shared" si="1"/>
        <v>5.0981595049267539E-2</v>
      </c>
    </row>
    <row r="13" spans="1:11">
      <c r="A13" s="9">
        <v>1267</v>
      </c>
      <c r="B13" s="10" t="s">
        <v>171</v>
      </c>
      <c r="C13" s="10" t="s">
        <v>216</v>
      </c>
      <c r="D13" s="10">
        <v>518</v>
      </c>
      <c r="E13" s="10" t="s">
        <v>155</v>
      </c>
      <c r="F13" s="9">
        <v>869</v>
      </c>
      <c r="G13" s="11">
        <v>11529749</v>
      </c>
      <c r="H13" s="9" t="s">
        <v>151</v>
      </c>
      <c r="I13" s="12">
        <v>0.32</v>
      </c>
      <c r="J13" s="17">
        <f t="shared" si="0"/>
        <v>16360714</v>
      </c>
      <c r="K13" s="12">
        <f t="shared" si="1"/>
        <v>3.6313445526950733E-2</v>
      </c>
    </row>
    <row r="14" spans="1:11">
      <c r="A14" s="9">
        <v>1642</v>
      </c>
      <c r="B14" s="10" t="s">
        <v>172</v>
      </c>
      <c r="C14" s="10" t="s">
        <v>187</v>
      </c>
      <c r="D14" s="10">
        <v>532</v>
      </c>
      <c r="E14" s="10" t="s">
        <v>159</v>
      </c>
      <c r="F14" s="9">
        <v>869</v>
      </c>
      <c r="G14" s="11">
        <v>54474</v>
      </c>
      <c r="H14" s="9" t="s">
        <v>151</v>
      </c>
      <c r="I14" s="12">
        <v>0.06</v>
      </c>
      <c r="J14" s="17">
        <f t="shared" si="0"/>
        <v>62073</v>
      </c>
      <c r="K14" s="12">
        <f t="shared" si="1"/>
        <v>1.3777421353337101E-4</v>
      </c>
    </row>
    <row r="15" spans="1:11">
      <c r="A15" s="9">
        <v>1258</v>
      </c>
      <c r="B15" s="10" t="s">
        <v>173</v>
      </c>
      <c r="C15" s="10" t="s">
        <v>217</v>
      </c>
      <c r="D15" s="10">
        <v>563</v>
      </c>
      <c r="E15" s="10" t="s">
        <v>157</v>
      </c>
      <c r="F15" s="9">
        <v>869</v>
      </c>
      <c r="G15" s="11">
        <v>241951</v>
      </c>
      <c r="H15" s="9" t="s">
        <v>151</v>
      </c>
      <c r="I15" s="12">
        <v>0.32</v>
      </c>
      <c r="J15" s="17">
        <f t="shared" si="0"/>
        <v>343328</v>
      </c>
      <c r="K15" s="12">
        <f t="shared" si="1"/>
        <v>7.6203414018953823E-4</v>
      </c>
    </row>
    <row r="16" spans="1:11">
      <c r="A16" s="9">
        <v>1568</v>
      </c>
      <c r="B16" s="10" t="s">
        <v>180</v>
      </c>
      <c r="C16" s="10" t="s">
        <v>188</v>
      </c>
      <c r="D16" s="10">
        <v>563</v>
      </c>
      <c r="E16" s="10" t="s">
        <v>157</v>
      </c>
      <c r="F16" s="9">
        <v>869</v>
      </c>
      <c r="G16" s="11">
        <v>2565069</v>
      </c>
      <c r="H16" s="9" t="s">
        <v>151</v>
      </c>
      <c r="I16" s="12">
        <v>0.32</v>
      </c>
      <c r="J16" s="17">
        <f t="shared" si="0"/>
        <v>3639833</v>
      </c>
      <c r="K16" s="12">
        <f t="shared" si="1"/>
        <v>8.0787964004931361E-3</v>
      </c>
    </row>
    <row r="17" spans="1:11">
      <c r="A17" s="9">
        <v>1515</v>
      </c>
      <c r="B17" s="10" t="s">
        <v>178</v>
      </c>
      <c r="C17" s="10" t="s">
        <v>218</v>
      </c>
      <c r="D17" s="10">
        <v>894</v>
      </c>
      <c r="E17" s="10" t="s">
        <v>154</v>
      </c>
      <c r="F17" s="9">
        <v>869</v>
      </c>
      <c r="G17" s="11">
        <v>10739027</v>
      </c>
      <c r="H17" s="9" t="s">
        <v>151</v>
      </c>
      <c r="I17" s="12">
        <v>0.08</v>
      </c>
      <c r="J17" s="17">
        <f t="shared" si="0"/>
        <v>12468010</v>
      </c>
      <c r="K17" s="12">
        <f t="shared" si="1"/>
        <v>2.7673388946501783E-2</v>
      </c>
    </row>
    <row r="18" spans="1:11">
      <c r="A18" s="9">
        <v>1271</v>
      </c>
      <c r="B18" s="10" t="s">
        <v>169</v>
      </c>
      <c r="C18" s="10" t="s">
        <v>219</v>
      </c>
      <c r="D18" s="10">
        <v>4706</v>
      </c>
      <c r="E18" s="10" t="s">
        <v>158</v>
      </c>
      <c r="F18" s="9">
        <v>869</v>
      </c>
      <c r="G18" s="11">
        <v>11802</v>
      </c>
      <c r="H18" s="9" t="s">
        <v>151</v>
      </c>
      <c r="I18" s="12">
        <v>0.05</v>
      </c>
      <c r="J18" s="17">
        <f t="shared" si="0"/>
        <v>13322</v>
      </c>
      <c r="K18" s="12">
        <f t="shared" si="1"/>
        <v>2.956886363944982E-5</v>
      </c>
    </row>
    <row r="19" spans="1:11">
      <c r="A19" s="9">
        <v>1990</v>
      </c>
      <c r="B19" s="10" t="s">
        <v>170</v>
      </c>
      <c r="C19" s="10" t="s">
        <v>219</v>
      </c>
      <c r="D19" s="10">
        <v>4706</v>
      </c>
      <c r="E19" s="10" t="s">
        <v>158</v>
      </c>
      <c r="F19" s="9">
        <v>869</v>
      </c>
      <c r="G19" s="11">
        <v>4146</v>
      </c>
      <c r="H19" s="9" t="s">
        <v>151</v>
      </c>
      <c r="I19" s="12">
        <v>0.05</v>
      </c>
      <c r="J19" s="17">
        <f t="shared" si="0"/>
        <v>4680</v>
      </c>
      <c r="K19" s="12">
        <f t="shared" si="1"/>
        <v>1.0387500512882837E-5</v>
      </c>
    </row>
    <row r="20" spans="1:11">
      <c r="A20" s="9">
        <v>1624</v>
      </c>
      <c r="B20" s="10" t="s">
        <v>179</v>
      </c>
      <c r="C20" s="10" t="s">
        <v>189</v>
      </c>
      <c r="D20" s="10">
        <v>6148</v>
      </c>
      <c r="E20" s="10" t="s">
        <v>160</v>
      </c>
      <c r="F20" s="9">
        <v>869</v>
      </c>
      <c r="G20" s="11">
        <v>9536238</v>
      </c>
      <c r="H20" s="9" t="s">
        <v>151</v>
      </c>
      <c r="I20" s="12">
        <v>0.1</v>
      </c>
      <c r="J20" s="17">
        <f t="shared" si="0"/>
        <v>11276601</v>
      </c>
      <c r="K20" s="12">
        <f t="shared" si="1"/>
        <v>2.5028995442537418E-2</v>
      </c>
    </row>
    <row r="21" spans="1:11">
      <c r="A21" s="9">
        <v>939</v>
      </c>
      <c r="B21" s="10" t="s">
        <v>152</v>
      </c>
      <c r="D21" s="10">
        <v>9480</v>
      </c>
      <c r="E21" s="10" t="s">
        <v>150</v>
      </c>
      <c r="F21" s="9">
        <v>869</v>
      </c>
      <c r="G21" s="11">
        <v>2369748</v>
      </c>
      <c r="H21" s="9" t="s">
        <v>151</v>
      </c>
      <c r="I21" s="12">
        <v>0.1</v>
      </c>
      <c r="J21" s="17">
        <f t="shared" si="0"/>
        <v>2802227</v>
      </c>
      <c r="K21" s="12">
        <f t="shared" si="1"/>
        <v>6.2196868375457553E-3</v>
      </c>
    </row>
    <row r="22" spans="1:11">
      <c r="A22" s="9">
        <v>1086</v>
      </c>
      <c r="B22" s="10" t="s">
        <v>152</v>
      </c>
      <c r="C22" s="10" t="s">
        <v>190</v>
      </c>
      <c r="D22" s="10">
        <v>9480</v>
      </c>
      <c r="E22" s="10" t="s">
        <v>150</v>
      </c>
      <c r="F22" s="9">
        <v>869</v>
      </c>
      <c r="G22" s="11">
        <v>4322519</v>
      </c>
      <c r="H22" s="9" t="s">
        <v>151</v>
      </c>
      <c r="I22" s="12">
        <v>0.1</v>
      </c>
      <c r="J22" s="17">
        <f t="shared" si="0"/>
        <v>5111379</v>
      </c>
      <c r="K22" s="12">
        <f t="shared" si="1"/>
        <v>1.1344968372657813E-2</v>
      </c>
    </row>
    <row r="23" spans="1:11">
      <c r="A23" s="9">
        <v>1249</v>
      </c>
      <c r="B23" s="10" t="s">
        <v>152</v>
      </c>
      <c r="C23" s="10" t="s">
        <v>191</v>
      </c>
      <c r="D23" s="10">
        <v>9480</v>
      </c>
      <c r="E23" s="10" t="s">
        <v>150</v>
      </c>
      <c r="F23" s="9">
        <v>869</v>
      </c>
      <c r="G23" s="11">
        <v>33415462</v>
      </c>
      <c r="H23" s="9" t="s">
        <v>151</v>
      </c>
      <c r="I23" s="12">
        <v>0.1</v>
      </c>
      <c r="J23" s="17">
        <f t="shared" si="0"/>
        <v>39513784</v>
      </c>
      <c r="K23" s="12">
        <f t="shared" si="1"/>
        <v>8.7702874266226846E-2</v>
      </c>
    </row>
    <row r="24" spans="1:11">
      <c r="A24" s="9">
        <v>1863</v>
      </c>
      <c r="B24" s="10" t="s">
        <v>152</v>
      </c>
      <c r="C24" s="10" t="s">
        <v>192</v>
      </c>
      <c r="D24" s="10">
        <v>9480</v>
      </c>
      <c r="E24" s="10" t="s">
        <v>150</v>
      </c>
      <c r="F24" s="9">
        <v>869</v>
      </c>
      <c r="G24" s="11">
        <v>36401849</v>
      </c>
      <c r="H24" s="9" t="s">
        <v>151</v>
      </c>
      <c r="I24" s="12">
        <v>0.1</v>
      </c>
      <c r="J24" s="17">
        <f t="shared" si="0"/>
        <v>43045186</v>
      </c>
      <c r="K24" s="12">
        <f t="shared" si="1"/>
        <v>9.5541002489772889E-2</v>
      </c>
    </row>
    <row r="25" spans="1:11">
      <c r="A25" s="9">
        <v>1865</v>
      </c>
      <c r="B25" s="10" t="s">
        <v>174</v>
      </c>
      <c r="C25" s="10" t="s">
        <v>220</v>
      </c>
      <c r="D25" s="10">
        <v>9480</v>
      </c>
      <c r="E25" s="10" t="s">
        <v>150</v>
      </c>
      <c r="F25" s="9">
        <v>869</v>
      </c>
      <c r="G25" s="11">
        <v>127976815</v>
      </c>
      <c r="H25" s="9" t="s">
        <v>151</v>
      </c>
      <c r="I25" s="12">
        <v>0.1</v>
      </c>
      <c r="J25" s="17">
        <f t="shared" si="0"/>
        <v>151332584</v>
      </c>
      <c r="K25" s="12">
        <f t="shared" si="1"/>
        <v>0.33589044741792418</v>
      </c>
    </row>
    <row r="26" spans="1:11">
      <c r="A26" s="9">
        <v>3015</v>
      </c>
      <c r="B26" s="10" t="s">
        <v>152</v>
      </c>
      <c r="C26" s="10" t="s">
        <v>193</v>
      </c>
      <c r="D26" s="10">
        <v>9480</v>
      </c>
      <c r="E26" s="10" t="s">
        <v>150</v>
      </c>
      <c r="F26" s="9">
        <v>869</v>
      </c>
      <c r="G26" s="11">
        <v>1071102</v>
      </c>
      <c r="H26" s="9" t="s">
        <v>151</v>
      </c>
      <c r="I26" s="12">
        <v>0.1</v>
      </c>
      <c r="J26" s="17">
        <f t="shared" si="0"/>
        <v>1266578</v>
      </c>
      <c r="K26" s="12">
        <f t="shared" si="1"/>
        <v>2.811234962522675E-3</v>
      </c>
    </row>
    <row r="27" spans="1:11">
      <c r="A27" s="9">
        <v>139809</v>
      </c>
      <c r="B27" s="10" t="s">
        <v>175</v>
      </c>
      <c r="C27" s="10" t="s">
        <v>194</v>
      </c>
      <c r="D27" s="10">
        <v>9480</v>
      </c>
      <c r="E27" s="10" t="s">
        <v>150</v>
      </c>
      <c r="F27" s="9">
        <v>869</v>
      </c>
      <c r="G27" s="11">
        <v>51652</v>
      </c>
      <c r="H27" s="9" t="s">
        <v>151</v>
      </c>
      <c r="I27" s="12">
        <v>0.1</v>
      </c>
      <c r="J27" s="17">
        <f t="shared" si="0"/>
        <v>61078</v>
      </c>
      <c r="K27" s="12">
        <f t="shared" si="1"/>
        <v>1.355657598986876E-4</v>
      </c>
    </row>
    <row r="28" spans="1:11" s="18" customFormat="1">
      <c r="A28" s="13">
        <v>166074</v>
      </c>
      <c r="B28" s="14" t="s">
        <v>195</v>
      </c>
      <c r="C28" s="14" t="s">
        <v>221</v>
      </c>
      <c r="D28" s="14" t="s">
        <v>222</v>
      </c>
      <c r="E28" s="14" t="s">
        <v>223</v>
      </c>
      <c r="F28" s="13">
        <v>869</v>
      </c>
      <c r="G28" s="15">
        <v>227004</v>
      </c>
      <c r="H28" s="13" t="s">
        <v>151</v>
      </c>
      <c r="I28" s="16">
        <v>0</v>
      </c>
      <c r="J28" s="17">
        <f t="shared" ref="J28:J36" si="2">ROUND(G28*(1+I28),0)</f>
        <v>227004</v>
      </c>
      <c r="K28" s="16">
        <f t="shared" si="1"/>
        <v>5.0384704410821705E-4</v>
      </c>
    </row>
    <row r="29" spans="1:11" s="18" customFormat="1">
      <c r="A29" s="13">
        <v>1055</v>
      </c>
      <c r="B29" s="14" t="s">
        <v>196</v>
      </c>
      <c r="C29" s="14"/>
      <c r="D29" s="14" t="s">
        <v>222</v>
      </c>
      <c r="E29" s="14" t="s">
        <v>224</v>
      </c>
      <c r="F29" s="13">
        <v>869</v>
      </c>
      <c r="G29" s="15">
        <v>1377720</v>
      </c>
      <c r="H29" s="13" t="s">
        <v>151</v>
      </c>
      <c r="I29" s="16">
        <v>0</v>
      </c>
      <c r="J29" s="17">
        <f t="shared" si="2"/>
        <v>1377720</v>
      </c>
      <c r="K29" s="16">
        <f t="shared" si="1"/>
        <v>3.0579203432925094E-3</v>
      </c>
    </row>
    <row r="30" spans="1:11" s="18" customFormat="1">
      <c r="A30" s="13">
        <v>1885</v>
      </c>
      <c r="B30" s="14" t="s">
        <v>225</v>
      </c>
      <c r="C30" s="14" t="s">
        <v>197</v>
      </c>
      <c r="D30" s="14" t="s">
        <v>222</v>
      </c>
      <c r="E30" s="14" t="s">
        <v>226</v>
      </c>
      <c r="F30" s="13">
        <v>869</v>
      </c>
      <c r="G30" s="15">
        <v>1373184</v>
      </c>
      <c r="H30" s="13" t="s">
        <v>151</v>
      </c>
      <c r="I30" s="16">
        <v>0</v>
      </c>
      <c r="J30" s="17">
        <f t="shared" si="2"/>
        <v>1373184</v>
      </c>
      <c r="K30" s="16">
        <f t="shared" si="1"/>
        <v>3.0478524581800228E-3</v>
      </c>
    </row>
    <row r="31" spans="1:11" s="18" customFormat="1">
      <c r="A31" s="13">
        <v>1983</v>
      </c>
      <c r="B31" s="14" t="s">
        <v>227</v>
      </c>
      <c r="C31" s="14" t="s">
        <v>198</v>
      </c>
      <c r="D31" s="14" t="s">
        <v>222</v>
      </c>
      <c r="E31" s="14" t="s">
        <v>228</v>
      </c>
      <c r="F31" s="13">
        <v>869</v>
      </c>
      <c r="G31" s="15">
        <v>1234129</v>
      </c>
      <c r="H31" s="13" t="s">
        <v>151</v>
      </c>
      <c r="I31" s="16">
        <v>0</v>
      </c>
      <c r="J31" s="17">
        <f t="shared" si="2"/>
        <v>1234129</v>
      </c>
      <c r="K31" s="16">
        <f t="shared" si="1"/>
        <v>2.7392127394152955E-3</v>
      </c>
    </row>
    <row r="32" spans="1:11" s="18" customFormat="1">
      <c r="A32" s="13">
        <v>6256</v>
      </c>
      <c r="B32" s="14" t="s">
        <v>199</v>
      </c>
      <c r="C32" s="14" t="s">
        <v>200</v>
      </c>
      <c r="D32" s="14" t="s">
        <v>222</v>
      </c>
      <c r="E32" s="14" t="s">
        <v>229</v>
      </c>
      <c r="F32" s="13"/>
      <c r="G32" s="15">
        <v>8146092</v>
      </c>
      <c r="H32" s="13"/>
      <c r="I32" s="16">
        <v>0</v>
      </c>
      <c r="J32" s="17">
        <f t="shared" si="2"/>
        <v>8146092</v>
      </c>
      <c r="K32" s="16">
        <f t="shared" si="1"/>
        <v>1.8080669835040766E-2</v>
      </c>
    </row>
    <row r="33" spans="1:11" s="18" customFormat="1">
      <c r="A33" s="13">
        <v>66778</v>
      </c>
      <c r="B33" s="14" t="s">
        <v>201</v>
      </c>
      <c r="C33" s="14" t="s">
        <v>230</v>
      </c>
      <c r="D33" s="14" t="s">
        <v>222</v>
      </c>
      <c r="E33" s="14" t="s">
        <v>226</v>
      </c>
      <c r="F33" s="13"/>
      <c r="G33" s="15">
        <v>197765</v>
      </c>
      <c r="H33" s="13"/>
      <c r="I33" s="16">
        <v>0</v>
      </c>
      <c r="J33" s="17">
        <f t="shared" si="2"/>
        <v>197765</v>
      </c>
      <c r="K33" s="16">
        <f t="shared" si="1"/>
        <v>4.3894958096800737E-4</v>
      </c>
    </row>
    <row r="34" spans="1:11" s="18" customFormat="1">
      <c r="A34" s="13">
        <v>74922</v>
      </c>
      <c r="B34" s="14" t="s">
        <v>168</v>
      </c>
      <c r="C34" s="14" t="s">
        <v>202</v>
      </c>
      <c r="D34" s="14" t="s">
        <v>222</v>
      </c>
      <c r="E34" s="14" t="s">
        <v>231</v>
      </c>
      <c r="F34" s="13">
        <v>869</v>
      </c>
      <c r="G34" s="19">
        <v>471771</v>
      </c>
      <c r="H34" s="13" t="s">
        <v>151</v>
      </c>
      <c r="I34" s="16">
        <v>0</v>
      </c>
      <c r="J34" s="17">
        <f t="shared" si="2"/>
        <v>471771</v>
      </c>
      <c r="K34" s="16">
        <f t="shared" si="1"/>
        <v>1.0471199795861644E-3</v>
      </c>
    </row>
    <row r="35" spans="1:11" s="18" customFormat="1">
      <c r="A35" s="13">
        <v>151480</v>
      </c>
      <c r="B35" s="14" t="s">
        <v>203</v>
      </c>
      <c r="C35" s="14" t="s">
        <v>204</v>
      </c>
      <c r="D35" s="14" t="s">
        <v>222</v>
      </c>
      <c r="E35" s="14" t="s">
        <v>226</v>
      </c>
      <c r="F35" s="13">
        <v>869</v>
      </c>
      <c r="G35" s="15">
        <v>1455234</v>
      </c>
      <c r="H35" s="13" t="s">
        <v>151</v>
      </c>
      <c r="I35" s="16">
        <v>0</v>
      </c>
      <c r="J35" s="17">
        <f t="shared" si="2"/>
        <v>1455234</v>
      </c>
      <c r="K35" s="16">
        <f t="shared" si="1"/>
        <v>3.2299666498642188E-3</v>
      </c>
    </row>
    <row r="36" spans="1:11" s="18" customFormat="1">
      <c r="A36" s="13">
        <v>63319</v>
      </c>
      <c r="B36" s="14" t="s">
        <v>205</v>
      </c>
      <c r="C36" s="14"/>
      <c r="D36" s="14" t="s">
        <v>222</v>
      </c>
      <c r="E36" s="14" t="s">
        <v>224</v>
      </c>
      <c r="F36" s="13"/>
      <c r="G36" s="15">
        <v>79352068</v>
      </c>
      <c r="H36" s="13"/>
      <c r="I36" s="16">
        <v>0</v>
      </c>
      <c r="J36" s="17">
        <f t="shared" si="2"/>
        <v>79352068</v>
      </c>
      <c r="K36" s="16">
        <f t="shared" si="1"/>
        <v>0.17612599295904141</v>
      </c>
    </row>
  </sheetData>
  <phoneticPr fontId="2" type="noConversion"/>
  <printOptions gridLines="1"/>
  <pageMargins left="0.23622047244094491" right="0.15748031496062992" top="0.19685039370078741" bottom="0.59055118110236227" header="0.51181102362204722" footer="0.11811023622047245"/>
  <pageSetup paperSize="9" scale="99" orientation="portrait" r:id="rId1"/>
  <headerFooter alignWithMargins="0">
    <oddFooter>&amp;R&amp;Z&amp;F
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1</vt:i4>
      </vt:variant>
    </vt:vector>
  </HeadingPairs>
  <TitlesOfParts>
    <vt:vector size="7" baseType="lpstr">
      <vt:lpstr>2010_2009</vt:lpstr>
      <vt:lpstr>interco</vt:lpstr>
      <vt:lpstr>工作表1</vt:lpstr>
      <vt:lpstr>gl 125000 2010</vt:lpstr>
      <vt:lpstr>2010 Afft sales</vt:lpstr>
      <vt:lpstr>2007 PurGR</vt:lpstr>
      <vt:lpstr>interco!Print_Area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GavinChiang</dc:creator>
  <cp:lastModifiedBy>lienj</cp:lastModifiedBy>
  <cp:lastPrinted>2017-03-21T01:40:59Z</cp:lastPrinted>
  <dcterms:created xsi:type="dcterms:W3CDTF">2002-08-05T07:24:33Z</dcterms:created>
  <dcterms:modified xsi:type="dcterms:W3CDTF">2017-03-21T01:54:20Z</dcterms:modified>
</cp:coreProperties>
</file>