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Utbildning\Mjukvaruutvecklare inbyggda system\Kod\Boken\ovn_extra_6_4\"/>
    </mc:Choice>
  </mc:AlternateContent>
  <bookViews>
    <workbookView xWindow="0" yWindow="0" windowWidth="384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8" i="1"/>
  <c r="J3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8" i="1"/>
  <c r="H34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18" i="1"/>
  <c r="A13" i="1"/>
  <c r="B13" i="1" s="1"/>
  <c r="D18" i="1" l="1"/>
  <c r="C13" i="1"/>
  <c r="D13" i="1" s="1"/>
</calcChain>
</file>

<file path=xl/sharedStrings.xml><?xml version="1.0" encoding="utf-8"?>
<sst xmlns="http://schemas.openxmlformats.org/spreadsheetml/2006/main" count="19" uniqueCount="16">
  <si>
    <t>STAT_LAG</t>
  </si>
  <si>
    <t>STAT_MEDEL</t>
  </si>
  <si>
    <t>STAT_HOG</t>
  </si>
  <si>
    <t>ARB_AVG</t>
  </si>
  <si>
    <t>KONSTANTER</t>
  </si>
  <si>
    <t>VARIABLER</t>
  </si>
  <si>
    <t>KOMMUNSKATT</t>
  </si>
  <si>
    <t>MOMS</t>
  </si>
  <si>
    <t>X</t>
  </si>
  <si>
    <t>VAL_STATSKATT</t>
  </si>
  <si>
    <t>p</t>
  </si>
  <si>
    <t>lön</t>
  </si>
  <si>
    <t xml:space="preserve"> +egenavgifter</t>
  </si>
  <si>
    <t xml:space="preserve"> +moms</t>
  </si>
  <si>
    <t>RESULTAT</t>
  </si>
  <si>
    <t>TABELL MED EXEMPEL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</si>
</sst>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r&quot;_-;\-* #,##0.00\ &quot;kr&quot;_-;_-* &quot;-&quot;??\ &quot;kr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5" borderId="0" xfId="0" applyFill="1"/>
    <xf numFmtId="0" fontId="6" fillId="5" borderId="0" xfId="0" applyFont="1" applyFill="1"/>
    <xf numFmtId="0" fontId="5" fillId="4" borderId="0" xfId="2" applyFont="1" applyFill="1" applyAlignment="1">
      <alignment horizontal="left"/>
    </xf>
    <xf numFmtId="0" fontId="2" fillId="4" borderId="0" xfId="2" applyFill="1" applyAlignment="1">
      <alignment horizontal="left"/>
    </xf>
    <xf numFmtId="0" fontId="0" fillId="6" borderId="0" xfId="0" applyFill="1"/>
    <xf numFmtId="0" fontId="6" fillId="6" borderId="0" xfId="0" applyFont="1" applyFill="1"/>
    <xf numFmtId="0" fontId="3" fillId="3" borderId="0" xfId="3"/>
    <xf numFmtId="0" fontId="7" fillId="3" borderId="0" xfId="3" applyFont="1"/>
    <xf numFmtId="0" fontId="7" fillId="3" borderId="0" xfId="3" applyFont="1" applyAlignment="1">
      <alignment horizontal="right"/>
    </xf>
    <xf numFmtId="44" fontId="3" fillId="3" borderId="0" xfId="1" applyFont="1" applyFill="1"/>
    <xf numFmtId="44" fontId="0" fillId="0" borderId="0" xfId="1" applyFont="1"/>
    <xf numFmtId="0" fontId="3" fillId="0" borderId="0" xfId="3" applyFill="1"/>
    <xf numFmtId="44" fontId="3" fillId="0" borderId="0" xfId="1" applyFont="1" applyFill="1"/>
    <xf numFmtId="0" fontId="0" fillId="0" borderId="0" xfId="0" applyFill="1"/>
    <xf numFmtId="44" fontId="0" fillId="0" borderId="0" xfId="0" applyNumberFormat="1"/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44" fontId="4" fillId="7" borderId="1" xfId="0" applyNumberFormat="1" applyFont="1" applyFill="1" applyBorder="1"/>
    <xf numFmtId="0" fontId="0" fillId="8" borderId="0" xfId="0" applyFill="1" applyAlignment="1">
      <alignment horizontal="right"/>
    </xf>
    <xf numFmtId="0" fontId="6" fillId="0" borderId="0" xfId="0" applyFont="1"/>
    <xf numFmtId="44" fontId="4" fillId="0" borderId="0" xfId="0" applyNumberFormat="1" applyFont="1"/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38100</xdr:rowOff>
    </xdr:from>
    <xdr:ext cx="161925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771650"/>
              <a:ext cx="16192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ö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/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1−0,01∗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771650"/>
              <a:ext cx="16192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𝑙ö𝑛=𝑥/(1−0,01∗𝑝)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</xdr:row>
      <xdr:rowOff>152400</xdr:rowOff>
    </xdr:from>
    <xdr:ext cx="344805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" y="1504950"/>
              <a:ext cx="34480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𝑆𝐾𝐴𝑇</m:t>
                    </m:r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𝐾𝑂𝑀𝑀𝑈𝑁</m:t>
                        </m:r>
                      </m:sub>
                    </m:sSub>
                    <m:r>
                      <a:rPr lang="sv-S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𝑆𝐾𝐴𝑇</m:t>
                    </m:r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𝑆𝑇𝐴𝑇</m:t>
                        </m:r>
                      </m:sub>
                    </m:sSub>
                  </m:oMath>
                </m:oMathPara>
              </a14:m>
              <a:endParaRPr lang="sv-SE" sz="1100" b="0"/>
            </a:p>
            <a:p>
              <a:pPr algn="l"/>
              <a:endParaRPr lang="sv-SE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" y="1504950"/>
              <a:ext cx="34480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sv-SE" sz="1100" b="0" i="0">
                  <a:latin typeface="Cambria Math" panose="02040503050406030204" pitchFamily="18" charset="0"/>
                </a:rPr>
                <a:t>𝑝=𝑆𝐾𝐴𝑇𝑇_𝐾𝑂𝑀𝑀𝑈𝑁+𝑆𝐾𝐴𝑇𝑇_𝑆𝑇𝐴𝑇</a:t>
              </a:r>
              <a:endParaRPr lang="sv-SE" sz="1100" b="0"/>
            </a:p>
            <a:p>
              <a:pPr algn="l"/>
              <a:endParaRPr lang="sv-S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7" sqref="D7"/>
    </sheetView>
  </sheetViews>
  <sheetFormatPr defaultRowHeight="15" x14ac:dyDescent="0.25"/>
  <cols>
    <col min="1" max="1" width="14.625" customWidth="1"/>
    <col min="2" max="2" width="15.375" customWidth="1"/>
    <col min="3" max="3" width="15" customWidth="1"/>
    <col min="4" max="4" width="14.75" customWidth="1"/>
    <col min="8" max="8" width="14" customWidth="1"/>
    <col min="10" max="10" width="14.375" customWidth="1"/>
    <col min="12" max="12" width="16.125" customWidth="1"/>
  </cols>
  <sheetData>
    <row r="1" spans="1:5" ht="15.75" x14ac:dyDescent="0.25">
      <c r="A1" s="3" t="s">
        <v>4</v>
      </c>
      <c r="B1" s="2"/>
      <c r="C1" s="2"/>
      <c r="D1" s="2"/>
      <c r="E1" s="2"/>
    </row>
    <row r="2" spans="1: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</row>
    <row r="3" spans="1:5" x14ac:dyDescent="0.25">
      <c r="A3" s="5">
        <v>0</v>
      </c>
      <c r="B3" s="5">
        <v>20</v>
      </c>
      <c r="C3" s="5">
        <v>25</v>
      </c>
      <c r="D3" s="5">
        <v>28.97</v>
      </c>
      <c r="E3" s="5">
        <v>25</v>
      </c>
    </row>
    <row r="5" spans="1:5" ht="15.75" x14ac:dyDescent="0.25">
      <c r="A5" s="7" t="s">
        <v>5</v>
      </c>
      <c r="B5" s="6"/>
      <c r="C5" s="6"/>
    </row>
    <row r="6" spans="1:5" x14ac:dyDescent="0.25">
      <c r="A6" s="9" t="s">
        <v>6</v>
      </c>
      <c r="B6" s="10" t="s">
        <v>8</v>
      </c>
      <c r="C6" s="10" t="s">
        <v>9</v>
      </c>
    </row>
    <row r="7" spans="1:5" x14ac:dyDescent="0.25">
      <c r="A7" s="8">
        <v>28</v>
      </c>
      <c r="B7" s="11">
        <v>19000</v>
      </c>
      <c r="C7" s="8">
        <v>0</v>
      </c>
    </row>
    <row r="8" spans="1:5" x14ac:dyDescent="0.25">
      <c r="A8" s="13"/>
      <c r="B8" s="14"/>
      <c r="C8" s="13"/>
      <c r="D8" s="15"/>
    </row>
    <row r="9" spans="1:5" x14ac:dyDescent="0.25">
      <c r="A9" s="13"/>
      <c r="B9" s="14"/>
      <c r="C9" s="13"/>
      <c r="D9" s="15"/>
    </row>
    <row r="10" spans="1:5" x14ac:dyDescent="0.25">
      <c r="A10" s="13"/>
      <c r="B10" s="14"/>
      <c r="C10" s="13"/>
      <c r="D10" s="15"/>
    </row>
    <row r="11" spans="1:5" x14ac:dyDescent="0.25">
      <c r="A11" s="15"/>
      <c r="B11" s="15"/>
      <c r="C11" s="15"/>
      <c r="D11" s="15"/>
    </row>
    <row r="12" spans="1:5" ht="15.75" thickBot="1" x14ac:dyDescent="0.3">
      <c r="A12" s="21" t="s">
        <v>10</v>
      </c>
      <c r="B12" s="21" t="s">
        <v>11</v>
      </c>
      <c r="C12" s="21" t="s">
        <v>12</v>
      </c>
      <c r="D12" s="21" t="s">
        <v>13</v>
      </c>
    </row>
    <row r="13" spans="1:5" ht="15.75" thickBot="1" x14ac:dyDescent="0.3">
      <c r="A13" s="17">
        <f>C7+A7</f>
        <v>28</v>
      </c>
      <c r="B13" s="18">
        <f>B7/(1-0.01*A13)</f>
        <v>26388.888888888891</v>
      </c>
      <c r="C13" s="19">
        <f>B13*(D3/100)+B13</f>
        <v>34033.75</v>
      </c>
      <c r="D13" s="20">
        <f>C13*(E3/100)+C13</f>
        <v>42542.1875</v>
      </c>
    </row>
    <row r="16" spans="1:5" ht="15.75" x14ac:dyDescent="0.25">
      <c r="A16" s="22" t="s">
        <v>15</v>
      </c>
    </row>
    <row r="17" spans="1:12" x14ac:dyDescent="0.25">
      <c r="A17" s="1" t="s">
        <v>9</v>
      </c>
      <c r="B17" s="1" t="s">
        <v>6</v>
      </c>
      <c r="C17" s="1" t="s">
        <v>8</v>
      </c>
      <c r="D17" s="1" t="s">
        <v>14</v>
      </c>
    </row>
    <row r="18" spans="1:12" x14ac:dyDescent="0.25">
      <c r="A18">
        <v>0</v>
      </c>
      <c r="B18">
        <v>28</v>
      </c>
      <c r="C18" s="12">
        <v>19000</v>
      </c>
      <c r="D18" s="23">
        <f>L18</f>
        <v>42542.1875</v>
      </c>
      <c r="H18" s="12">
        <f>(C18/(1-0.01*(A18+B18)))</f>
        <v>26388.888888888891</v>
      </c>
      <c r="I18">
        <f>H18*($D$3/100)</f>
        <v>7644.8611111111122</v>
      </c>
      <c r="J18" s="16">
        <f>SUM(H18:I18)</f>
        <v>34033.75</v>
      </c>
      <c r="K18">
        <f>J18*($E$3/100)</f>
        <v>8508.4375</v>
      </c>
      <c r="L18" s="16">
        <f>SUM(J18:K18)</f>
        <v>42542.1875</v>
      </c>
    </row>
    <row r="19" spans="1:12" x14ac:dyDescent="0.25">
      <c r="A19">
        <v>20</v>
      </c>
      <c r="B19">
        <v>29</v>
      </c>
      <c r="C19" s="12">
        <v>20000</v>
      </c>
      <c r="D19" s="23">
        <f t="shared" ref="D19:D39" si="0">L19</f>
        <v>63220.588235294119</v>
      </c>
      <c r="H19" s="12">
        <f t="shared" ref="H19:H39" si="1">(C19/(1-0.01*(A19+B19)))</f>
        <v>39215.686274509804</v>
      </c>
      <c r="I19">
        <f t="shared" ref="I19:I39" si="2">H19*($D$3/100)</f>
        <v>11360.784313725491</v>
      </c>
      <c r="J19" s="16">
        <f t="shared" ref="J19:J39" si="3">SUM(H19:I19)</f>
        <v>50576.470588235294</v>
      </c>
      <c r="K19">
        <f t="shared" ref="K19:K39" si="4">J19*($E$3/100)</f>
        <v>12644.117647058823</v>
      </c>
      <c r="L19" s="16">
        <f t="shared" ref="L19:L39" si="5">SUM(J19:K19)</f>
        <v>63220.588235294119</v>
      </c>
    </row>
    <row r="20" spans="1:12" x14ac:dyDescent="0.25">
      <c r="A20">
        <v>25</v>
      </c>
      <c r="B20">
        <v>30</v>
      </c>
      <c r="C20" s="12">
        <v>21000</v>
      </c>
      <c r="D20" s="23">
        <f t="shared" si="0"/>
        <v>75232.500000000015</v>
      </c>
      <c r="H20" s="12">
        <f t="shared" si="1"/>
        <v>46666.666666666672</v>
      </c>
      <c r="I20">
        <f t="shared" si="2"/>
        <v>13519.333333333336</v>
      </c>
      <c r="J20" s="16">
        <f t="shared" si="3"/>
        <v>60186.000000000007</v>
      </c>
      <c r="K20">
        <f t="shared" si="4"/>
        <v>15046.500000000002</v>
      </c>
      <c r="L20" s="16">
        <f t="shared" si="5"/>
        <v>75232.500000000015</v>
      </c>
    </row>
    <row r="21" spans="1:12" x14ac:dyDescent="0.25">
      <c r="A21">
        <v>0</v>
      </c>
      <c r="B21">
        <v>31</v>
      </c>
      <c r="C21" s="12">
        <v>22000</v>
      </c>
      <c r="D21" s="23">
        <f t="shared" si="0"/>
        <v>51401.086956521744</v>
      </c>
      <c r="H21" s="12">
        <f t="shared" si="1"/>
        <v>31884.057971014496</v>
      </c>
      <c r="I21">
        <f t="shared" si="2"/>
        <v>9236.8115942028999</v>
      </c>
      <c r="J21" s="16">
        <f t="shared" si="3"/>
        <v>41120.869565217392</v>
      </c>
      <c r="K21">
        <f t="shared" si="4"/>
        <v>10280.217391304348</v>
      </c>
      <c r="L21" s="16">
        <f t="shared" si="5"/>
        <v>51401.086956521744</v>
      </c>
    </row>
    <row r="22" spans="1:12" x14ac:dyDescent="0.25">
      <c r="A22">
        <v>20</v>
      </c>
      <c r="B22">
        <v>28</v>
      </c>
      <c r="C22" s="12">
        <v>23000</v>
      </c>
      <c r="D22" s="23">
        <f t="shared" si="0"/>
        <v>71305.528846153844</v>
      </c>
      <c r="H22" s="12">
        <f t="shared" si="1"/>
        <v>44230.769230769227</v>
      </c>
      <c r="I22">
        <f t="shared" si="2"/>
        <v>12813.653846153846</v>
      </c>
      <c r="J22" s="16">
        <f t="shared" si="3"/>
        <v>57044.423076923071</v>
      </c>
      <c r="K22">
        <f t="shared" si="4"/>
        <v>14261.105769230768</v>
      </c>
      <c r="L22" s="16">
        <f t="shared" si="5"/>
        <v>71305.528846153844</v>
      </c>
    </row>
    <row r="23" spans="1:12" x14ac:dyDescent="0.25">
      <c r="A23">
        <v>25</v>
      </c>
      <c r="B23">
        <v>29</v>
      </c>
      <c r="C23" s="12">
        <v>24000</v>
      </c>
      <c r="D23" s="23">
        <f t="shared" si="0"/>
        <v>84110.869565217406</v>
      </c>
      <c r="H23" s="12">
        <f t="shared" si="1"/>
        <v>52173.913043478264</v>
      </c>
      <c r="I23">
        <f t="shared" si="2"/>
        <v>15114.782608695654</v>
      </c>
      <c r="J23" s="16">
        <f t="shared" si="3"/>
        <v>67288.695652173919</v>
      </c>
      <c r="K23">
        <f t="shared" si="4"/>
        <v>16822.17391304348</v>
      </c>
      <c r="L23" s="16">
        <f t="shared" si="5"/>
        <v>84110.869565217406</v>
      </c>
    </row>
    <row r="24" spans="1:12" x14ac:dyDescent="0.25">
      <c r="A24">
        <v>0</v>
      </c>
      <c r="B24">
        <v>30</v>
      </c>
      <c r="C24" s="12">
        <v>25000</v>
      </c>
      <c r="D24" s="23">
        <f t="shared" si="0"/>
        <v>57575.892857142862</v>
      </c>
      <c r="H24" s="12">
        <f t="shared" si="1"/>
        <v>35714.285714285717</v>
      </c>
      <c r="I24">
        <f t="shared" si="2"/>
        <v>10346.428571428572</v>
      </c>
      <c r="J24" s="16">
        <f t="shared" si="3"/>
        <v>46060.71428571429</v>
      </c>
      <c r="K24">
        <f t="shared" si="4"/>
        <v>11515.178571428572</v>
      </c>
      <c r="L24" s="16">
        <f t="shared" si="5"/>
        <v>57575.892857142862</v>
      </c>
    </row>
    <row r="25" spans="1:12" x14ac:dyDescent="0.25">
      <c r="A25">
        <v>20</v>
      </c>
      <c r="B25">
        <v>31</v>
      </c>
      <c r="C25" s="12">
        <v>26000</v>
      </c>
      <c r="D25" s="23">
        <f t="shared" si="0"/>
        <v>85541.326530612248</v>
      </c>
      <c r="H25" s="12">
        <f t="shared" si="1"/>
        <v>53061.224489795917</v>
      </c>
      <c r="I25">
        <f t="shared" si="2"/>
        <v>15371.836734693878</v>
      </c>
      <c r="J25" s="16">
        <f t="shared" si="3"/>
        <v>68433.061224489793</v>
      </c>
      <c r="K25">
        <f t="shared" si="4"/>
        <v>17108.265306122448</v>
      </c>
      <c r="L25" s="16">
        <f t="shared" si="5"/>
        <v>85541.326530612248</v>
      </c>
    </row>
    <row r="26" spans="1:12" x14ac:dyDescent="0.25">
      <c r="A26">
        <v>25</v>
      </c>
      <c r="B26">
        <v>29</v>
      </c>
      <c r="C26" s="12">
        <v>27000</v>
      </c>
      <c r="D26" s="23">
        <f t="shared" si="0"/>
        <v>94624.728260869582</v>
      </c>
      <c r="H26" s="12">
        <f t="shared" si="1"/>
        <v>58695.652173913048</v>
      </c>
      <c r="I26">
        <f t="shared" si="2"/>
        <v>17004.130434782612</v>
      </c>
      <c r="J26" s="16">
        <f t="shared" si="3"/>
        <v>75699.782608695663</v>
      </c>
      <c r="K26">
        <f t="shared" si="4"/>
        <v>18924.945652173916</v>
      </c>
      <c r="L26" s="16">
        <f t="shared" si="5"/>
        <v>94624.728260869582</v>
      </c>
    </row>
    <row r="27" spans="1:12" x14ac:dyDescent="0.25">
      <c r="A27">
        <v>0</v>
      </c>
      <c r="B27">
        <v>30</v>
      </c>
      <c r="C27" s="12">
        <v>28000</v>
      </c>
      <c r="D27" s="23">
        <f t="shared" si="0"/>
        <v>64485</v>
      </c>
      <c r="H27" s="12">
        <f t="shared" si="1"/>
        <v>40000</v>
      </c>
      <c r="I27">
        <f t="shared" si="2"/>
        <v>11588</v>
      </c>
      <c r="J27" s="16">
        <f t="shared" si="3"/>
        <v>51588</v>
      </c>
      <c r="K27">
        <f t="shared" si="4"/>
        <v>12897</v>
      </c>
      <c r="L27" s="16">
        <f t="shared" si="5"/>
        <v>64485</v>
      </c>
    </row>
    <row r="28" spans="1:12" x14ac:dyDescent="0.25">
      <c r="A28">
        <v>20</v>
      </c>
      <c r="B28">
        <v>31</v>
      </c>
      <c r="C28" s="12">
        <v>29000</v>
      </c>
      <c r="D28" s="23">
        <f t="shared" si="0"/>
        <v>95411.479591836745</v>
      </c>
      <c r="H28" s="12">
        <f t="shared" si="1"/>
        <v>59183.673469387759</v>
      </c>
      <c r="I28">
        <f t="shared" si="2"/>
        <v>17145.510204081635</v>
      </c>
      <c r="J28" s="16">
        <f t="shared" si="3"/>
        <v>76329.183673469393</v>
      </c>
      <c r="K28">
        <f t="shared" si="4"/>
        <v>19082.295918367348</v>
      </c>
      <c r="L28" s="16">
        <f t="shared" si="5"/>
        <v>95411.479591836745</v>
      </c>
    </row>
    <row r="29" spans="1:12" x14ac:dyDescent="0.25">
      <c r="A29">
        <v>25</v>
      </c>
      <c r="B29">
        <v>28</v>
      </c>
      <c r="C29" s="12">
        <v>30000</v>
      </c>
      <c r="D29" s="23">
        <f t="shared" si="0"/>
        <v>102901.59574468085</v>
      </c>
      <c r="H29" s="12">
        <f t="shared" si="1"/>
        <v>63829.78723404256</v>
      </c>
      <c r="I29">
        <f t="shared" si="2"/>
        <v>18491.48936170213</v>
      </c>
      <c r="J29" s="16">
        <f t="shared" si="3"/>
        <v>82321.276595744683</v>
      </c>
      <c r="K29">
        <f t="shared" si="4"/>
        <v>20580.319148936171</v>
      </c>
      <c r="L29" s="16">
        <f t="shared" si="5"/>
        <v>102901.59574468085</v>
      </c>
    </row>
    <row r="30" spans="1:12" x14ac:dyDescent="0.25">
      <c r="A30">
        <v>0</v>
      </c>
      <c r="B30">
        <v>29</v>
      </c>
      <c r="C30" s="12">
        <v>31000</v>
      </c>
      <c r="D30" s="23">
        <f t="shared" si="0"/>
        <v>70388.556338028167</v>
      </c>
      <c r="H30" s="12">
        <f t="shared" si="1"/>
        <v>43661.971830985916</v>
      </c>
      <c r="I30">
        <f t="shared" si="2"/>
        <v>12648.87323943662</v>
      </c>
      <c r="J30" s="16">
        <f t="shared" si="3"/>
        <v>56310.84507042254</v>
      </c>
      <c r="K30">
        <f t="shared" si="4"/>
        <v>14077.711267605635</v>
      </c>
      <c r="L30" s="16">
        <f t="shared" si="5"/>
        <v>70388.556338028167</v>
      </c>
    </row>
    <row r="31" spans="1:12" x14ac:dyDescent="0.25">
      <c r="A31">
        <v>20</v>
      </c>
      <c r="B31">
        <v>30</v>
      </c>
      <c r="C31" s="12">
        <v>32000</v>
      </c>
      <c r="D31" s="23">
        <f t="shared" si="0"/>
        <v>103176</v>
      </c>
      <c r="H31" s="12">
        <f t="shared" si="1"/>
        <v>64000</v>
      </c>
      <c r="I31">
        <f t="shared" si="2"/>
        <v>18540.8</v>
      </c>
      <c r="J31" s="16">
        <f t="shared" si="3"/>
        <v>82540.800000000003</v>
      </c>
      <c r="K31">
        <f t="shared" si="4"/>
        <v>20635.2</v>
      </c>
      <c r="L31" s="16">
        <f t="shared" si="5"/>
        <v>103176</v>
      </c>
    </row>
    <row r="32" spans="1:12" x14ac:dyDescent="0.25">
      <c r="A32">
        <v>25</v>
      </c>
      <c r="B32">
        <v>31</v>
      </c>
      <c r="C32" s="12">
        <v>33000</v>
      </c>
      <c r="D32" s="23">
        <f t="shared" si="0"/>
        <v>120909.37500000001</v>
      </c>
      <c r="H32" s="12">
        <f t="shared" si="1"/>
        <v>75000.000000000015</v>
      </c>
      <c r="I32">
        <f t="shared" si="2"/>
        <v>21727.500000000004</v>
      </c>
      <c r="J32" s="16">
        <f t="shared" si="3"/>
        <v>96727.500000000015</v>
      </c>
      <c r="K32">
        <f t="shared" si="4"/>
        <v>24181.875000000004</v>
      </c>
      <c r="L32" s="16">
        <f t="shared" si="5"/>
        <v>120909.37500000001</v>
      </c>
    </row>
    <row r="33" spans="1:12" x14ac:dyDescent="0.25">
      <c r="A33">
        <v>0</v>
      </c>
      <c r="B33">
        <v>29</v>
      </c>
      <c r="C33" s="12">
        <v>34000</v>
      </c>
      <c r="D33" s="23">
        <f t="shared" si="0"/>
        <v>77200.352112676061</v>
      </c>
      <c r="H33" s="12">
        <f t="shared" si="1"/>
        <v>47887.323943661977</v>
      </c>
      <c r="I33">
        <f t="shared" si="2"/>
        <v>13872.957746478874</v>
      </c>
      <c r="J33" s="16">
        <f t="shared" si="3"/>
        <v>61760.281690140851</v>
      </c>
      <c r="K33">
        <f t="shared" si="4"/>
        <v>15440.070422535213</v>
      </c>
      <c r="L33" s="16">
        <f t="shared" si="5"/>
        <v>77200.352112676061</v>
      </c>
    </row>
    <row r="34" spans="1:12" x14ac:dyDescent="0.25">
      <c r="A34">
        <v>20</v>
      </c>
      <c r="B34">
        <v>30</v>
      </c>
      <c r="C34" s="12">
        <v>35000</v>
      </c>
      <c r="D34" s="23">
        <f t="shared" si="0"/>
        <v>112848.75</v>
      </c>
      <c r="H34" s="12">
        <f>(C34/(1-0.01*(A34+B34)))</f>
        <v>70000</v>
      </c>
      <c r="I34">
        <f t="shared" si="2"/>
        <v>20279</v>
      </c>
      <c r="J34" s="16">
        <f t="shared" si="3"/>
        <v>90279</v>
      </c>
      <c r="K34">
        <f t="shared" si="4"/>
        <v>22569.75</v>
      </c>
      <c r="L34" s="16">
        <f t="shared" si="5"/>
        <v>112848.75</v>
      </c>
    </row>
    <row r="35" spans="1:12" x14ac:dyDescent="0.25">
      <c r="A35">
        <v>25</v>
      </c>
      <c r="B35">
        <v>31</v>
      </c>
      <c r="C35" s="12">
        <v>36000</v>
      </c>
      <c r="D35" s="23">
        <f t="shared" si="0"/>
        <v>131901.13636363638</v>
      </c>
      <c r="H35" s="12">
        <f t="shared" si="1"/>
        <v>81818.181818181823</v>
      </c>
      <c r="I35">
        <f t="shared" si="2"/>
        <v>23702.727272727276</v>
      </c>
      <c r="J35" s="16">
        <f t="shared" si="3"/>
        <v>105520.9090909091</v>
      </c>
      <c r="K35">
        <f t="shared" si="4"/>
        <v>26380.227272727276</v>
      </c>
      <c r="L35" s="16">
        <f t="shared" si="5"/>
        <v>131901.13636363638</v>
      </c>
    </row>
    <row r="36" spans="1:12" x14ac:dyDescent="0.25">
      <c r="A36">
        <v>0</v>
      </c>
      <c r="B36">
        <v>28</v>
      </c>
      <c r="C36" s="12">
        <v>37000</v>
      </c>
      <c r="D36" s="23">
        <f t="shared" si="0"/>
        <v>82845.3125</v>
      </c>
      <c r="H36" s="12">
        <f t="shared" si="1"/>
        <v>51388.888888888891</v>
      </c>
      <c r="I36">
        <f t="shared" si="2"/>
        <v>14887.361111111113</v>
      </c>
      <c r="J36" s="16">
        <f t="shared" si="3"/>
        <v>66276.25</v>
      </c>
      <c r="K36">
        <f t="shared" si="4"/>
        <v>16569.0625</v>
      </c>
      <c r="L36" s="16">
        <f t="shared" si="5"/>
        <v>82845.3125</v>
      </c>
    </row>
    <row r="37" spans="1:12" x14ac:dyDescent="0.25">
      <c r="A37">
        <v>20</v>
      </c>
      <c r="B37">
        <v>29</v>
      </c>
      <c r="C37" s="12">
        <v>38000</v>
      </c>
      <c r="D37" s="23">
        <f t="shared" si="0"/>
        <v>120119.11764705883</v>
      </c>
      <c r="H37" s="12">
        <f t="shared" si="1"/>
        <v>74509.803921568629</v>
      </c>
      <c r="I37">
        <f t="shared" si="2"/>
        <v>21585.490196078434</v>
      </c>
      <c r="J37" s="16">
        <f t="shared" si="3"/>
        <v>96095.294117647063</v>
      </c>
      <c r="K37">
        <f t="shared" si="4"/>
        <v>24023.823529411766</v>
      </c>
      <c r="L37" s="16">
        <f t="shared" si="5"/>
        <v>120119.11764705883</v>
      </c>
    </row>
    <row r="38" spans="1:12" x14ac:dyDescent="0.25">
      <c r="A38">
        <v>25</v>
      </c>
      <c r="B38">
        <v>30</v>
      </c>
      <c r="C38" s="12">
        <v>39000</v>
      </c>
      <c r="D38" s="23">
        <f t="shared" si="0"/>
        <v>139717.5</v>
      </c>
      <c r="H38" s="12">
        <f t="shared" si="1"/>
        <v>86666.666666666672</v>
      </c>
      <c r="I38">
        <f t="shared" si="2"/>
        <v>25107.333333333336</v>
      </c>
      <c r="J38" s="16">
        <f>SUM(H38:I38)</f>
        <v>111774</v>
      </c>
      <c r="K38">
        <f t="shared" si="4"/>
        <v>27943.5</v>
      </c>
      <c r="L38" s="16">
        <f t="shared" si="5"/>
        <v>139717.5</v>
      </c>
    </row>
    <row r="39" spans="1:12" x14ac:dyDescent="0.25">
      <c r="A39">
        <v>0</v>
      </c>
      <c r="B39">
        <v>31</v>
      </c>
      <c r="C39" s="12">
        <v>40000</v>
      </c>
      <c r="D39" s="23">
        <f t="shared" si="0"/>
        <v>93456.521739130432</v>
      </c>
      <c r="H39" s="12">
        <f t="shared" si="1"/>
        <v>57971.014492753631</v>
      </c>
      <c r="I39">
        <f t="shared" si="2"/>
        <v>16794.202898550728</v>
      </c>
      <c r="J39" s="16">
        <f t="shared" si="3"/>
        <v>74765.217391304352</v>
      </c>
      <c r="K39">
        <f t="shared" si="4"/>
        <v>18691.304347826088</v>
      </c>
      <c r="L39" s="16">
        <f t="shared" si="5"/>
        <v>93456.521739130432</v>
      </c>
    </row>
  </sheetData>
  <dataValidations count="1">
    <dataValidation type="list" operator="equal" allowBlank="1" showInputMessage="1" showErrorMessage="1" sqref="C7">
      <formula1>"0,20,25"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cp:lastPrinted>2016-09-20T15:05:02Z</cp:lastPrinted>
  <dcterms:created xsi:type="dcterms:W3CDTF">2016-09-20T14:28:24Z</dcterms:created>
  <dcterms:modified xsi:type="dcterms:W3CDTF">2016-09-20T15:38:21Z</dcterms:modified>
</cp:coreProperties>
</file>