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<sst xmlns="http://schemas.openxmlformats.org/spreadsheetml/2006/main" count="19" uniqueCount="18">
  <si>
    <t>Masas (g)</t>
  </si>
  <si>
    <t>s(m)</t>
  </si>
  <si>
    <t>Distancia (x) (mm)</t>
  </si>
  <si>
    <t>s(x) (mm)</t>
  </si>
  <si>
    <t>f (g * m)</t>
  </si>
  <si>
    <t>s(m) (g)</t>
  </si>
  <si>
    <t>T (s)</t>
  </si>
  <si>
    <t xml:space="preserve">s(T) </t>
  </si>
  <si>
    <t>Medida</t>
  </si>
  <si>
    <t>x_0</t>
  </si>
  <si>
    <t xml:space="preserve"> x sumergido agua</t>
  </si>
  <si>
    <t>x sumergido en cetona</t>
  </si>
  <si>
    <t>s(x)</t>
  </si>
  <si>
    <t>densidad metal</t>
  </si>
  <si>
    <t>densidad cetona</t>
  </si>
  <si>
    <t>aluminio</t>
  </si>
  <si>
    <t>gris</t>
  </si>
  <si>
    <t>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</si>
</sst>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60.56</v>
      </c>
      <c r="B2" s="1">
        <v>0.01</v>
      </c>
      <c r="C2" s="1">
        <f>625-429</f>
        <v>196</v>
      </c>
      <c r="D2" s="1">
        <v>1.0</v>
      </c>
    </row>
    <row r="3">
      <c r="A3" s="1">
        <v>70.78</v>
      </c>
      <c r="B3" s="1">
        <v>0.01</v>
      </c>
      <c r="C3" s="1">
        <f>625-399</f>
        <v>226</v>
      </c>
      <c r="D3" s="1">
        <v>1.0</v>
      </c>
    </row>
    <row r="4">
      <c r="A4" s="1">
        <v>80.53</v>
      </c>
      <c r="B4" s="1">
        <v>0.01</v>
      </c>
      <c r="C4" s="1">
        <f>625-366</f>
        <v>259</v>
      </c>
      <c r="D4" s="1">
        <v>1.0</v>
      </c>
    </row>
    <row r="5">
      <c r="A5" s="1">
        <v>100.52</v>
      </c>
      <c r="B5" s="1">
        <v>0.01</v>
      </c>
      <c r="C5" s="1">
        <f>625-301</f>
        <v>324</v>
      </c>
      <c r="D5" s="1">
        <v>1.0</v>
      </c>
    </row>
    <row r="6">
      <c r="A6" s="1">
        <v>109.94</v>
      </c>
      <c r="B6" s="1">
        <v>0.01</v>
      </c>
      <c r="C6" s="1">
        <f>625-273</f>
        <v>352</v>
      </c>
      <c r="D6" s="1">
        <v>1.0</v>
      </c>
    </row>
    <row r="7">
      <c r="A7" s="1">
        <v>120.48</v>
      </c>
      <c r="B7" s="1">
        <v>0.01</v>
      </c>
      <c r="C7" s="1">
        <f>625-239</f>
        <v>386</v>
      </c>
      <c r="D7" s="1">
        <v>1.0</v>
      </c>
    </row>
    <row r="8">
      <c r="A8" s="1">
        <v>129.9</v>
      </c>
      <c r="B8" s="1">
        <v>0.01</v>
      </c>
      <c r="C8" s="1">
        <f>625-209</f>
        <v>416</v>
      </c>
      <c r="D8" s="1">
        <v>1.0</v>
      </c>
    </row>
    <row r="9">
      <c r="A9" s="1">
        <v>140.43</v>
      </c>
      <c r="B9" s="1">
        <v>0.01</v>
      </c>
      <c r="C9" s="1">
        <f>625-175</f>
        <v>450</v>
      </c>
      <c r="D9" s="1">
        <v>1.0</v>
      </c>
    </row>
    <row r="10">
      <c r="A10" s="1">
        <v>149.86</v>
      </c>
      <c r="B10" s="1">
        <v>0.01</v>
      </c>
      <c r="C10" s="1">
        <f>625-145</f>
        <v>480</v>
      </c>
      <c r="D10" s="1">
        <v>1.0</v>
      </c>
    </row>
    <row r="11">
      <c r="A11" s="1">
        <v>159.76</v>
      </c>
      <c r="B11" s="1">
        <v>0.01</v>
      </c>
      <c r="C11" s="1">
        <f>625-115</f>
        <v>510</v>
      </c>
      <c r="D11" s="1">
        <v>1.0</v>
      </c>
    </row>
    <row r="14">
      <c r="A14" s="1" t="s">
        <v>0</v>
      </c>
      <c r="B14" s="1" t="s">
        <v>5</v>
      </c>
      <c r="C14" s="1" t="s">
        <v>6</v>
      </c>
      <c r="D14" s="1" t="s">
        <v>7</v>
      </c>
    </row>
    <row r="15">
      <c r="A15" s="1">
        <v>60.56</v>
      </c>
      <c r="B15" s="1">
        <v>0.01</v>
      </c>
      <c r="C15" s="2">
        <f>9.19/10</f>
        <v>0.919</v>
      </c>
      <c r="D15" s="1">
        <v>0.3</v>
      </c>
    </row>
    <row r="16">
      <c r="A16" s="1">
        <v>70.78</v>
      </c>
      <c r="B16" s="1">
        <v>0.01</v>
      </c>
      <c r="C16" s="1">
        <f>10.13/10</f>
        <v>1.013</v>
      </c>
      <c r="D16" s="1">
        <v>0.3</v>
      </c>
    </row>
    <row r="17">
      <c r="A17" s="1">
        <v>80.53</v>
      </c>
      <c r="B17" s="1">
        <v>0.01</v>
      </c>
      <c r="C17" s="1">
        <f>10.63/10</f>
        <v>1.063</v>
      </c>
      <c r="D17" s="1">
        <v>0.3</v>
      </c>
    </row>
    <row r="18">
      <c r="A18" s="1">
        <v>100.52</v>
      </c>
      <c r="B18" s="1">
        <v>0.01</v>
      </c>
      <c r="C18" s="1">
        <f>11.63/10</f>
        <v>1.163</v>
      </c>
      <c r="D18" s="1">
        <v>0.3</v>
      </c>
    </row>
    <row r="19">
      <c r="A19" s="1">
        <v>109.94</v>
      </c>
      <c r="B19" s="1">
        <v>0.01</v>
      </c>
      <c r="C19" s="1">
        <f>12.35/10</f>
        <v>1.235</v>
      </c>
      <c r="D19" s="1">
        <v>0.3</v>
      </c>
    </row>
    <row r="20">
      <c r="A20" s="1">
        <v>120.48</v>
      </c>
      <c r="B20" s="1">
        <v>0.01</v>
      </c>
      <c r="C20" s="1">
        <f>12.81/10</f>
        <v>1.281</v>
      </c>
      <c r="D20" s="1">
        <v>0.3</v>
      </c>
    </row>
    <row r="21">
      <c r="A21" s="1">
        <v>129.9</v>
      </c>
      <c r="B21" s="1">
        <v>0.01</v>
      </c>
      <c r="C21" s="1">
        <f>13.28/10</f>
        <v>1.328</v>
      </c>
      <c r="D21" s="1">
        <v>0.3</v>
      </c>
    </row>
    <row r="22">
      <c r="A22" s="1">
        <v>140.43</v>
      </c>
      <c r="B22" s="1">
        <v>0.01</v>
      </c>
      <c r="C22" s="1">
        <f>13.75/10</f>
        <v>1.375</v>
      </c>
      <c r="D22" s="1">
        <v>0.3</v>
      </c>
    </row>
    <row r="23">
      <c r="A23" s="1">
        <v>149.86</v>
      </c>
      <c r="B23" s="1">
        <v>0.01</v>
      </c>
      <c r="C23" s="1">
        <f>14.25/10</f>
        <v>1.425</v>
      </c>
      <c r="D23" s="1">
        <v>0.3</v>
      </c>
    </row>
    <row r="24">
      <c r="A24" s="1">
        <v>159.76</v>
      </c>
      <c r="B24" s="1">
        <v>0.01</v>
      </c>
      <c r="C24" s="1">
        <f>14.68/10</f>
        <v>1.468</v>
      </c>
      <c r="D24" s="1">
        <v>0.3</v>
      </c>
    </row>
    <row r="27">
      <c r="A27" s="1" t="s">
        <v>8</v>
      </c>
      <c r="B27" s="1" t="s">
        <v>9</v>
      </c>
      <c r="C27" s="1" t="s">
        <v>10</v>
      </c>
      <c r="D27" s="1" t="s">
        <v>11</v>
      </c>
      <c r="E27" s="3" t="s">
        <v>12</v>
      </c>
      <c r="F27" s="1" t="s">
        <v>13</v>
      </c>
      <c r="G27" s="1" t="s">
        <v>14</v>
      </c>
    </row>
    <row r="28">
      <c r="A28" s="1" t="s">
        <v>15</v>
      </c>
      <c r="B28" s="2">
        <f>625-470</f>
        <v>155</v>
      </c>
      <c r="C28" s="2">
        <f>625-526</f>
        <v>99</v>
      </c>
      <c r="D28" s="2">
        <f>625-515</f>
        <v>110</v>
      </c>
      <c r="E28" s="4">
        <v>1.0</v>
      </c>
      <c r="F28" s="2">
        <f t="shared" ref="F28:F30" si="1">B28/(B28-C28)</f>
        <v>2.767857143</v>
      </c>
      <c r="G28" s="2">
        <f t="shared" ref="G28:G30" si="2">F28*(B28-D28)/B28</f>
        <v>0.8035714286</v>
      </c>
    </row>
    <row r="29">
      <c r="A29" s="1" t="s">
        <v>16</v>
      </c>
      <c r="B29" s="2">
        <f>625-236</f>
        <v>389</v>
      </c>
      <c r="C29" s="2">
        <f>625-294</f>
        <v>331</v>
      </c>
      <c r="D29" s="2">
        <f>625-281</f>
        <v>344</v>
      </c>
      <c r="E29" s="4">
        <v>1.0</v>
      </c>
      <c r="F29" s="2">
        <f t="shared" si="1"/>
        <v>6.706896552</v>
      </c>
      <c r="G29" s="2">
        <f t="shared" si="2"/>
        <v>0.775862069</v>
      </c>
    </row>
    <row r="30">
      <c r="A30" s="1" t="s">
        <v>17</v>
      </c>
      <c r="B30" s="2">
        <f>625-391</f>
        <v>234</v>
      </c>
      <c r="C30" s="2">
        <f>625-422</f>
        <v>203</v>
      </c>
      <c r="D30" s="2">
        <f>625-414</f>
        <v>211</v>
      </c>
      <c r="E30" s="4">
        <v>1.0</v>
      </c>
      <c r="F30" s="2">
        <f t="shared" si="1"/>
        <v>7.548387097</v>
      </c>
      <c r="G30" s="2">
        <f t="shared" si="2"/>
        <v>0.7419354839</v>
      </c>
    </row>
  </sheetData>
  <drawing r:id="rId1"/>
</worksheet>
</file>