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<sst xmlns="http://schemas.openxmlformats.org/spreadsheetml/2006/main" count="84" uniqueCount="57">
  <si>
    <t>Grados</t>
  </si>
  <si>
    <t>V (V)</t>
  </si>
  <si>
    <t>En horizontal</t>
  </si>
  <si>
    <t>d(cm)</t>
  </si>
  <si>
    <t>V(V)</t>
  </si>
  <si>
    <t>A 10 cm del foco</t>
  </si>
  <si>
    <t>d reak</t>
  </si>
  <si>
    <t>Centro: 19,5</t>
  </si>
  <si>
    <t>la regla empezaba en 0,7</t>
  </si>
  <si>
    <t>A 20 cm del foco</t>
  </si>
  <si>
    <t>d (cm)</t>
  </si>
  <si>
    <t>d real</t>
  </si>
  <si>
    <t>Buscar Minimos</t>
  </si>
  <si>
    <t>x (cm)</t>
  </si>
  <si>
    <t>algo</t>
  </si>
  <si>
    <t>Distancia entre foco y pantalla: 15cm</t>
  </si>
  <si>
    <t>Distancia entre pantalla y palo: 3+1,9 cm</t>
  </si>
  <si>
    <t>X (cm)</t>
  </si>
  <si>
    <t xml:space="preserve">Con la placa estrecha </t>
  </si>
  <si>
    <t xml:space="preserve">X (cm) </t>
  </si>
  <si>
    <t>restar 35</t>
  </si>
  <si>
    <t>Doble rendija</t>
  </si>
  <si>
    <t>D=4cm</t>
  </si>
  <si>
    <t>D=6cm</t>
  </si>
  <si>
    <t>REfracción</t>
  </si>
  <si>
    <t xml:space="preserve">Ang. Ent. </t>
  </si>
  <si>
    <t>Ang. Sal.</t>
  </si>
  <si>
    <t>seno ent</t>
  </si>
  <si>
    <t>seno sal</t>
  </si>
  <si>
    <t>n</t>
  </si>
  <si>
    <t>-</t>
  </si>
  <si>
    <t>Transmisión</t>
  </si>
  <si>
    <t xml:space="preserve">Ang. Sal. </t>
  </si>
  <si>
    <t>Con la lente</t>
  </si>
  <si>
    <t>distancia</t>
  </si>
  <si>
    <t>V con (V)</t>
  </si>
  <si>
    <t>V sin (V)</t>
  </si>
  <si>
    <t>Ganancia</t>
  </si>
  <si>
    <t>Con el prisma</t>
  </si>
  <si>
    <t>Sin mano</t>
  </si>
  <si>
    <t>Con mano</t>
  </si>
  <si>
    <t>Con metal</t>
  </si>
  <si>
    <t>Refractado</t>
  </si>
  <si>
    <t>Reflejado</t>
  </si>
  <si>
    <t>Con los palillos de Laura</t>
  </si>
  <si>
    <t>v(V)</t>
  </si>
  <si>
    <t>0'12</t>
  </si>
  <si>
    <t>max</t>
  </si>
  <si>
    <t>min</t>
  </si>
  <si>
    <t>Lo que midió jorge</t>
  </si>
  <si>
    <t>sin el prisma 0</t>
  </si>
  <si>
    <t>Radar Doppler</t>
  </si>
  <si>
    <t>Cuadrados</t>
  </si>
  <si>
    <t>3 de 20 milisegundos</t>
  </si>
  <si>
    <t>4,9 de 20 milisegundos</t>
  </si>
  <si>
    <t>6,3 de 20 milisegundos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</si>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</sst>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(V) frente a Grados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1'!$A$2:$A$20</c:f>
            </c:strRef>
          </c:cat>
          <c:val>
            <c:numRef>
              <c:f>'Hoja 1'!$B$2:$B$20</c:f>
              <c:numCache/>
            </c:numRef>
          </c:val>
          <c:smooth val="0"/>
        </c:ser>
        <c:axId val="819796591"/>
        <c:axId val="1643313042"/>
      </c:lineChart>
      <c:catAx>
        <c:axId val="819796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313042"/>
      </c:catAx>
      <c:valAx>
        <c:axId val="1643313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796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(V) frente a Grados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2'!$B$3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2'!$A$4:$A$18</c:f>
            </c:strRef>
          </c:cat>
          <c:val>
            <c:numRef>
              <c:f>'Hoja 2'!$B$4:$B$18</c:f>
              <c:numCache/>
            </c:numRef>
          </c:val>
          <c:smooth val="0"/>
        </c:ser>
        <c:axId val="1917378841"/>
        <c:axId val="83573636"/>
      </c:lineChart>
      <c:catAx>
        <c:axId val="1917378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73636"/>
      </c:catAx>
      <c:valAx>
        <c:axId val="83573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378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(V) frente a Grados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2'!$B$21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2'!$A$22:$A$36</c:f>
            </c:strRef>
          </c:cat>
          <c:val>
            <c:numRef>
              <c:f>'Hoja 2'!$B$22:$B$36</c:f>
              <c:numCache/>
            </c:numRef>
          </c:val>
          <c:smooth val="0"/>
        </c:ser>
        <c:axId val="388944134"/>
        <c:axId val="1816583364"/>
      </c:lineChart>
      <c:catAx>
        <c:axId val="388944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583364"/>
      </c:catAx>
      <c:valAx>
        <c:axId val="181658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944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(V) frente a x (cm)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2'!$B$67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2'!$A$68:$A$77</c:f>
            </c:strRef>
          </c:cat>
          <c:val>
            <c:numRef>
              <c:f>'Hoja 2'!$B$68:$B$77</c:f>
              <c:numCache/>
            </c:numRef>
          </c:val>
          <c:smooth val="0"/>
        </c:ser>
        <c:axId val="1990334230"/>
        <c:axId val="1705016407"/>
      </c:lineChart>
      <c:catAx>
        <c:axId val="1990334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016407"/>
      </c:catAx>
      <c:valAx>
        <c:axId val="1705016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334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(V) frente a Grados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1'!$A$24:$A$42</c:f>
            </c:strRef>
          </c:cat>
          <c:val>
            <c:numRef>
              <c:f>'Hoja 1'!$B$24:$B$42</c:f>
              <c:numCache/>
            </c:numRef>
          </c:val>
          <c:smooth val="0"/>
        </c:ser>
        <c:axId val="1518675825"/>
        <c:axId val="1783795441"/>
      </c:lineChart>
      <c:catAx>
        <c:axId val="1518675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795441"/>
      </c:catAx>
      <c:valAx>
        <c:axId val="1783795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675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(V) y V (V)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1'!$A$2:$A$20</c:f>
            </c:strRef>
          </c:cat>
          <c:val>
            <c:numRef>
              <c:f>'Hoja 1'!$B$2:$B$20</c:f>
              <c:numCache/>
            </c:numRef>
          </c:val>
          <c:smooth val="0"/>
        </c:ser>
        <c:ser>
          <c:idx val="1"/>
          <c:order val="1"/>
          <c:tx>
            <c:strRef>
              <c:f>'Hoja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1'!$A$2:$A$20</c:f>
            </c:strRef>
          </c:cat>
          <c:val>
            <c:numRef>
              <c:f>'Hoja 1'!$C$2:$C$20</c:f>
              <c:numCache/>
            </c:numRef>
          </c:val>
          <c:smooth val="0"/>
        </c:ser>
        <c:axId val="1577861281"/>
        <c:axId val="1401562992"/>
      </c:lineChart>
      <c:catAx>
        <c:axId val="1577861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562992"/>
      </c:catAx>
      <c:valAx>
        <c:axId val="1401562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861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V(V) frente a d(cm)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1'!$A$47:$A$65</c:f>
            </c:strRef>
          </c:cat>
          <c:val>
            <c:numRef>
              <c:f>'Hoja 1'!$B$47:$B$65</c:f>
              <c:numCache/>
            </c:numRef>
          </c:val>
          <c:smooth val="0"/>
        </c:ser>
        <c:axId val="2009182129"/>
        <c:axId val="382587974"/>
      </c:lineChart>
      <c:catAx>
        <c:axId val="2009182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587974"/>
      </c:catAx>
      <c:valAx>
        <c:axId val="382587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182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V(V) frente a d reak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1'!$C$69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1'!$B$70:$B$91</c:f>
            </c:strRef>
          </c:cat>
          <c:val>
            <c:numRef>
              <c:f>'Hoja 1'!$C$70:$C$91</c:f>
              <c:numCache/>
            </c:numRef>
          </c:val>
          <c:smooth val="0"/>
        </c:ser>
        <c:axId val="1790897125"/>
        <c:axId val="2077624118"/>
      </c:lineChart>
      <c:catAx>
        <c:axId val="1790897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 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624118"/>
      </c:catAx>
      <c:valAx>
        <c:axId val="2077624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897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V(V) frente a d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1'!$B$96:$B$116</c:f>
            </c:strRef>
          </c:cat>
          <c:val>
            <c:numRef>
              <c:f>'Hoja 1'!$C$96:$C$116</c:f>
              <c:numCache/>
            </c:numRef>
          </c:val>
          <c:smooth val="0"/>
        </c:ser>
        <c:axId val="1878672406"/>
        <c:axId val="102896882"/>
      </c:lineChart>
      <c:catAx>
        <c:axId val="1878672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 real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96882"/>
      </c:catAx>
      <c:valAx>
        <c:axId val="102896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672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(V) frente a d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1'!$C$121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1'!$B$122:$B$146</c:f>
            </c:strRef>
          </c:cat>
          <c:val>
            <c:numRef>
              <c:f>'Hoja 1'!$C$122:$C$146</c:f>
              <c:numCache/>
            </c:numRef>
          </c:val>
          <c:smooth val="0"/>
        </c:ser>
        <c:axId val="2141711558"/>
        <c:axId val="1588397307"/>
      </c:lineChart>
      <c:catAx>
        <c:axId val="2141711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 real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397307"/>
      </c:catAx>
      <c:valAx>
        <c:axId val="1588397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711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(V) frente a d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1'!$C$156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1'!$B$157:$B$173</c:f>
            </c:strRef>
          </c:cat>
          <c:val>
            <c:numRef>
              <c:f>'Hoja 1'!$C$157:$C$173</c:f>
              <c:numCache/>
            </c:numRef>
          </c:val>
          <c:smooth val="0"/>
        </c:ser>
        <c:axId val="2037114735"/>
        <c:axId val="1596519945"/>
      </c:lineChart>
      <c:catAx>
        <c:axId val="203711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 real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519945"/>
      </c:catAx>
      <c:valAx>
        <c:axId val="1596519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114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(V) frente a d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1'!$C$177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1'!$B$178:$B$208</c:f>
            </c:strRef>
          </c:cat>
          <c:val>
            <c:numRef>
              <c:f>'Hoja 1'!$C$178:$C$208</c:f>
              <c:numCache/>
            </c:numRef>
          </c:val>
          <c:smooth val="0"/>
        </c:ser>
        <c:axId val="1812582899"/>
        <c:axId val="490350388"/>
      </c:lineChart>
      <c:catAx>
        <c:axId val="1812582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 real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350388"/>
      </c:catAx>
      <c:valAx>
        <c:axId val="490350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582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2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</xdr:colOff>
      <xdr:row>23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619125</xdr:colOff>
      <xdr:row>9</xdr:row>
      <xdr:rowOff>152400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561975</xdr:colOff>
      <xdr:row>45</xdr:row>
      <xdr:rowOff>47625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571500</xdr:colOff>
      <xdr:row>68</xdr:row>
      <xdr:rowOff>152400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47625</xdr:colOff>
      <xdr:row>96</xdr:row>
      <xdr:rowOff>190500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952500</xdr:colOff>
      <xdr:row>124</xdr:row>
      <xdr:rowOff>95250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952500</xdr:colOff>
      <xdr:row>154</xdr:row>
      <xdr:rowOff>19050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523875</xdr:colOff>
      <xdr:row>180</xdr:row>
      <xdr:rowOff>38100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2</xdr:row>
      <xdr:rowOff>161925</xdr:rowOff>
    </xdr:from>
    <xdr:ext cx="5029200" cy="31051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438150</xdr:colOff>
      <xdr:row>21</xdr:row>
      <xdr:rowOff>38100</xdr:rowOff>
    </xdr:from>
    <xdr:ext cx="5105400" cy="3152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733425</xdr:colOff>
      <xdr:row>51</xdr:row>
      <xdr:rowOff>95250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</cols>
  <sheetData>
    <row r="1">
      <c r="A1" s="1" t="s">
        <v>0</v>
      </c>
      <c r="B1" s="1" t="s">
        <v>1</v>
      </c>
      <c r="C1" s="1" t="s">
        <v>1</v>
      </c>
    </row>
    <row r="2">
      <c r="A2" s="1">
        <v>0.0</v>
      </c>
      <c r="B2" s="1">
        <v>0.005</v>
      </c>
      <c r="C2" s="1">
        <v>0.0</v>
      </c>
    </row>
    <row r="3">
      <c r="A3" s="1">
        <v>10.0</v>
      </c>
      <c r="B3" s="1">
        <v>0.025</v>
      </c>
      <c r="C3" s="1">
        <v>0.04</v>
      </c>
    </row>
    <row r="4">
      <c r="A4" s="2">
        <f t="shared" ref="A4:A20" si="1">A3+10</f>
        <v>20</v>
      </c>
      <c r="B4" s="1">
        <v>0.03</v>
      </c>
      <c r="C4" s="1">
        <v>0.156</v>
      </c>
    </row>
    <row r="5">
      <c r="A5" s="2">
        <f t="shared" si="1"/>
        <v>30</v>
      </c>
      <c r="B5" s="1">
        <v>0.075</v>
      </c>
      <c r="C5" s="1">
        <v>0.305</v>
      </c>
    </row>
    <row r="6">
      <c r="A6" s="2">
        <f t="shared" si="1"/>
        <v>40</v>
      </c>
      <c r="B6" s="1">
        <v>0.17</v>
      </c>
      <c r="C6" s="1">
        <v>0.4</v>
      </c>
    </row>
    <row r="7">
      <c r="A7" s="2">
        <f t="shared" si="1"/>
        <v>50</v>
      </c>
      <c r="B7" s="1">
        <v>0.35</v>
      </c>
      <c r="C7" s="1">
        <v>0.43</v>
      </c>
    </row>
    <row r="8">
      <c r="A8" s="2">
        <f t="shared" si="1"/>
        <v>60</v>
      </c>
      <c r="B8" s="1">
        <v>0.59</v>
      </c>
      <c r="C8" s="1">
        <v>0.38</v>
      </c>
    </row>
    <row r="9">
      <c r="A9" s="2">
        <f t="shared" si="1"/>
        <v>70</v>
      </c>
      <c r="B9" s="1">
        <v>0.89</v>
      </c>
      <c r="C9" s="1">
        <v>0.254</v>
      </c>
    </row>
    <row r="10">
      <c r="A10" s="2">
        <f t="shared" si="1"/>
        <v>80</v>
      </c>
      <c r="B10" s="1">
        <v>1.13</v>
      </c>
      <c r="C10" s="1">
        <v>0.11</v>
      </c>
    </row>
    <row r="11">
      <c r="A11" s="2">
        <f t="shared" si="1"/>
        <v>90</v>
      </c>
      <c r="B11" s="1">
        <v>1.37</v>
      </c>
      <c r="C11" s="1">
        <v>0.02</v>
      </c>
    </row>
    <row r="12">
      <c r="A12" s="2">
        <f t="shared" si="1"/>
        <v>100</v>
      </c>
      <c r="B12" s="1">
        <v>1.35</v>
      </c>
      <c r="C12" s="1">
        <v>0.0</v>
      </c>
    </row>
    <row r="13">
      <c r="A13" s="2">
        <f t="shared" si="1"/>
        <v>110</v>
      </c>
      <c r="B13" s="1">
        <v>1.23</v>
      </c>
      <c r="C13" s="1">
        <v>0.046</v>
      </c>
    </row>
    <row r="14">
      <c r="A14" s="2">
        <f t="shared" si="1"/>
        <v>120</v>
      </c>
      <c r="B14" s="1">
        <v>1.03</v>
      </c>
      <c r="C14" s="1">
        <v>0.14</v>
      </c>
    </row>
    <row r="15">
      <c r="A15" s="2">
        <f t="shared" si="1"/>
        <v>130</v>
      </c>
      <c r="B15" s="1">
        <v>0.75</v>
      </c>
      <c r="C15" s="1">
        <v>0.23</v>
      </c>
    </row>
    <row r="16">
      <c r="A16" s="2">
        <f t="shared" si="1"/>
        <v>140</v>
      </c>
      <c r="B16" s="1">
        <v>0.465</v>
      </c>
      <c r="C16" s="1">
        <v>0.265</v>
      </c>
    </row>
    <row r="17">
      <c r="A17" s="2">
        <f t="shared" si="1"/>
        <v>150</v>
      </c>
      <c r="B17" s="1">
        <v>0.245</v>
      </c>
      <c r="C17" s="1">
        <v>0.243</v>
      </c>
    </row>
    <row r="18">
      <c r="A18" s="2">
        <f t="shared" si="1"/>
        <v>160</v>
      </c>
      <c r="B18" s="1">
        <v>0.093</v>
      </c>
      <c r="C18" s="1">
        <v>0.156</v>
      </c>
    </row>
    <row r="19">
      <c r="A19" s="2">
        <f t="shared" si="1"/>
        <v>170</v>
      </c>
      <c r="B19" s="1">
        <v>0.033</v>
      </c>
      <c r="C19" s="1">
        <v>0.053</v>
      </c>
    </row>
    <row r="20">
      <c r="A20" s="2">
        <f t="shared" si="1"/>
        <v>180</v>
      </c>
      <c r="B20" s="1">
        <v>0.025</v>
      </c>
      <c r="C20" s="1">
        <v>0.0</v>
      </c>
    </row>
    <row r="22">
      <c r="A22" s="1" t="s">
        <v>2</v>
      </c>
    </row>
    <row r="23">
      <c r="A23" s="1" t="s">
        <v>0</v>
      </c>
      <c r="B23" s="1" t="s">
        <v>1</v>
      </c>
    </row>
    <row r="24">
      <c r="A24" s="1">
        <v>0.0</v>
      </c>
      <c r="B24" s="1">
        <v>0.0</v>
      </c>
    </row>
    <row r="25">
      <c r="A25" s="1">
        <v>10.0</v>
      </c>
      <c r="B25" s="1">
        <v>0.04</v>
      </c>
    </row>
    <row r="26">
      <c r="A26" s="2">
        <f t="shared" ref="A26:A42" si="2">A25+10</f>
        <v>20</v>
      </c>
      <c r="B26" s="1">
        <v>0.156</v>
      </c>
    </row>
    <row r="27">
      <c r="A27" s="2">
        <f t="shared" si="2"/>
        <v>30</v>
      </c>
      <c r="B27" s="1">
        <v>0.305</v>
      </c>
    </row>
    <row r="28">
      <c r="A28" s="2">
        <f t="shared" si="2"/>
        <v>40</v>
      </c>
      <c r="B28" s="1">
        <v>0.4</v>
      </c>
    </row>
    <row r="29">
      <c r="A29" s="2">
        <f t="shared" si="2"/>
        <v>50</v>
      </c>
      <c r="B29" s="1">
        <v>0.43</v>
      </c>
    </row>
    <row r="30">
      <c r="A30" s="2">
        <f t="shared" si="2"/>
        <v>60</v>
      </c>
      <c r="B30" s="1">
        <v>0.38</v>
      </c>
    </row>
    <row r="31">
      <c r="A31" s="2">
        <f t="shared" si="2"/>
        <v>70</v>
      </c>
      <c r="B31" s="1">
        <v>0.254</v>
      </c>
    </row>
    <row r="32">
      <c r="A32" s="2">
        <f t="shared" si="2"/>
        <v>80</v>
      </c>
      <c r="B32" s="1">
        <v>0.11</v>
      </c>
    </row>
    <row r="33">
      <c r="A33" s="2">
        <f t="shared" si="2"/>
        <v>90</v>
      </c>
      <c r="B33" s="1">
        <v>0.02</v>
      </c>
    </row>
    <row r="34">
      <c r="A34" s="2">
        <f t="shared" si="2"/>
        <v>100</v>
      </c>
      <c r="B34" s="1">
        <v>0.0</v>
      </c>
    </row>
    <row r="35">
      <c r="A35" s="2">
        <f t="shared" si="2"/>
        <v>110</v>
      </c>
      <c r="B35" s="1">
        <v>0.046</v>
      </c>
    </row>
    <row r="36">
      <c r="A36" s="2">
        <f t="shared" si="2"/>
        <v>120</v>
      </c>
      <c r="B36" s="1">
        <v>0.145</v>
      </c>
    </row>
    <row r="37">
      <c r="A37" s="2">
        <f t="shared" si="2"/>
        <v>130</v>
      </c>
      <c r="B37" s="1">
        <v>0.23</v>
      </c>
    </row>
    <row r="38">
      <c r="A38" s="2">
        <f t="shared" si="2"/>
        <v>140</v>
      </c>
      <c r="B38" s="1">
        <v>0.27</v>
      </c>
    </row>
    <row r="39">
      <c r="A39" s="2">
        <f t="shared" si="2"/>
        <v>150</v>
      </c>
      <c r="B39" s="1">
        <v>0.243</v>
      </c>
    </row>
    <row r="40">
      <c r="A40" s="2">
        <f t="shared" si="2"/>
        <v>160</v>
      </c>
      <c r="B40" s="1">
        <v>0.156</v>
      </c>
    </row>
    <row r="41">
      <c r="A41" s="2">
        <f t="shared" si="2"/>
        <v>170</v>
      </c>
      <c r="B41" s="1">
        <v>0.053</v>
      </c>
    </row>
    <row r="42">
      <c r="A42" s="2">
        <f t="shared" si="2"/>
        <v>180</v>
      </c>
      <c r="B42" s="1">
        <v>0.0</v>
      </c>
    </row>
    <row r="46">
      <c r="A46" s="1" t="s">
        <v>3</v>
      </c>
      <c r="B46" s="1" t="s">
        <v>4</v>
      </c>
    </row>
    <row r="47">
      <c r="A47" s="1">
        <v>10.0</v>
      </c>
      <c r="B47" s="1">
        <v>2.4</v>
      </c>
    </row>
    <row r="48">
      <c r="A48" s="1">
        <v>14.0</v>
      </c>
      <c r="B48" s="1">
        <v>1.8</v>
      </c>
    </row>
    <row r="49">
      <c r="A49" s="1">
        <v>18.0</v>
      </c>
      <c r="B49" s="1">
        <v>1.2</v>
      </c>
    </row>
    <row r="50">
      <c r="A50" s="2">
        <f t="shared" ref="A50:A65" si="3">A49+4</f>
        <v>22</v>
      </c>
      <c r="B50" s="1">
        <v>0.9</v>
      </c>
    </row>
    <row r="51">
      <c r="A51" s="2">
        <f t="shared" si="3"/>
        <v>26</v>
      </c>
      <c r="B51" s="1">
        <v>0.54</v>
      </c>
    </row>
    <row r="52">
      <c r="A52" s="2">
        <f t="shared" si="3"/>
        <v>30</v>
      </c>
      <c r="B52" s="1">
        <v>0.5</v>
      </c>
    </row>
    <row r="53">
      <c r="A53" s="2">
        <f t="shared" si="3"/>
        <v>34</v>
      </c>
      <c r="B53" s="1">
        <v>0.33</v>
      </c>
    </row>
    <row r="54">
      <c r="A54" s="2">
        <f t="shared" si="3"/>
        <v>38</v>
      </c>
      <c r="B54" s="1">
        <v>0.32</v>
      </c>
    </row>
    <row r="55">
      <c r="A55" s="2">
        <f t="shared" si="3"/>
        <v>42</v>
      </c>
      <c r="B55" s="1">
        <v>0.2</v>
      </c>
    </row>
    <row r="56">
      <c r="A56" s="2">
        <f t="shared" si="3"/>
        <v>46</v>
      </c>
      <c r="B56" s="1">
        <v>0.26</v>
      </c>
    </row>
    <row r="57">
      <c r="A57" s="2">
        <f t="shared" si="3"/>
        <v>50</v>
      </c>
      <c r="B57" s="1">
        <v>0.14</v>
      </c>
    </row>
    <row r="58">
      <c r="A58" s="2">
        <f t="shared" si="3"/>
        <v>54</v>
      </c>
      <c r="B58" s="1">
        <v>0.21</v>
      </c>
    </row>
    <row r="59">
      <c r="A59" s="2">
        <f t="shared" si="3"/>
        <v>58</v>
      </c>
      <c r="B59" s="1">
        <v>0.12</v>
      </c>
    </row>
    <row r="60">
      <c r="A60" s="2">
        <f t="shared" si="3"/>
        <v>62</v>
      </c>
      <c r="B60" s="1">
        <v>0.13</v>
      </c>
    </row>
    <row r="61">
      <c r="A61" s="2">
        <f t="shared" si="3"/>
        <v>66</v>
      </c>
      <c r="B61" s="1">
        <v>0.1</v>
      </c>
    </row>
    <row r="62">
      <c r="A62" s="2">
        <f t="shared" si="3"/>
        <v>70</v>
      </c>
      <c r="B62" s="1">
        <v>0.08</v>
      </c>
    </row>
    <row r="63">
      <c r="A63" s="2">
        <f t="shared" si="3"/>
        <v>74</v>
      </c>
      <c r="B63" s="1">
        <v>0.07</v>
      </c>
    </row>
    <row r="64">
      <c r="A64" s="2">
        <f t="shared" si="3"/>
        <v>78</v>
      </c>
      <c r="B64" s="1">
        <v>0.05</v>
      </c>
    </row>
    <row r="65">
      <c r="A65" s="2">
        <f t="shared" si="3"/>
        <v>82</v>
      </c>
      <c r="B65" s="1">
        <v>0.04</v>
      </c>
    </row>
    <row r="68">
      <c r="A68" s="1" t="s">
        <v>5</v>
      </c>
    </row>
    <row r="69">
      <c r="A69" s="1" t="s">
        <v>3</v>
      </c>
      <c r="B69" s="1" t="s">
        <v>6</v>
      </c>
      <c r="C69" s="1" t="s">
        <v>4</v>
      </c>
    </row>
    <row r="70">
      <c r="A70" s="1">
        <v>3.0</v>
      </c>
      <c r="B70" s="2">
        <f t="shared" ref="B70:B78" si="4">A70-1.9</f>
        <v>1.1</v>
      </c>
      <c r="C70" s="1">
        <v>0.004</v>
      </c>
    </row>
    <row r="71">
      <c r="A71" s="1">
        <v>5.0</v>
      </c>
      <c r="B71" s="2">
        <f t="shared" si="4"/>
        <v>3.1</v>
      </c>
      <c r="C71" s="1">
        <v>0.01</v>
      </c>
    </row>
    <row r="72">
      <c r="A72" s="1">
        <v>7.0</v>
      </c>
      <c r="B72" s="2">
        <f t="shared" si="4"/>
        <v>5.1</v>
      </c>
      <c r="C72" s="1">
        <v>0.015</v>
      </c>
    </row>
    <row r="73">
      <c r="A73" s="1">
        <v>9.0</v>
      </c>
      <c r="B73" s="2">
        <f t="shared" si="4"/>
        <v>7.1</v>
      </c>
      <c r="C73" s="1">
        <v>0.038</v>
      </c>
    </row>
    <row r="74">
      <c r="A74" s="1">
        <v>11.0</v>
      </c>
      <c r="B74" s="2">
        <f t="shared" si="4"/>
        <v>9.1</v>
      </c>
      <c r="C74" s="1">
        <v>0.115</v>
      </c>
    </row>
    <row r="75">
      <c r="A75" s="1">
        <v>13.0</v>
      </c>
      <c r="B75" s="2">
        <f t="shared" si="4"/>
        <v>11.1</v>
      </c>
      <c r="C75" s="1">
        <v>0.14</v>
      </c>
    </row>
    <row r="76">
      <c r="A76" s="1">
        <v>15.0</v>
      </c>
      <c r="B76" s="2">
        <f t="shared" si="4"/>
        <v>13.1</v>
      </c>
      <c r="C76" s="1">
        <v>0.36</v>
      </c>
    </row>
    <row r="77">
      <c r="A77" s="1">
        <v>17.0</v>
      </c>
      <c r="B77" s="2">
        <f t="shared" si="4"/>
        <v>15.1</v>
      </c>
      <c r="C77" s="1">
        <v>1.01</v>
      </c>
    </row>
    <row r="78">
      <c r="A78" s="1">
        <v>19.0</v>
      </c>
      <c r="B78" s="2">
        <f t="shared" si="4"/>
        <v>17.1</v>
      </c>
      <c r="C78" s="1">
        <v>1.5</v>
      </c>
    </row>
    <row r="79">
      <c r="A79" s="1">
        <v>20.0</v>
      </c>
      <c r="B79" s="2">
        <f>20-1.9</f>
        <v>18.1</v>
      </c>
      <c r="C79" s="1">
        <v>1.8</v>
      </c>
    </row>
    <row r="80">
      <c r="A80" s="1">
        <v>20.5</v>
      </c>
      <c r="B80" s="2">
        <f>20.5-1.9</f>
        <v>18.6</v>
      </c>
      <c r="C80" s="1">
        <v>2.07</v>
      </c>
    </row>
    <row r="81">
      <c r="A81" s="1">
        <v>21.0</v>
      </c>
      <c r="B81" s="2">
        <f t="shared" ref="B81:B91" si="5">A81-1.9</f>
        <v>19.1</v>
      </c>
      <c r="C81" s="1">
        <v>2.16</v>
      </c>
    </row>
    <row r="82">
      <c r="A82" s="1">
        <v>23.0</v>
      </c>
      <c r="B82" s="2">
        <f t="shared" si="5"/>
        <v>21.1</v>
      </c>
      <c r="C82" s="1">
        <v>2.1</v>
      </c>
    </row>
    <row r="83">
      <c r="A83" s="1">
        <v>25.0</v>
      </c>
      <c r="B83" s="2">
        <f t="shared" si="5"/>
        <v>23.1</v>
      </c>
      <c r="C83" s="1">
        <v>1.56</v>
      </c>
    </row>
    <row r="84">
      <c r="A84" s="1">
        <v>27.0</v>
      </c>
      <c r="B84" s="2">
        <f t="shared" si="5"/>
        <v>25.1</v>
      </c>
      <c r="C84" s="1">
        <v>1.0</v>
      </c>
    </row>
    <row r="85">
      <c r="A85" s="1">
        <v>29.0</v>
      </c>
      <c r="B85" s="2">
        <f t="shared" si="5"/>
        <v>27.1</v>
      </c>
      <c r="C85" s="1">
        <v>0.3</v>
      </c>
    </row>
    <row r="86">
      <c r="A86" s="1">
        <v>31.0</v>
      </c>
      <c r="B86" s="2">
        <f t="shared" si="5"/>
        <v>29.1</v>
      </c>
      <c r="C86" s="1">
        <v>0.14</v>
      </c>
      <c r="E86" s="1" t="s">
        <v>7</v>
      </c>
    </row>
    <row r="87">
      <c r="A87" s="1">
        <v>33.0</v>
      </c>
      <c r="B87" s="2">
        <f t="shared" si="5"/>
        <v>31.1</v>
      </c>
      <c r="C87" s="1">
        <v>0.1</v>
      </c>
    </row>
    <row r="88">
      <c r="A88" s="1">
        <v>35.0</v>
      </c>
      <c r="B88" s="2">
        <f t="shared" si="5"/>
        <v>33.1</v>
      </c>
      <c r="C88" s="1">
        <v>0.03</v>
      </c>
      <c r="E88" s="3" t="s">
        <v>8</v>
      </c>
    </row>
    <row r="89">
      <c r="A89" s="1">
        <v>37.0</v>
      </c>
      <c r="B89" s="2">
        <f t="shared" si="5"/>
        <v>35.1</v>
      </c>
      <c r="C89" s="1">
        <v>0.02</v>
      </c>
    </row>
    <row r="90">
      <c r="A90" s="1">
        <v>39.0</v>
      </c>
      <c r="B90" s="2">
        <f t="shared" si="5"/>
        <v>37.1</v>
      </c>
      <c r="C90" s="1">
        <v>0.015</v>
      </c>
    </row>
    <row r="91">
      <c r="A91" s="1">
        <v>41.0</v>
      </c>
      <c r="B91" s="2">
        <f t="shared" si="5"/>
        <v>39.1</v>
      </c>
      <c r="C91" s="1">
        <v>0.005</v>
      </c>
    </row>
    <row r="94">
      <c r="A94" s="1" t="s">
        <v>9</v>
      </c>
    </row>
    <row r="95">
      <c r="A95" s="1" t="s">
        <v>10</v>
      </c>
      <c r="B95" s="1" t="s">
        <v>11</v>
      </c>
      <c r="C95" s="1" t="s">
        <v>4</v>
      </c>
    </row>
    <row r="96">
      <c r="A96" s="1">
        <v>3.0</v>
      </c>
      <c r="B96" s="2">
        <f t="shared" ref="B96:B118" si="6">A96-1.9</f>
        <v>1.1</v>
      </c>
      <c r="C96" s="1">
        <v>0.03</v>
      </c>
    </row>
    <row r="97">
      <c r="A97" s="2">
        <f t="shared" ref="A97:A104" si="7">A96+2</f>
        <v>5</v>
      </c>
      <c r="B97" s="2">
        <f t="shared" si="6"/>
        <v>3.1</v>
      </c>
      <c r="C97" s="1">
        <v>0.05</v>
      </c>
    </row>
    <row r="98">
      <c r="A98" s="2">
        <f t="shared" si="7"/>
        <v>7</v>
      </c>
      <c r="B98" s="2">
        <f t="shared" si="6"/>
        <v>5.1</v>
      </c>
      <c r="C98" s="1">
        <v>0.06</v>
      </c>
    </row>
    <row r="99">
      <c r="A99" s="2">
        <f t="shared" si="7"/>
        <v>9</v>
      </c>
      <c r="B99" s="2">
        <f t="shared" si="6"/>
        <v>7.1</v>
      </c>
      <c r="C99" s="1">
        <v>0.1</v>
      </c>
    </row>
    <row r="100">
      <c r="A100" s="2">
        <f t="shared" si="7"/>
        <v>11</v>
      </c>
      <c r="B100" s="2">
        <f t="shared" si="6"/>
        <v>9.1</v>
      </c>
      <c r="C100" s="1">
        <v>0.163</v>
      </c>
    </row>
    <row r="101">
      <c r="A101" s="2">
        <f t="shared" si="7"/>
        <v>13</v>
      </c>
      <c r="B101" s="2">
        <f t="shared" si="6"/>
        <v>11.1</v>
      </c>
      <c r="C101" s="1">
        <v>0.308</v>
      </c>
    </row>
    <row r="102">
      <c r="A102" s="2">
        <f t="shared" si="7"/>
        <v>15</v>
      </c>
      <c r="B102" s="2">
        <f t="shared" si="6"/>
        <v>13.1</v>
      </c>
      <c r="C102" s="1">
        <v>0.543</v>
      </c>
    </row>
    <row r="103">
      <c r="A103" s="2">
        <f t="shared" si="7"/>
        <v>17</v>
      </c>
      <c r="B103" s="2">
        <f t="shared" si="6"/>
        <v>15.1</v>
      </c>
      <c r="C103" s="1">
        <v>0.6</v>
      </c>
    </row>
    <row r="104">
      <c r="A104" s="2">
        <f t="shared" si="7"/>
        <v>19</v>
      </c>
      <c r="B104" s="2">
        <f t="shared" si="6"/>
        <v>17.1</v>
      </c>
      <c r="C104" s="1">
        <v>0.85</v>
      </c>
    </row>
    <row r="105">
      <c r="A105" s="1">
        <v>19.5</v>
      </c>
      <c r="B105" s="2">
        <f t="shared" si="6"/>
        <v>17.6</v>
      </c>
      <c r="C105" s="1">
        <v>0.9</v>
      </c>
    </row>
    <row r="106">
      <c r="A106" s="1">
        <v>20.0</v>
      </c>
      <c r="B106" s="2">
        <f t="shared" si="6"/>
        <v>18.1</v>
      </c>
      <c r="C106" s="1">
        <v>0.91</v>
      </c>
    </row>
    <row r="107">
      <c r="A107" s="1">
        <v>20.5</v>
      </c>
      <c r="B107" s="2">
        <f t="shared" si="6"/>
        <v>18.6</v>
      </c>
      <c r="C107" s="1">
        <v>0.92</v>
      </c>
    </row>
    <row r="108">
      <c r="A108" s="2">
        <f>A104+2</f>
        <v>21</v>
      </c>
      <c r="B108" s="2">
        <f t="shared" si="6"/>
        <v>19.1</v>
      </c>
      <c r="C108" s="1">
        <v>0.91</v>
      </c>
    </row>
    <row r="109">
      <c r="A109" s="2">
        <f t="shared" ref="A109:A118" si="8">A108+2</f>
        <v>23</v>
      </c>
      <c r="B109" s="2">
        <f t="shared" si="6"/>
        <v>21.1</v>
      </c>
      <c r="C109" s="1">
        <v>0.83</v>
      </c>
    </row>
    <row r="110">
      <c r="A110" s="2">
        <f t="shared" si="8"/>
        <v>25</v>
      </c>
      <c r="B110" s="2">
        <f t="shared" si="6"/>
        <v>23.1</v>
      </c>
      <c r="C110" s="1">
        <v>0.57</v>
      </c>
    </row>
    <row r="111">
      <c r="A111" s="2">
        <f t="shared" si="8"/>
        <v>27</v>
      </c>
      <c r="B111" s="2">
        <f t="shared" si="6"/>
        <v>25.1</v>
      </c>
      <c r="C111" s="1">
        <v>0.43</v>
      </c>
    </row>
    <row r="112">
      <c r="A112" s="2">
        <f t="shared" si="8"/>
        <v>29</v>
      </c>
      <c r="B112" s="2">
        <f t="shared" si="6"/>
        <v>27.1</v>
      </c>
      <c r="C112" s="1">
        <v>0.31</v>
      </c>
    </row>
    <row r="113">
      <c r="A113" s="2">
        <f t="shared" si="8"/>
        <v>31</v>
      </c>
      <c r="B113" s="2">
        <f t="shared" si="6"/>
        <v>29.1</v>
      </c>
      <c r="C113" s="1">
        <v>0.15</v>
      </c>
    </row>
    <row r="114">
      <c r="A114" s="2">
        <f t="shared" si="8"/>
        <v>33</v>
      </c>
      <c r="B114" s="2">
        <f t="shared" si="6"/>
        <v>31.1</v>
      </c>
      <c r="C114" s="1">
        <v>0.05</v>
      </c>
    </row>
    <row r="115">
      <c r="A115" s="2">
        <f t="shared" si="8"/>
        <v>35</v>
      </c>
      <c r="B115" s="2">
        <f t="shared" si="6"/>
        <v>33.1</v>
      </c>
      <c r="C115" s="1">
        <v>0.06</v>
      </c>
    </row>
    <row r="116">
      <c r="A116" s="2">
        <f t="shared" si="8"/>
        <v>37</v>
      </c>
      <c r="B116" s="2">
        <f t="shared" si="6"/>
        <v>35.1</v>
      </c>
      <c r="C116" s="1">
        <v>0.04</v>
      </c>
    </row>
    <row r="117">
      <c r="A117" s="2">
        <f t="shared" si="8"/>
        <v>39</v>
      </c>
      <c r="B117" s="2">
        <f t="shared" si="6"/>
        <v>37.1</v>
      </c>
      <c r="C117" s="1">
        <v>0.01</v>
      </c>
    </row>
    <row r="118">
      <c r="A118" s="2">
        <f t="shared" si="8"/>
        <v>41</v>
      </c>
      <c r="B118" s="2">
        <f t="shared" si="6"/>
        <v>39.1</v>
      </c>
      <c r="C118" s="1">
        <v>0.0</v>
      </c>
    </row>
    <row r="121">
      <c r="A121" s="1" t="s">
        <v>10</v>
      </c>
      <c r="B121" s="1" t="s">
        <v>11</v>
      </c>
      <c r="C121" s="1" t="s">
        <v>1</v>
      </c>
    </row>
    <row r="122">
      <c r="A122" s="1">
        <v>7.0</v>
      </c>
      <c r="B122" s="2">
        <f t="shared" ref="B122:B146" si="9">A122-1.9</f>
        <v>5.1</v>
      </c>
      <c r="C122" s="1">
        <v>1.9</v>
      </c>
    </row>
    <row r="123">
      <c r="A123" s="2">
        <f t="shared" ref="A123:A126" si="10">A122+0.5</f>
        <v>7.5</v>
      </c>
      <c r="B123" s="2">
        <f t="shared" si="9"/>
        <v>5.6</v>
      </c>
      <c r="C123" s="1">
        <v>3.15</v>
      </c>
    </row>
    <row r="124">
      <c r="A124" s="2">
        <f t="shared" si="10"/>
        <v>8</v>
      </c>
      <c r="B124" s="2">
        <f t="shared" si="9"/>
        <v>6.1</v>
      </c>
      <c r="C124" s="1">
        <v>5.92</v>
      </c>
    </row>
    <row r="125">
      <c r="A125" s="2">
        <f t="shared" si="10"/>
        <v>8.5</v>
      </c>
      <c r="B125" s="2">
        <f t="shared" si="9"/>
        <v>6.6</v>
      </c>
      <c r="C125" s="1">
        <v>3.2</v>
      </c>
    </row>
    <row r="126">
      <c r="A126" s="2">
        <f t="shared" si="10"/>
        <v>9</v>
      </c>
      <c r="B126" s="2">
        <f t="shared" si="9"/>
        <v>7.1</v>
      </c>
      <c r="C126" s="1">
        <v>1.5</v>
      </c>
    </row>
    <row r="127">
      <c r="A127" s="1">
        <v>9.25</v>
      </c>
      <c r="B127" s="2">
        <f t="shared" si="9"/>
        <v>7.35</v>
      </c>
      <c r="C127" s="1">
        <v>3.4</v>
      </c>
    </row>
    <row r="128">
      <c r="A128" s="2">
        <f>A126+0.5</f>
        <v>9.5</v>
      </c>
      <c r="B128" s="2">
        <f t="shared" si="9"/>
        <v>7.6</v>
      </c>
      <c r="C128" s="1">
        <v>4.7</v>
      </c>
    </row>
    <row r="129">
      <c r="A129" s="1">
        <v>9.75</v>
      </c>
      <c r="B129" s="2">
        <f t="shared" si="9"/>
        <v>7.85</v>
      </c>
      <c r="C129" s="1">
        <v>5.7</v>
      </c>
    </row>
    <row r="130">
      <c r="A130" s="2">
        <f>A128+0.5</f>
        <v>10</v>
      </c>
      <c r="B130" s="2">
        <f t="shared" si="9"/>
        <v>8.1</v>
      </c>
      <c r="C130" s="1">
        <v>4.4</v>
      </c>
    </row>
    <row r="131">
      <c r="A131" s="2">
        <f t="shared" ref="A131:A132" si="11">A130+0.5</f>
        <v>10.5</v>
      </c>
      <c r="B131" s="2">
        <f t="shared" si="9"/>
        <v>8.6</v>
      </c>
      <c r="C131" s="1">
        <v>0.88</v>
      </c>
    </row>
    <row r="132">
      <c r="A132" s="2">
        <f t="shared" si="11"/>
        <v>11</v>
      </c>
      <c r="B132" s="2">
        <f t="shared" si="9"/>
        <v>9.1</v>
      </c>
      <c r="C132" s="1">
        <v>4.0</v>
      </c>
    </row>
    <row r="133">
      <c r="A133" s="1">
        <v>11.25</v>
      </c>
      <c r="B133" s="2">
        <f t="shared" si="9"/>
        <v>9.35</v>
      </c>
      <c r="C133" s="1">
        <v>5.2</v>
      </c>
    </row>
    <row r="134">
      <c r="A134" s="2">
        <f>A132+0.5</f>
        <v>11.5</v>
      </c>
      <c r="B134" s="2">
        <f t="shared" si="9"/>
        <v>9.6</v>
      </c>
      <c r="C134" s="1">
        <v>4.6</v>
      </c>
    </row>
    <row r="135">
      <c r="A135" s="2">
        <f t="shared" ref="A135:A143" si="12">A134+0.5</f>
        <v>12</v>
      </c>
      <c r="B135" s="2">
        <f t="shared" si="9"/>
        <v>10.1</v>
      </c>
      <c r="C135" s="1">
        <v>0.65</v>
      </c>
    </row>
    <row r="136">
      <c r="A136" s="2">
        <f t="shared" si="12"/>
        <v>12.5</v>
      </c>
      <c r="B136" s="2">
        <f t="shared" si="9"/>
        <v>10.6</v>
      </c>
      <c r="C136" s="1">
        <v>2.4</v>
      </c>
    </row>
    <row r="137">
      <c r="A137" s="2">
        <f t="shared" si="12"/>
        <v>13</v>
      </c>
      <c r="B137" s="2">
        <f t="shared" si="9"/>
        <v>11.1</v>
      </c>
      <c r="C137" s="1">
        <v>4.4</v>
      </c>
    </row>
    <row r="138">
      <c r="A138" s="2">
        <f t="shared" si="12"/>
        <v>13.5</v>
      </c>
      <c r="B138" s="2">
        <f t="shared" si="9"/>
        <v>11.6</v>
      </c>
      <c r="C138" s="1">
        <v>1.8</v>
      </c>
    </row>
    <row r="139">
      <c r="A139" s="2">
        <f t="shared" si="12"/>
        <v>14</v>
      </c>
      <c r="B139" s="2">
        <f t="shared" si="9"/>
        <v>12.1</v>
      </c>
      <c r="C139" s="1">
        <v>0.9</v>
      </c>
    </row>
    <row r="140">
      <c r="A140" s="2">
        <f t="shared" si="12"/>
        <v>14.5</v>
      </c>
      <c r="B140" s="2">
        <f t="shared" si="9"/>
        <v>12.6</v>
      </c>
      <c r="C140" s="1">
        <v>4.3</v>
      </c>
    </row>
    <row r="141">
      <c r="A141" s="2">
        <f t="shared" si="12"/>
        <v>15</v>
      </c>
      <c r="B141" s="2">
        <f t="shared" si="9"/>
        <v>13.1</v>
      </c>
      <c r="C141" s="1">
        <v>2.1</v>
      </c>
    </row>
    <row r="142">
      <c r="A142" s="2">
        <f t="shared" si="12"/>
        <v>15.5</v>
      </c>
      <c r="B142" s="2">
        <f t="shared" si="9"/>
        <v>13.6</v>
      </c>
      <c r="C142" s="1">
        <v>0.7</v>
      </c>
    </row>
    <row r="143">
      <c r="A143" s="2">
        <f t="shared" si="12"/>
        <v>16</v>
      </c>
      <c r="B143" s="2">
        <f t="shared" si="9"/>
        <v>14.1</v>
      </c>
      <c r="C143" s="1">
        <v>3.7</v>
      </c>
    </row>
    <row r="144">
      <c r="A144" s="1">
        <v>16.25</v>
      </c>
      <c r="B144" s="2">
        <f t="shared" si="9"/>
        <v>14.35</v>
      </c>
      <c r="C144" s="1">
        <v>3.8</v>
      </c>
    </row>
    <row r="145">
      <c r="A145" s="2">
        <f>A143+0.5</f>
        <v>16.5</v>
      </c>
      <c r="B145" s="2">
        <f t="shared" si="9"/>
        <v>14.6</v>
      </c>
      <c r="C145" s="1">
        <v>3.0</v>
      </c>
    </row>
    <row r="146">
      <c r="A146" s="2">
        <f>A145+0.5</f>
        <v>17</v>
      </c>
      <c r="B146" s="2">
        <f t="shared" si="9"/>
        <v>15.1</v>
      </c>
      <c r="C146" s="1">
        <v>0.2</v>
      </c>
    </row>
    <row r="149">
      <c r="A149" s="1" t="s">
        <v>12</v>
      </c>
    </row>
    <row r="150">
      <c r="A150" s="1" t="s">
        <v>13</v>
      </c>
      <c r="B150" s="1" t="s">
        <v>1</v>
      </c>
      <c r="D150" s="1">
        <v>1.4</v>
      </c>
    </row>
    <row r="151">
      <c r="A151" s="1">
        <v>1.4</v>
      </c>
      <c r="B151" s="1" t="s">
        <v>14</v>
      </c>
    </row>
    <row r="154">
      <c r="A154" s="1" t="s">
        <v>15</v>
      </c>
    </row>
    <row r="155">
      <c r="A155" s="1" t="s">
        <v>16</v>
      </c>
    </row>
    <row r="156">
      <c r="A156" s="1" t="s">
        <v>17</v>
      </c>
      <c r="B156" s="1" t="s">
        <v>11</v>
      </c>
      <c r="C156" s="1" t="s">
        <v>1</v>
      </c>
    </row>
    <row r="157">
      <c r="A157" s="1">
        <v>8.0</v>
      </c>
      <c r="B157" s="2">
        <f t="shared" ref="B157:B173" si="13">13-A157</f>
        <v>5</v>
      </c>
      <c r="C157" s="1">
        <v>0.98</v>
      </c>
    </row>
    <row r="158">
      <c r="A158" s="1">
        <v>9.0</v>
      </c>
      <c r="B158" s="2">
        <f t="shared" si="13"/>
        <v>4</v>
      </c>
      <c r="C158" s="1">
        <v>0.95</v>
      </c>
    </row>
    <row r="159">
      <c r="A159" s="1">
        <v>10.0</v>
      </c>
      <c r="B159" s="2">
        <f t="shared" si="13"/>
        <v>3</v>
      </c>
      <c r="C159" s="1">
        <v>0.91</v>
      </c>
    </row>
    <row r="160">
      <c r="A160" s="1">
        <v>11.0</v>
      </c>
      <c r="B160" s="2">
        <f t="shared" si="13"/>
        <v>2</v>
      </c>
      <c r="C160" s="1">
        <v>0.72</v>
      </c>
    </row>
    <row r="161">
      <c r="A161" s="1">
        <v>12.0</v>
      </c>
      <c r="B161" s="2">
        <f t="shared" si="13"/>
        <v>1</v>
      </c>
      <c r="C161" s="1">
        <v>0.41</v>
      </c>
    </row>
    <row r="162">
      <c r="A162" s="1">
        <v>13.0</v>
      </c>
      <c r="B162" s="2">
        <f t="shared" si="13"/>
        <v>0</v>
      </c>
      <c r="C162" s="1">
        <v>0.2</v>
      </c>
    </row>
    <row r="163">
      <c r="A163" s="1">
        <v>14.0</v>
      </c>
      <c r="B163" s="2">
        <f t="shared" si="13"/>
        <v>-1</v>
      </c>
      <c r="C163" s="1">
        <v>0.12</v>
      </c>
    </row>
    <row r="164">
      <c r="A164" s="1">
        <v>15.0</v>
      </c>
      <c r="B164" s="2">
        <f t="shared" si="13"/>
        <v>-2</v>
      </c>
      <c r="C164" s="1">
        <v>0.087</v>
      </c>
    </row>
    <row r="165">
      <c r="A165" s="1">
        <v>16.0</v>
      </c>
      <c r="B165" s="2">
        <f t="shared" si="13"/>
        <v>-3</v>
      </c>
      <c r="C165" s="1">
        <v>0.055</v>
      </c>
    </row>
    <row r="166">
      <c r="A166" s="1">
        <v>17.0</v>
      </c>
      <c r="B166" s="2">
        <f t="shared" si="13"/>
        <v>-4</v>
      </c>
      <c r="C166" s="1">
        <v>0.042</v>
      </c>
    </row>
    <row r="167">
      <c r="A167" s="1">
        <v>18.0</v>
      </c>
      <c r="B167" s="2">
        <f t="shared" si="13"/>
        <v>-5</v>
      </c>
      <c r="C167" s="1">
        <v>0.031</v>
      </c>
    </row>
    <row r="168">
      <c r="A168" s="1">
        <v>19.0</v>
      </c>
      <c r="B168" s="2">
        <f t="shared" si="13"/>
        <v>-6</v>
      </c>
      <c r="C168" s="1">
        <v>0.018</v>
      </c>
    </row>
    <row r="169">
      <c r="A169" s="1">
        <v>20.0</v>
      </c>
      <c r="B169" s="2">
        <f t="shared" si="13"/>
        <v>-7</v>
      </c>
      <c r="C169" s="1">
        <v>6.0E-4</v>
      </c>
    </row>
    <row r="170">
      <c r="A170" s="1">
        <v>21.0</v>
      </c>
      <c r="B170" s="2">
        <f t="shared" si="13"/>
        <v>-8</v>
      </c>
      <c r="C170" s="1">
        <v>0.004</v>
      </c>
    </row>
    <row r="171">
      <c r="A171" s="1">
        <v>22.0</v>
      </c>
      <c r="B171" s="2">
        <f t="shared" si="13"/>
        <v>-9</v>
      </c>
      <c r="C171" s="1">
        <v>4.0E-4</v>
      </c>
    </row>
    <row r="172">
      <c r="A172" s="1">
        <v>23.0</v>
      </c>
      <c r="B172" s="2">
        <f t="shared" si="13"/>
        <v>-10</v>
      </c>
      <c r="C172" s="1">
        <v>1.0E-4</v>
      </c>
    </row>
    <row r="173">
      <c r="A173" s="1">
        <v>24.0</v>
      </c>
      <c r="B173" s="2">
        <f t="shared" si="13"/>
        <v>-11</v>
      </c>
      <c r="C173" s="1">
        <v>0.0031</v>
      </c>
    </row>
    <row r="176">
      <c r="A176" s="1" t="s">
        <v>18</v>
      </c>
    </row>
    <row r="177">
      <c r="A177" s="1" t="s">
        <v>19</v>
      </c>
      <c r="B177" s="1" t="s">
        <v>11</v>
      </c>
      <c r="C177" s="1" t="s">
        <v>1</v>
      </c>
      <c r="D177" s="1" t="s">
        <v>20</v>
      </c>
    </row>
    <row r="178">
      <c r="A178" s="1">
        <v>50.0</v>
      </c>
      <c r="B178" s="1">
        <f t="shared" ref="B178:B208" si="14">A178-35</f>
        <v>15</v>
      </c>
      <c r="C178" s="1">
        <v>0.16</v>
      </c>
    </row>
    <row r="179">
      <c r="A179" s="1">
        <v>49.0</v>
      </c>
      <c r="B179" s="1">
        <f t="shared" si="14"/>
        <v>14</v>
      </c>
      <c r="C179" s="1">
        <v>0.17</v>
      </c>
    </row>
    <row r="180">
      <c r="A180" s="1">
        <v>48.0</v>
      </c>
      <c r="B180" s="1">
        <f t="shared" si="14"/>
        <v>13</v>
      </c>
      <c r="C180" s="1">
        <v>0.15</v>
      </c>
    </row>
    <row r="181">
      <c r="A181" s="1">
        <v>47.0</v>
      </c>
      <c r="B181" s="1">
        <f t="shared" si="14"/>
        <v>12</v>
      </c>
      <c r="C181" s="1">
        <v>0.158</v>
      </c>
    </row>
    <row r="182">
      <c r="A182" s="1">
        <v>46.0</v>
      </c>
      <c r="B182" s="1">
        <f t="shared" si="14"/>
        <v>11</v>
      </c>
      <c r="C182" s="1">
        <v>0.162</v>
      </c>
    </row>
    <row r="183">
      <c r="A183" s="1">
        <v>45.0</v>
      </c>
      <c r="B183" s="1">
        <f t="shared" si="14"/>
        <v>10</v>
      </c>
      <c r="C183" s="1">
        <v>0.133</v>
      </c>
    </row>
    <row r="184">
      <c r="A184" s="1">
        <v>44.0</v>
      </c>
      <c r="B184" s="1">
        <f t="shared" si="14"/>
        <v>9</v>
      </c>
      <c r="C184" s="1">
        <v>0.108</v>
      </c>
    </row>
    <row r="185">
      <c r="A185" s="1">
        <v>43.0</v>
      </c>
      <c r="B185" s="1">
        <f t="shared" si="14"/>
        <v>8</v>
      </c>
      <c r="C185" s="1">
        <v>0.057</v>
      </c>
    </row>
    <row r="186">
      <c r="A186" s="1">
        <v>42.0</v>
      </c>
      <c r="B186" s="1">
        <f t="shared" si="14"/>
        <v>7</v>
      </c>
      <c r="C186" s="1">
        <v>0.015</v>
      </c>
    </row>
    <row r="187">
      <c r="A187" s="1">
        <v>41.0</v>
      </c>
      <c r="B187" s="1">
        <f t="shared" si="14"/>
        <v>6</v>
      </c>
      <c r="C187" s="1">
        <v>0.018</v>
      </c>
    </row>
    <row r="188">
      <c r="A188" s="1">
        <v>40.0</v>
      </c>
      <c r="B188" s="1">
        <f t="shared" si="14"/>
        <v>5</v>
      </c>
      <c r="C188" s="1">
        <v>0.016</v>
      </c>
    </row>
    <row r="189">
      <c r="A189" s="1">
        <v>39.0</v>
      </c>
      <c r="B189" s="1">
        <f t="shared" si="14"/>
        <v>4</v>
      </c>
      <c r="C189" s="1">
        <v>0.01</v>
      </c>
    </row>
    <row r="190">
      <c r="A190" s="1">
        <v>38.0</v>
      </c>
      <c r="B190" s="1">
        <f t="shared" si="14"/>
        <v>3</v>
      </c>
      <c r="C190" s="1">
        <v>0.009</v>
      </c>
    </row>
    <row r="191">
      <c r="A191" s="1">
        <v>37.0</v>
      </c>
      <c r="B191" s="1">
        <f t="shared" si="14"/>
        <v>2</v>
      </c>
      <c r="C191" s="1">
        <v>0.016</v>
      </c>
    </row>
    <row r="192">
      <c r="A192" s="1">
        <v>36.0</v>
      </c>
      <c r="B192" s="1">
        <f t="shared" si="14"/>
        <v>1</v>
      </c>
      <c r="C192" s="1">
        <v>0.023</v>
      </c>
    </row>
    <row r="193">
      <c r="A193" s="2">
        <f t="shared" ref="A193:A208" si="15">A192-1</f>
        <v>35</v>
      </c>
      <c r="B193" s="1">
        <f t="shared" si="14"/>
        <v>0</v>
      </c>
      <c r="C193" s="1">
        <v>0.03</v>
      </c>
    </row>
    <row r="194">
      <c r="A194" s="2">
        <f t="shared" si="15"/>
        <v>34</v>
      </c>
      <c r="B194" s="1">
        <f t="shared" si="14"/>
        <v>-1</v>
      </c>
      <c r="C194" s="1">
        <v>0.034</v>
      </c>
    </row>
    <row r="195">
      <c r="A195" s="2">
        <f t="shared" si="15"/>
        <v>33</v>
      </c>
      <c r="B195" s="1">
        <f t="shared" si="14"/>
        <v>-2</v>
      </c>
      <c r="C195" s="1">
        <v>0.029</v>
      </c>
    </row>
    <row r="196">
      <c r="A196" s="2">
        <f t="shared" si="15"/>
        <v>32</v>
      </c>
      <c r="B196" s="1">
        <f t="shared" si="14"/>
        <v>-3</v>
      </c>
      <c r="C196" s="1">
        <v>0.005</v>
      </c>
    </row>
    <row r="197">
      <c r="A197" s="2">
        <f t="shared" si="15"/>
        <v>31</v>
      </c>
      <c r="B197" s="1">
        <f t="shared" si="14"/>
        <v>-4</v>
      </c>
      <c r="C197" s="1">
        <v>0.02</v>
      </c>
    </row>
    <row r="198">
      <c r="A198" s="2">
        <f t="shared" si="15"/>
        <v>30</v>
      </c>
      <c r="B198" s="1">
        <f t="shared" si="14"/>
        <v>-5</v>
      </c>
      <c r="C198" s="1">
        <v>0.021</v>
      </c>
    </row>
    <row r="199">
      <c r="A199" s="2">
        <f t="shared" si="15"/>
        <v>29</v>
      </c>
      <c r="B199" s="1">
        <f t="shared" si="14"/>
        <v>-6</v>
      </c>
      <c r="C199" s="1">
        <v>0.06</v>
      </c>
    </row>
    <row r="200">
      <c r="A200" s="2">
        <f t="shared" si="15"/>
        <v>28</v>
      </c>
      <c r="B200" s="1">
        <f t="shared" si="14"/>
        <v>-7</v>
      </c>
      <c r="C200" s="1">
        <v>0.09</v>
      </c>
    </row>
    <row r="201">
      <c r="A201" s="2">
        <f t="shared" si="15"/>
        <v>27</v>
      </c>
      <c r="B201" s="1">
        <f t="shared" si="14"/>
        <v>-8</v>
      </c>
      <c r="C201" s="1">
        <v>0.1</v>
      </c>
    </row>
    <row r="202">
      <c r="A202" s="2">
        <f t="shared" si="15"/>
        <v>26</v>
      </c>
      <c r="B202" s="1">
        <f t="shared" si="14"/>
        <v>-9</v>
      </c>
      <c r="C202" s="1">
        <v>0.135</v>
      </c>
    </row>
    <row r="203">
      <c r="A203" s="2">
        <f t="shared" si="15"/>
        <v>25</v>
      </c>
      <c r="B203" s="1">
        <f t="shared" si="14"/>
        <v>-10</v>
      </c>
      <c r="C203" s="1">
        <v>0.165</v>
      </c>
    </row>
    <row r="204">
      <c r="A204" s="2">
        <f t="shared" si="15"/>
        <v>24</v>
      </c>
      <c r="B204" s="1">
        <f t="shared" si="14"/>
        <v>-11</v>
      </c>
      <c r="C204" s="1">
        <v>0.178</v>
      </c>
    </row>
    <row r="205">
      <c r="A205" s="2">
        <f t="shared" si="15"/>
        <v>23</v>
      </c>
      <c r="B205" s="1">
        <f t="shared" si="14"/>
        <v>-12</v>
      </c>
      <c r="C205" s="1">
        <v>0.21</v>
      </c>
    </row>
    <row r="206">
      <c r="A206" s="2">
        <f t="shared" si="15"/>
        <v>22</v>
      </c>
      <c r="B206" s="1">
        <f t="shared" si="14"/>
        <v>-13</v>
      </c>
      <c r="C206" s="1">
        <v>0.19</v>
      </c>
    </row>
    <row r="207">
      <c r="A207" s="2">
        <f t="shared" si="15"/>
        <v>21</v>
      </c>
      <c r="B207" s="1">
        <f t="shared" si="14"/>
        <v>-14</v>
      </c>
      <c r="C207" s="1">
        <v>0.17</v>
      </c>
    </row>
    <row r="208">
      <c r="A208" s="2">
        <f t="shared" si="15"/>
        <v>20</v>
      </c>
      <c r="B208" s="1">
        <f t="shared" si="14"/>
        <v>-15</v>
      </c>
      <c r="C208" s="1">
        <v>0.185</v>
      </c>
    </row>
  </sheetData>
  <mergeCells count="1">
    <mergeCell ref="E88:F8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</row>
    <row r="2">
      <c r="A2" s="1" t="s">
        <v>22</v>
      </c>
    </row>
    <row r="3">
      <c r="A3" s="1" t="s">
        <v>0</v>
      </c>
      <c r="B3" s="1" t="s">
        <v>1</v>
      </c>
    </row>
    <row r="4">
      <c r="A4" s="1">
        <v>70.0</v>
      </c>
      <c r="B4" s="1">
        <v>0.028</v>
      </c>
    </row>
    <row r="5">
      <c r="A5" s="2">
        <f t="shared" ref="A5:A18" si="1">A4-10</f>
        <v>60</v>
      </c>
      <c r="B5" s="1">
        <v>0.024</v>
      </c>
    </row>
    <row r="6">
      <c r="A6" s="2">
        <f t="shared" si="1"/>
        <v>50</v>
      </c>
      <c r="B6" s="1">
        <v>0.04</v>
      </c>
    </row>
    <row r="7">
      <c r="A7" s="2">
        <f t="shared" si="1"/>
        <v>40</v>
      </c>
      <c r="B7" s="1">
        <v>0.05</v>
      </c>
    </row>
    <row r="8">
      <c r="A8" s="2">
        <f t="shared" si="1"/>
        <v>30</v>
      </c>
      <c r="B8" s="1">
        <v>0.09</v>
      </c>
    </row>
    <row r="9">
      <c r="A9" s="2">
        <f t="shared" si="1"/>
        <v>20</v>
      </c>
      <c r="B9" s="1">
        <v>0.11</v>
      </c>
    </row>
    <row r="10">
      <c r="A10" s="2">
        <f t="shared" si="1"/>
        <v>10</v>
      </c>
      <c r="B10" s="1">
        <v>0.12</v>
      </c>
    </row>
    <row r="11">
      <c r="A11" s="2">
        <f t="shared" si="1"/>
        <v>0</v>
      </c>
      <c r="B11" s="1">
        <v>0.13</v>
      </c>
    </row>
    <row r="12">
      <c r="A12" s="2">
        <f t="shared" si="1"/>
        <v>-10</v>
      </c>
      <c r="B12" s="1">
        <v>0.1</v>
      </c>
    </row>
    <row r="13">
      <c r="A13" s="2">
        <f t="shared" si="1"/>
        <v>-20</v>
      </c>
      <c r="B13" s="1">
        <v>0.09</v>
      </c>
    </row>
    <row r="14">
      <c r="A14" s="2">
        <f t="shared" si="1"/>
        <v>-30</v>
      </c>
      <c r="B14" s="1">
        <v>0.08</v>
      </c>
    </row>
    <row r="15">
      <c r="A15" s="2">
        <f t="shared" si="1"/>
        <v>-40</v>
      </c>
      <c r="B15" s="1">
        <v>0.05</v>
      </c>
    </row>
    <row r="16">
      <c r="A16" s="2">
        <f t="shared" si="1"/>
        <v>-50</v>
      </c>
      <c r="B16" s="1">
        <v>0.04</v>
      </c>
    </row>
    <row r="17">
      <c r="A17" s="2">
        <f t="shared" si="1"/>
        <v>-60</v>
      </c>
      <c r="B17" s="1">
        <v>0.036</v>
      </c>
    </row>
    <row r="18">
      <c r="A18" s="2">
        <f t="shared" si="1"/>
        <v>-70</v>
      </c>
      <c r="B18" s="1">
        <v>0.029</v>
      </c>
    </row>
    <row r="20">
      <c r="A20" s="1" t="s">
        <v>23</v>
      </c>
    </row>
    <row r="21">
      <c r="A21" s="1" t="s">
        <v>0</v>
      </c>
      <c r="B21" s="1" t="s">
        <v>1</v>
      </c>
    </row>
    <row r="22">
      <c r="A22" s="1">
        <v>70.0</v>
      </c>
      <c r="B22" s="1">
        <v>0.01</v>
      </c>
    </row>
    <row r="23">
      <c r="A23" s="2">
        <f t="shared" ref="A23:A36" si="2">A22-10</f>
        <v>60</v>
      </c>
      <c r="B23" s="1">
        <v>0.03</v>
      </c>
    </row>
    <row r="24">
      <c r="A24" s="2">
        <f t="shared" si="2"/>
        <v>50</v>
      </c>
      <c r="B24" s="1">
        <v>0.028</v>
      </c>
    </row>
    <row r="25">
      <c r="A25" s="2">
        <f t="shared" si="2"/>
        <v>40</v>
      </c>
      <c r="B25" s="1">
        <v>0.05</v>
      </c>
    </row>
    <row r="26">
      <c r="A26" s="2">
        <f t="shared" si="2"/>
        <v>30</v>
      </c>
      <c r="B26" s="1">
        <v>0.068</v>
      </c>
    </row>
    <row r="27">
      <c r="A27" s="2">
        <f t="shared" si="2"/>
        <v>20</v>
      </c>
      <c r="B27" s="1">
        <v>0.173</v>
      </c>
    </row>
    <row r="28">
      <c r="A28" s="2">
        <f t="shared" si="2"/>
        <v>10</v>
      </c>
      <c r="B28" s="1">
        <v>0.26</v>
      </c>
    </row>
    <row r="29">
      <c r="A29" s="2">
        <f t="shared" si="2"/>
        <v>0</v>
      </c>
      <c r="B29" s="1">
        <v>0.27</v>
      </c>
    </row>
    <row r="30">
      <c r="A30" s="2">
        <f t="shared" si="2"/>
        <v>-10</v>
      </c>
      <c r="B30" s="1">
        <v>0.245</v>
      </c>
    </row>
    <row r="31">
      <c r="A31" s="2">
        <f t="shared" si="2"/>
        <v>-20</v>
      </c>
      <c r="B31" s="1">
        <v>0.155</v>
      </c>
    </row>
    <row r="32">
      <c r="A32" s="2">
        <f t="shared" si="2"/>
        <v>-30</v>
      </c>
      <c r="B32" s="1">
        <v>0.053</v>
      </c>
    </row>
    <row r="33">
      <c r="A33" s="2">
        <f t="shared" si="2"/>
        <v>-40</v>
      </c>
      <c r="B33" s="1">
        <v>0.038</v>
      </c>
    </row>
    <row r="34">
      <c r="A34" s="2">
        <f t="shared" si="2"/>
        <v>-50</v>
      </c>
      <c r="B34" s="1">
        <v>0.04</v>
      </c>
    </row>
    <row r="35">
      <c r="A35" s="2">
        <f t="shared" si="2"/>
        <v>-60</v>
      </c>
      <c r="B35" s="1">
        <v>0.037</v>
      </c>
    </row>
    <row r="36">
      <c r="A36" s="2">
        <f t="shared" si="2"/>
        <v>-70</v>
      </c>
      <c r="B36" s="1">
        <v>0.045</v>
      </c>
    </row>
    <row r="38">
      <c r="A38" s="1" t="s">
        <v>24</v>
      </c>
    </row>
    <row r="39">
      <c r="A39" s="1" t="s">
        <v>25</v>
      </c>
      <c r="B39" s="1" t="s">
        <v>26</v>
      </c>
      <c r="C39" s="1" t="s">
        <v>27</v>
      </c>
      <c r="D39" s="1" t="s">
        <v>28</v>
      </c>
      <c r="E39" s="1" t="s">
        <v>29</v>
      </c>
    </row>
    <row r="40">
      <c r="A40" s="1">
        <v>0.0</v>
      </c>
      <c r="B40" s="1">
        <v>0.0</v>
      </c>
      <c r="C40" s="2">
        <f>SIN(A40*2*PI())/360</f>
        <v>0</v>
      </c>
      <c r="D40" s="2">
        <f>SIN(C40*2*pi()/360)</f>
        <v>0</v>
      </c>
    </row>
    <row r="41">
      <c r="A41" s="1">
        <v>10.0</v>
      </c>
      <c r="B41" s="1">
        <v>13.0</v>
      </c>
      <c r="C41" s="2">
        <f t="shared" ref="C41:C44" si="3">SIN(A41*2*PI()/360)</f>
        <v>0.1736481777</v>
      </c>
      <c r="D41" s="2">
        <f t="shared" ref="D41:D44" si="4">SIN(B41*2*pi()/360)</f>
        <v>0.2249510543</v>
      </c>
      <c r="E41" s="2">
        <f t="shared" ref="E41:E44" si="5">D41/C41</f>
        <v>1.295441492</v>
      </c>
    </row>
    <row r="42">
      <c r="A42" s="1">
        <v>20.0</v>
      </c>
      <c r="B42" s="1">
        <v>28.0</v>
      </c>
      <c r="C42" s="2">
        <f t="shared" si="3"/>
        <v>0.3420201433</v>
      </c>
      <c r="D42" s="2">
        <f t="shared" si="4"/>
        <v>0.4694715628</v>
      </c>
      <c r="E42" s="2">
        <f t="shared" si="5"/>
        <v>1.372643021</v>
      </c>
    </row>
    <row r="43">
      <c r="A43" s="1">
        <v>30.0</v>
      </c>
      <c r="B43" s="1">
        <v>48.0</v>
      </c>
      <c r="C43" s="2">
        <f t="shared" si="3"/>
        <v>0.5</v>
      </c>
      <c r="D43" s="2">
        <f t="shared" si="4"/>
        <v>0.7431448255</v>
      </c>
      <c r="E43" s="2">
        <f t="shared" si="5"/>
        <v>1.486289651</v>
      </c>
    </row>
    <row r="44">
      <c r="A44" s="1">
        <v>40.0</v>
      </c>
      <c r="B44" s="1">
        <v>70.0</v>
      </c>
      <c r="C44" s="2">
        <f t="shared" si="3"/>
        <v>0.6427876097</v>
      </c>
      <c r="D44" s="2">
        <f t="shared" si="4"/>
        <v>0.9396926208</v>
      </c>
      <c r="E44" s="2">
        <f t="shared" si="5"/>
        <v>1.4619022</v>
      </c>
    </row>
    <row r="45">
      <c r="A45" s="1">
        <v>50.0</v>
      </c>
      <c r="B45" s="1" t="s">
        <v>30</v>
      </c>
    </row>
    <row r="47">
      <c r="A47" s="1" t="s">
        <v>31</v>
      </c>
    </row>
    <row r="48">
      <c r="A48" s="1" t="s">
        <v>25</v>
      </c>
      <c r="B48" s="1" t="s">
        <v>32</v>
      </c>
      <c r="C48" s="1" t="s">
        <v>4</v>
      </c>
    </row>
    <row r="49">
      <c r="A49" s="1">
        <v>20.0</v>
      </c>
      <c r="B49" s="1">
        <v>25.0</v>
      </c>
      <c r="C49" s="1">
        <v>0.16</v>
      </c>
    </row>
    <row r="50">
      <c r="A50" s="1">
        <v>30.0</v>
      </c>
      <c r="B50" s="1">
        <v>50.0</v>
      </c>
      <c r="C50" s="1">
        <v>0.33</v>
      </c>
    </row>
    <row r="51">
      <c r="A51" s="1">
        <v>40.0</v>
      </c>
      <c r="B51" s="1">
        <v>61.0</v>
      </c>
      <c r="C51" s="1">
        <v>1.75</v>
      </c>
    </row>
    <row r="52">
      <c r="A52" s="1">
        <v>50.0</v>
      </c>
      <c r="B52" s="1">
        <v>70.0</v>
      </c>
      <c r="C52" s="1">
        <v>1.9</v>
      </c>
    </row>
    <row r="55">
      <c r="A55" s="1" t="s">
        <v>33</v>
      </c>
    </row>
    <row r="56">
      <c r="A56" s="1" t="s">
        <v>34</v>
      </c>
      <c r="B56" s="1" t="s">
        <v>35</v>
      </c>
      <c r="C56" s="1" t="s">
        <v>36</v>
      </c>
      <c r="D56" s="1" t="s">
        <v>37</v>
      </c>
    </row>
    <row r="57">
      <c r="A57" s="1">
        <v>14.0</v>
      </c>
      <c r="B57" s="1">
        <v>1.6</v>
      </c>
      <c r="C57" s="1">
        <v>0.3</v>
      </c>
      <c r="D57" s="2">
        <f>B57/C57</f>
        <v>5.333333333</v>
      </c>
    </row>
    <row r="59">
      <c r="A59" s="1" t="s">
        <v>38</v>
      </c>
    </row>
    <row r="60">
      <c r="B60" s="4" t="s">
        <v>1</v>
      </c>
    </row>
    <row r="61">
      <c r="B61" s="1" t="s">
        <v>39</v>
      </c>
      <c r="C61" s="1" t="s">
        <v>40</v>
      </c>
      <c r="D61" s="1" t="s">
        <v>41</v>
      </c>
    </row>
    <row r="62">
      <c r="A62" s="1" t="s">
        <v>42</v>
      </c>
      <c r="B62" s="1">
        <v>0.42</v>
      </c>
      <c r="C62" s="1">
        <v>0.005</v>
      </c>
      <c r="D62" s="1">
        <v>0.015</v>
      </c>
    </row>
    <row r="63">
      <c r="A63" s="1" t="s">
        <v>43</v>
      </c>
      <c r="B63" s="1">
        <v>1.2</v>
      </c>
      <c r="C63" s="1">
        <v>0.36</v>
      </c>
      <c r="D63" s="1">
        <v>1.5</v>
      </c>
    </row>
    <row r="66">
      <c r="A66" s="1" t="s">
        <v>44</v>
      </c>
    </row>
    <row r="67">
      <c r="A67" s="1" t="s">
        <v>13</v>
      </c>
      <c r="B67" s="1" t="s">
        <v>1</v>
      </c>
      <c r="E67" s="1" t="s">
        <v>45</v>
      </c>
    </row>
    <row r="68">
      <c r="A68" s="1">
        <v>4.5</v>
      </c>
      <c r="B68" s="1">
        <v>0.276</v>
      </c>
      <c r="C68" s="1"/>
      <c r="E68" s="1" t="s">
        <v>46</v>
      </c>
    </row>
    <row r="69">
      <c r="A69" s="1">
        <v>5.2</v>
      </c>
      <c r="B69" s="1">
        <v>0.025</v>
      </c>
      <c r="C69" s="1"/>
    </row>
    <row r="70">
      <c r="A70" s="1">
        <v>6.0</v>
      </c>
      <c r="B70" s="1">
        <v>0.307</v>
      </c>
      <c r="C70" s="1" t="s">
        <v>47</v>
      </c>
    </row>
    <row r="71">
      <c r="A71" s="1">
        <v>6.8</v>
      </c>
      <c r="B71" s="1">
        <v>0.03</v>
      </c>
      <c r="C71" s="1" t="s">
        <v>48</v>
      </c>
    </row>
    <row r="72">
      <c r="A72" s="1">
        <v>7.5</v>
      </c>
      <c r="B72" s="1">
        <v>0.29</v>
      </c>
      <c r="C72" s="1" t="s">
        <v>47</v>
      </c>
      <c r="E72" s="1" t="s">
        <v>49</v>
      </c>
    </row>
    <row r="73">
      <c r="A73" s="1">
        <v>8.1</v>
      </c>
      <c r="B73" s="1">
        <v>0.015</v>
      </c>
      <c r="C73" s="1" t="s">
        <v>48</v>
      </c>
      <c r="E73" s="1">
        <v>0.8</v>
      </c>
    </row>
    <row r="74">
      <c r="A74" s="1">
        <v>9.4</v>
      </c>
      <c r="B74" s="1">
        <v>0.3</v>
      </c>
      <c r="C74" s="1" t="s">
        <v>47</v>
      </c>
      <c r="E74" s="1" t="s">
        <v>50</v>
      </c>
    </row>
    <row r="75">
      <c r="A75" s="1">
        <v>10.0</v>
      </c>
      <c r="B75" s="1">
        <v>0.03</v>
      </c>
      <c r="C75" s="1" t="s">
        <v>48</v>
      </c>
    </row>
    <row r="76">
      <c r="A76" s="1">
        <v>10.9</v>
      </c>
      <c r="B76" s="1">
        <v>0.323</v>
      </c>
    </row>
    <row r="77">
      <c r="A77" s="1">
        <v>11.5</v>
      </c>
      <c r="B77" s="1">
        <v>0.01</v>
      </c>
    </row>
    <row r="79">
      <c r="A79" s="1" t="s">
        <v>51</v>
      </c>
    </row>
    <row r="80">
      <c r="A80" s="1" t="s">
        <v>52</v>
      </c>
    </row>
    <row r="81">
      <c r="A81" s="1" t="s">
        <v>53</v>
      </c>
    </row>
    <row r="82">
      <c r="A82" s="1" t="s">
        <v>54</v>
      </c>
    </row>
    <row r="83">
      <c r="A83" s="1" t="s">
        <v>55</v>
      </c>
    </row>
    <row r="84">
      <c r="A84" s="1" t="s">
        <v>56</v>
      </c>
    </row>
  </sheetData>
  <mergeCells count="1">
    <mergeCell ref="B60:D60"/>
  </mergeCells>
  <drawing r:id="rId1"/>
</worksheet>
</file>