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m/Github/KenyaCoV/data/"/>
    </mc:Choice>
  </mc:AlternateContent>
  <bookViews>
    <workbookView xWindow="640" yWindow="1180" windowWidth="28160" windowHeight="15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U3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</calcChain>
</file>

<file path=xl/sharedStrings.xml><?xml version="1.0" encoding="utf-8"?>
<sst xmlns="http://schemas.openxmlformats.org/spreadsheetml/2006/main" count="104" uniqueCount="79">
  <si>
    <t>“0-4”</t>
  </si>
  <si>
    <t>“5-9”</t>
  </si>
  <si>
    <t>“10-14”</t>
  </si>
  <si>
    <t>“15-19”</t>
  </si>
  <si>
    <t>“20-24”</t>
  </si>
  <si>
    <t>“25-29”</t>
  </si>
  <si>
    <t>“30-34”</t>
  </si>
  <si>
    <t>“35-39”</t>
  </si>
  <si>
    <t>“40-44”</t>
  </si>
  <si>
    <t>“45-49”</t>
  </si>
  <si>
    <t>“50-54”</t>
  </si>
  <si>
    <t>“55-59”</t>
  </si>
  <si>
    <t>“60-64”</t>
  </si>
  <si>
    <t>“65-69”</t>
  </si>
  <si>
    <t>“70-74”</t>
  </si>
  <si>
    <t>“75-79”</t>
  </si>
  <si>
    <t>“80+”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</si>
  <si>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</si>
  <si>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</si>
  <si>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</si>
  <si>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</si>
  <si>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</si>
  <si>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</si>
  <si>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</si>
  <si>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</si>
  <si>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</si>
  <si>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</si>
  <si>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</si>
  <si>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</si>
  <si>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</si>
  <si>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</si>
  <si>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</si>
  <si>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</si>
  <si>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</si>
  <si>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</si>
  <si>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</si>
  <si>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</si>
  <si>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</si>
  <si>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</si>
  <si>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</si>
  <si>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</si>
  <si>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</si>
  <si>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</si>
  <si>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</si>
  <si>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</si>
  <si>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</si>
  <si>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</si>
  <si>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</si>
  <si>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</si>
  <si>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</si>
  <si>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</si>
  <si>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</si>
  <si>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</si>
  <si>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</si>
  <si>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</si>
  <si>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</si>
  <si>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</si>
  <si>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</si>
  <si>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</si>
  <si>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</si>
  <si>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</si>
  <si>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</si>
  <si>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</si>
  <si>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</si>
  <si>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County</t>
  </si>
  <si>
    <t>Risk region</t>
  </si>
  <si>
    <t>Risk region name</t>
  </si>
  <si>
    <t>Machakos/Muranga</t>
  </si>
  <si>
    <t>Baringo/Nakuru</t>
  </si>
  <si>
    <t>Nakuru/Narok</t>
  </si>
  <si>
    <t>Kitui/Meru</t>
  </si>
  <si>
    <t>Kilifi/Mombasa</t>
  </si>
  <si>
    <t>Kericho/Kisumu</t>
  </si>
  <si>
    <t>Kilifi/Lamu</t>
  </si>
  <si>
    <t>Kakamega/Kisumu</t>
  </si>
  <si>
    <t>Kajiado/Kisumu</t>
  </si>
  <si>
    <t>Homa bay/Migori</t>
  </si>
  <si>
    <t>Samburu/Laikipia</t>
  </si>
  <si>
    <t>Kilifi/Kwale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</si>
</sst>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49" fontId="0" fillId="0" borderId="0" xfId="0" applyNumberFormat="1"/>
    <xf numFmtId="165" fontId="1" fillId="0" borderId="0" xfId="1" applyNumberFormat="1" applyFont="1"/>
    <xf numFmtId="49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2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abSelected="1" topLeftCell="M1" workbookViewId="0">
      <selection activeCell="U2" sqref="U2:AK21"/>
    </sheetView>
  </sheetViews>
  <sheetFormatPr baseColWidth="10" defaultRowHeight="16" x14ac:dyDescent="0.2"/>
  <cols>
    <col min="1" max="1" width="15.1640625" bestFit="1" customWidth="1"/>
    <col min="2" max="13" width="13" bestFit="1" customWidth="1"/>
    <col min="14" max="18" width="11.33203125" bestFit="1" customWidth="1"/>
    <col min="19" max="19" width="24.5" style="2" customWidth="1"/>
    <col min="21" max="24" width="10.33203125" bestFit="1" customWidth="1"/>
    <col min="25" max="34" width="13" bestFit="1" customWidth="1"/>
    <col min="35" max="38" width="11.33203125" bestFit="1" customWidth="1"/>
  </cols>
  <sheetData>
    <row r="1" spans="1:50" s="4" customFormat="1" x14ac:dyDescent="0.2">
      <c r="A1" s="4" t="s">
        <v>64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66</v>
      </c>
      <c r="T1" s="4" t="s">
        <v>65</v>
      </c>
      <c r="U1" s="4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4" t="s">
        <v>15</v>
      </c>
      <c r="AK1" s="4" t="s">
        <v>16</v>
      </c>
    </row>
    <row r="2" spans="1:50" x14ac:dyDescent="0.2">
      <c r="A2" t="s">
        <v>46</v>
      </c>
      <c r="B2">
        <v>95031</v>
      </c>
      <c r="C2">
        <v>99555</v>
      </c>
      <c r="D2">
        <v>101592</v>
      </c>
      <c r="E2">
        <v>80948</v>
      </c>
      <c r="F2">
        <v>61845</v>
      </c>
      <c r="G2">
        <v>47258</v>
      </c>
      <c r="H2">
        <v>39840</v>
      </c>
      <c r="I2">
        <v>28725</v>
      </c>
      <c r="J2">
        <v>24521</v>
      </c>
      <c r="K2">
        <v>21490</v>
      </c>
      <c r="L2">
        <v>15825</v>
      </c>
      <c r="M2">
        <v>13141</v>
      </c>
      <c r="N2">
        <v>11231</v>
      </c>
      <c r="O2">
        <v>8898</v>
      </c>
      <c r="P2">
        <v>7502</v>
      </c>
      <c r="Q2">
        <v>3701</v>
      </c>
      <c r="R2">
        <v>5645</v>
      </c>
      <c r="S2" s="2" t="s">
        <v>67</v>
      </c>
      <c r="T2" s="6">
        <v>1</v>
      </c>
      <c r="U2" s="7">
        <f>B30+B37+B16+B7+B42+(0.5*B23)</f>
        <v>416463</v>
      </c>
      <c r="V2" s="7">
        <f t="shared" ref="V2:AK2" si="0">C30+C37+C16+C7+C42+(0.5*C23)</f>
        <v>425966</v>
      </c>
      <c r="W2" s="7">
        <f t="shared" si="0"/>
        <v>454475.5</v>
      </c>
      <c r="X2" s="7">
        <f t="shared" si="0"/>
        <v>416788</v>
      </c>
      <c r="Y2" s="7">
        <f t="shared" si="0"/>
        <v>331301.5</v>
      </c>
      <c r="Z2" s="7">
        <f t="shared" si="0"/>
        <v>286751.5</v>
      </c>
      <c r="AA2" s="7">
        <f t="shared" si="0"/>
        <v>307800.5</v>
      </c>
      <c r="AB2" s="7">
        <f t="shared" si="0"/>
        <v>285698.5</v>
      </c>
      <c r="AC2" s="7">
        <f t="shared" si="0"/>
        <v>252214.5</v>
      </c>
      <c r="AD2" s="7">
        <f t="shared" si="0"/>
        <v>219259</v>
      </c>
      <c r="AE2" s="7">
        <f t="shared" si="0"/>
        <v>176130</v>
      </c>
      <c r="AF2" s="7">
        <f t="shared" si="0"/>
        <v>157277</v>
      </c>
      <c r="AG2" s="7">
        <f t="shared" si="0"/>
        <v>112483</v>
      </c>
      <c r="AH2" s="7">
        <f t="shared" si="0"/>
        <v>96395.5</v>
      </c>
      <c r="AI2" s="7">
        <f t="shared" si="0"/>
        <v>79974</v>
      </c>
      <c r="AJ2" s="7">
        <f t="shared" si="0"/>
        <v>45831.5</v>
      </c>
      <c r="AK2" s="7">
        <f t="shared" si="0"/>
        <v>73948</v>
      </c>
    </row>
    <row r="3" spans="1:50" x14ac:dyDescent="0.2">
      <c r="A3" t="s">
        <v>52</v>
      </c>
      <c r="B3">
        <v>110976</v>
      </c>
      <c r="C3">
        <v>122460</v>
      </c>
      <c r="D3">
        <v>131348</v>
      </c>
      <c r="E3">
        <v>110009</v>
      </c>
      <c r="F3">
        <v>81192</v>
      </c>
      <c r="G3">
        <v>65986</v>
      </c>
      <c r="H3">
        <v>63087</v>
      </c>
      <c r="I3">
        <v>39036</v>
      </c>
      <c r="J3">
        <v>36211</v>
      </c>
      <c r="K3">
        <v>32341</v>
      </c>
      <c r="L3">
        <v>18818</v>
      </c>
      <c r="M3">
        <v>18251</v>
      </c>
      <c r="N3">
        <v>14126</v>
      </c>
      <c r="O3">
        <v>10667</v>
      </c>
      <c r="P3">
        <v>8505</v>
      </c>
      <c r="Q3">
        <v>4816</v>
      </c>
      <c r="R3">
        <v>7832</v>
      </c>
      <c r="S3" s="2" t="s">
        <v>25</v>
      </c>
      <c r="T3" s="6">
        <v>2</v>
      </c>
      <c r="U3" s="7">
        <f>B25</f>
        <v>161091</v>
      </c>
      <c r="V3" s="7">
        <f t="shared" ref="V3:AK3" si="1">C25</f>
        <v>165159</v>
      </c>
      <c r="W3" s="7">
        <f t="shared" si="1"/>
        <v>149473</v>
      </c>
      <c r="X3" s="7">
        <f t="shared" si="1"/>
        <v>108344</v>
      </c>
      <c r="Y3" s="7">
        <f t="shared" si="1"/>
        <v>72683</v>
      </c>
      <c r="Z3" s="7">
        <f t="shared" si="1"/>
        <v>54909</v>
      </c>
      <c r="AA3" s="7">
        <f t="shared" si="1"/>
        <v>44808</v>
      </c>
      <c r="AB3" s="7">
        <f t="shared" si="1"/>
        <v>28922</v>
      </c>
      <c r="AC3" s="7">
        <f t="shared" si="1"/>
        <v>26932</v>
      </c>
      <c r="AD3" s="7">
        <f t="shared" si="1"/>
        <v>14743</v>
      </c>
      <c r="AE3" s="7">
        <f t="shared" si="1"/>
        <v>12494</v>
      </c>
      <c r="AF3" s="7">
        <f t="shared" si="1"/>
        <v>7402</v>
      </c>
      <c r="AG3" s="7">
        <f t="shared" si="1"/>
        <v>7842</v>
      </c>
      <c r="AH3" s="7">
        <f t="shared" si="1"/>
        <v>3792</v>
      </c>
      <c r="AI3" s="7">
        <f t="shared" si="1"/>
        <v>4035</v>
      </c>
      <c r="AJ3" s="7">
        <f t="shared" si="1"/>
        <v>1574</v>
      </c>
      <c r="AK3" s="7">
        <f t="shared" si="1"/>
        <v>3214</v>
      </c>
    </row>
    <row r="4" spans="1:50" x14ac:dyDescent="0.2">
      <c r="A4" t="s">
        <v>55</v>
      </c>
      <c r="B4">
        <v>219174</v>
      </c>
      <c r="C4">
        <v>253308</v>
      </c>
      <c r="D4">
        <v>266954</v>
      </c>
      <c r="E4">
        <v>215822</v>
      </c>
      <c r="F4">
        <v>139777</v>
      </c>
      <c r="G4">
        <v>108589</v>
      </c>
      <c r="H4">
        <v>103615</v>
      </c>
      <c r="I4">
        <v>71248</v>
      </c>
      <c r="J4">
        <v>66901</v>
      </c>
      <c r="K4">
        <v>53425</v>
      </c>
      <c r="L4">
        <v>41126</v>
      </c>
      <c r="M4">
        <v>39694</v>
      </c>
      <c r="N4">
        <v>30767</v>
      </c>
      <c r="O4">
        <v>21723</v>
      </c>
      <c r="P4">
        <v>15405</v>
      </c>
      <c r="Q4">
        <v>9868</v>
      </c>
      <c r="R4">
        <v>13131</v>
      </c>
      <c r="S4" s="2" t="s">
        <v>68</v>
      </c>
      <c r="T4" s="6">
        <v>3</v>
      </c>
      <c r="U4" s="7">
        <f>(0.5*B32) + (0.5*B36) +B2+(0.5*B21)</f>
        <v>299461</v>
      </c>
      <c r="V4" s="7">
        <f t="shared" ref="V4:AK4" si="2">(0.5*C32) + (0.5*C36) +C2+(0.5*C21)</f>
        <v>302875.5</v>
      </c>
      <c r="W4" s="7">
        <f t="shared" si="2"/>
        <v>312922</v>
      </c>
      <c r="X4" s="7">
        <f t="shared" si="2"/>
        <v>264691</v>
      </c>
      <c r="Y4" s="7">
        <f t="shared" si="2"/>
        <v>213989.5</v>
      </c>
      <c r="Z4" s="7">
        <f t="shared" si="2"/>
        <v>175766</v>
      </c>
      <c r="AA4" s="7">
        <f t="shared" si="2"/>
        <v>164857.5</v>
      </c>
      <c r="AB4" s="7">
        <f t="shared" si="2"/>
        <v>128736</v>
      </c>
      <c r="AC4" s="7">
        <f t="shared" si="2"/>
        <v>109429.5</v>
      </c>
      <c r="AD4" s="7">
        <f t="shared" si="2"/>
        <v>92840</v>
      </c>
      <c r="AE4" s="7">
        <f t="shared" si="2"/>
        <v>69828</v>
      </c>
      <c r="AF4" s="7">
        <f t="shared" si="2"/>
        <v>57244</v>
      </c>
      <c r="AG4" s="7">
        <f t="shared" si="2"/>
        <v>40460.5</v>
      </c>
      <c r="AH4" s="7">
        <f t="shared" si="2"/>
        <v>32116.5</v>
      </c>
      <c r="AI4" s="7">
        <f t="shared" si="2"/>
        <v>25982.5</v>
      </c>
      <c r="AJ4" s="7">
        <f t="shared" si="2"/>
        <v>14996.5</v>
      </c>
      <c r="AK4" s="7">
        <f t="shared" si="2"/>
        <v>19985.5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">
      <c r="A5" t="s">
        <v>56</v>
      </c>
      <c r="B5">
        <v>113304</v>
      </c>
      <c r="C5">
        <v>127283</v>
      </c>
      <c r="D5">
        <v>138934</v>
      </c>
      <c r="E5">
        <v>117292</v>
      </c>
      <c r="F5">
        <v>76770</v>
      </c>
      <c r="G5">
        <v>58577</v>
      </c>
      <c r="H5">
        <v>55436</v>
      </c>
      <c r="I5">
        <v>39462</v>
      </c>
      <c r="J5">
        <v>36218</v>
      </c>
      <c r="K5">
        <v>27311</v>
      </c>
      <c r="L5">
        <v>24297</v>
      </c>
      <c r="M5">
        <v>22322</v>
      </c>
      <c r="N5">
        <v>18115</v>
      </c>
      <c r="O5">
        <v>13216</v>
      </c>
      <c r="P5">
        <v>10429</v>
      </c>
      <c r="Q5">
        <v>6154</v>
      </c>
      <c r="R5">
        <v>8524</v>
      </c>
      <c r="S5" s="2" t="s">
        <v>63</v>
      </c>
      <c r="T5" s="6">
        <v>4</v>
      </c>
      <c r="U5" s="7">
        <f>B31+B14+(0.5*B23)+(0.5*B11)</f>
        <v>954721</v>
      </c>
      <c r="V5" s="7">
        <f t="shared" ref="V5:AK5" si="3">C31+C14+(0.5*C23)+(0.5*C11)</f>
        <v>822589.5</v>
      </c>
      <c r="W5" s="7">
        <f t="shared" si="3"/>
        <v>753803.5</v>
      </c>
      <c r="X5" s="7">
        <f t="shared" si="3"/>
        <v>688018</v>
      </c>
      <c r="Y5" s="7">
        <f t="shared" si="3"/>
        <v>956117</v>
      </c>
      <c r="Z5" s="7">
        <f t="shared" si="3"/>
        <v>953579</v>
      </c>
      <c r="AA5" s="7">
        <f t="shared" si="3"/>
        <v>832070</v>
      </c>
      <c r="AB5" s="7">
        <f t="shared" si="3"/>
        <v>610329.5</v>
      </c>
      <c r="AC5" s="7">
        <f t="shared" si="3"/>
        <v>463737</v>
      </c>
      <c r="AD5" s="7">
        <f t="shared" si="3"/>
        <v>340496.5</v>
      </c>
      <c r="AE5" s="7">
        <f t="shared" si="3"/>
        <v>234830</v>
      </c>
      <c r="AF5" s="7">
        <f t="shared" si="3"/>
        <v>169696</v>
      </c>
      <c r="AG5" s="7">
        <f t="shared" si="3"/>
        <v>108295.5</v>
      </c>
      <c r="AH5" s="7">
        <f t="shared" si="3"/>
        <v>74759</v>
      </c>
      <c r="AI5" s="7">
        <f t="shared" si="3"/>
        <v>53332</v>
      </c>
      <c r="AJ5" s="7">
        <f t="shared" si="3"/>
        <v>28196.5</v>
      </c>
      <c r="AK5" s="7">
        <f t="shared" si="3"/>
        <v>39497.5</v>
      </c>
    </row>
    <row r="6" spans="1:50" x14ac:dyDescent="0.2">
      <c r="A6" t="s">
        <v>44</v>
      </c>
      <c r="B6">
        <v>60932</v>
      </c>
      <c r="C6">
        <v>64701</v>
      </c>
      <c r="D6">
        <v>65541</v>
      </c>
      <c r="E6">
        <v>55252</v>
      </c>
      <c r="F6">
        <v>42866</v>
      </c>
      <c r="G6">
        <v>32982</v>
      </c>
      <c r="H6">
        <v>28948</v>
      </c>
      <c r="I6">
        <v>20642</v>
      </c>
      <c r="J6">
        <v>18201</v>
      </c>
      <c r="K6">
        <v>16374</v>
      </c>
      <c r="L6">
        <v>10363</v>
      </c>
      <c r="M6">
        <v>10366</v>
      </c>
      <c r="N6">
        <v>8082</v>
      </c>
      <c r="O6">
        <v>6631</v>
      </c>
      <c r="P6">
        <v>5262</v>
      </c>
      <c r="Q6">
        <v>3051</v>
      </c>
      <c r="R6">
        <v>4273</v>
      </c>
      <c r="S6" s="2" t="s">
        <v>43</v>
      </c>
      <c r="T6" s="6">
        <v>5</v>
      </c>
      <c r="U6" s="7">
        <f>B43+B48+B6+B45</f>
        <v>444703</v>
      </c>
      <c r="V6" s="7">
        <f t="shared" ref="V6:AK6" si="4">C43+C48+C6+C45</f>
        <v>456498</v>
      </c>
      <c r="W6" s="7">
        <f t="shared" si="4"/>
        <v>456923</v>
      </c>
      <c r="X6" s="7">
        <f t="shared" si="4"/>
        <v>379508</v>
      </c>
      <c r="Y6" s="7">
        <f t="shared" si="4"/>
        <v>309162</v>
      </c>
      <c r="Z6" s="7">
        <f t="shared" si="4"/>
        <v>249235</v>
      </c>
      <c r="AA6" s="7">
        <f t="shared" si="4"/>
        <v>222470</v>
      </c>
      <c r="AB6" s="7">
        <f t="shared" si="4"/>
        <v>158306</v>
      </c>
      <c r="AC6" s="7">
        <f t="shared" si="4"/>
        <v>138321</v>
      </c>
      <c r="AD6" s="7">
        <f t="shared" si="4"/>
        <v>112411</v>
      </c>
      <c r="AE6" s="7">
        <f t="shared" si="4"/>
        <v>77741</v>
      </c>
      <c r="AF6" s="7">
        <f t="shared" si="4"/>
        <v>66625</v>
      </c>
      <c r="AG6" s="7">
        <f t="shared" si="4"/>
        <v>51194</v>
      </c>
      <c r="AH6" s="7">
        <f t="shared" si="4"/>
        <v>38703</v>
      </c>
      <c r="AI6" s="7">
        <f t="shared" si="4"/>
        <v>28616</v>
      </c>
      <c r="AJ6" s="7">
        <f t="shared" si="4"/>
        <v>16702</v>
      </c>
      <c r="AK6" s="7">
        <f t="shared" si="4"/>
        <v>22027</v>
      </c>
    </row>
    <row r="7" spans="1:50" x14ac:dyDescent="0.2">
      <c r="A7" t="s">
        <v>30</v>
      </c>
      <c r="B7">
        <v>61547</v>
      </c>
      <c r="C7">
        <v>60869</v>
      </c>
      <c r="D7">
        <v>67968</v>
      </c>
      <c r="E7">
        <v>63464</v>
      </c>
      <c r="F7">
        <v>52841</v>
      </c>
      <c r="G7">
        <v>45160</v>
      </c>
      <c r="H7">
        <v>46734</v>
      </c>
      <c r="I7">
        <v>42106</v>
      </c>
      <c r="J7">
        <v>36326</v>
      </c>
      <c r="K7">
        <v>30486</v>
      </c>
      <c r="L7">
        <v>24732</v>
      </c>
      <c r="M7">
        <v>22389</v>
      </c>
      <c r="N7">
        <v>15174</v>
      </c>
      <c r="O7">
        <v>13355</v>
      </c>
      <c r="P7">
        <v>9793</v>
      </c>
      <c r="Q7">
        <v>5353</v>
      </c>
      <c r="R7">
        <v>10271</v>
      </c>
      <c r="S7" s="2" t="s">
        <v>26</v>
      </c>
      <c r="T7" s="6">
        <v>6</v>
      </c>
      <c r="U7" s="7">
        <f>B26</f>
        <v>69160</v>
      </c>
      <c r="V7" s="7">
        <f t="shared" ref="V7:AK7" si="5">C26</f>
        <v>75216</v>
      </c>
      <c r="W7" s="7">
        <f t="shared" si="5"/>
        <v>71431</v>
      </c>
      <c r="X7" s="7">
        <f t="shared" si="5"/>
        <v>57199</v>
      </c>
      <c r="Y7" s="7">
        <f t="shared" si="5"/>
        <v>42954</v>
      </c>
      <c r="Z7" s="7">
        <f t="shared" si="5"/>
        <v>34711</v>
      </c>
      <c r="AA7" s="7">
        <f t="shared" si="5"/>
        <v>27856</v>
      </c>
      <c r="AB7" s="7">
        <f t="shared" si="5"/>
        <v>17429</v>
      </c>
      <c r="AC7" s="7">
        <f t="shared" si="5"/>
        <v>15515</v>
      </c>
      <c r="AD7" s="7">
        <f t="shared" si="5"/>
        <v>11175</v>
      </c>
      <c r="AE7" s="7">
        <f t="shared" si="5"/>
        <v>9731</v>
      </c>
      <c r="AF7" s="7">
        <f t="shared" si="5"/>
        <v>6893</v>
      </c>
      <c r="AG7" s="7">
        <f t="shared" si="5"/>
        <v>6604</v>
      </c>
      <c r="AH7" s="7">
        <f t="shared" si="5"/>
        <v>4013</v>
      </c>
      <c r="AI7" s="7">
        <f t="shared" si="5"/>
        <v>4616</v>
      </c>
      <c r="AJ7" s="7">
        <f t="shared" si="5"/>
        <v>1743</v>
      </c>
      <c r="AK7" s="7">
        <f t="shared" si="5"/>
        <v>3515</v>
      </c>
    </row>
    <row r="8" spans="1:50" x14ac:dyDescent="0.2">
      <c r="A8" t="s">
        <v>23</v>
      </c>
      <c r="B8">
        <v>111616</v>
      </c>
      <c r="C8">
        <v>135216</v>
      </c>
      <c r="D8">
        <v>136663</v>
      </c>
      <c r="E8">
        <v>118095</v>
      </c>
      <c r="F8">
        <v>85073</v>
      </c>
      <c r="G8">
        <v>63268</v>
      </c>
      <c r="H8">
        <v>52509</v>
      </c>
      <c r="I8">
        <v>36682</v>
      </c>
      <c r="J8">
        <v>32373</v>
      </c>
      <c r="K8">
        <v>19282</v>
      </c>
      <c r="L8">
        <v>17392</v>
      </c>
      <c r="M8">
        <v>9343</v>
      </c>
      <c r="N8">
        <v>9420</v>
      </c>
      <c r="O8">
        <v>4797</v>
      </c>
      <c r="P8">
        <v>4599</v>
      </c>
      <c r="Q8">
        <v>1708</v>
      </c>
      <c r="R8">
        <v>3278</v>
      </c>
      <c r="S8" s="2" t="s">
        <v>23</v>
      </c>
      <c r="T8" s="6">
        <v>7</v>
      </c>
      <c r="U8" s="7">
        <f>(0.5*B41)+B8</f>
        <v>138205</v>
      </c>
      <c r="V8" s="7">
        <f t="shared" ref="V8:AK8" si="6">(0.5*C41)+C8</f>
        <v>161700.5</v>
      </c>
      <c r="W8" s="7">
        <f t="shared" si="6"/>
        <v>160008</v>
      </c>
      <c r="X8" s="7">
        <f t="shared" si="6"/>
        <v>134561</v>
      </c>
      <c r="Y8" s="7">
        <f t="shared" si="6"/>
        <v>98661</v>
      </c>
      <c r="Z8" s="7">
        <f t="shared" si="6"/>
        <v>74348</v>
      </c>
      <c r="AA8" s="7">
        <f t="shared" si="6"/>
        <v>61468.5</v>
      </c>
      <c r="AB8" s="7">
        <f t="shared" si="6"/>
        <v>43432</v>
      </c>
      <c r="AC8" s="7">
        <f t="shared" si="6"/>
        <v>37953</v>
      </c>
      <c r="AD8" s="7">
        <f t="shared" si="6"/>
        <v>24133</v>
      </c>
      <c r="AE8" s="7">
        <f t="shared" si="6"/>
        <v>20938.5</v>
      </c>
      <c r="AF8" s="7">
        <f t="shared" si="6"/>
        <v>12368</v>
      </c>
      <c r="AG8" s="7">
        <f t="shared" si="6"/>
        <v>12221</v>
      </c>
      <c r="AH8" s="7">
        <f t="shared" si="6"/>
        <v>6605</v>
      </c>
      <c r="AI8" s="7">
        <f t="shared" si="6"/>
        <v>6051</v>
      </c>
      <c r="AJ8" s="7">
        <f t="shared" si="6"/>
        <v>2389</v>
      </c>
      <c r="AK8" s="7">
        <f t="shared" si="6"/>
        <v>4239</v>
      </c>
    </row>
    <row r="9" spans="1:50" x14ac:dyDescent="0.2">
      <c r="A9" t="s">
        <v>59</v>
      </c>
      <c r="B9">
        <v>155694</v>
      </c>
      <c r="C9">
        <v>166961</v>
      </c>
      <c r="D9">
        <v>181334</v>
      </c>
      <c r="E9">
        <v>136787</v>
      </c>
      <c r="F9">
        <v>95992</v>
      </c>
      <c r="G9">
        <v>75504</v>
      </c>
      <c r="H9">
        <v>74303</v>
      </c>
      <c r="I9">
        <v>49941</v>
      </c>
      <c r="J9">
        <v>43999</v>
      </c>
      <c r="K9">
        <v>32152</v>
      </c>
      <c r="L9">
        <v>23576</v>
      </c>
      <c r="M9">
        <v>24500</v>
      </c>
      <c r="N9">
        <v>21795</v>
      </c>
      <c r="O9">
        <v>17352</v>
      </c>
      <c r="P9">
        <v>14234</v>
      </c>
      <c r="Q9">
        <v>7394</v>
      </c>
      <c r="R9">
        <v>10400</v>
      </c>
      <c r="S9" s="2" t="s">
        <v>69</v>
      </c>
      <c r="T9" s="6">
        <v>8</v>
      </c>
      <c r="U9" s="7">
        <f>(0.5*B32)+(0.5*B36)+(0.5*B34)</f>
        <v>265607.5</v>
      </c>
      <c r="V9" s="7">
        <f t="shared" ref="V9:AK9" si="7">(0.5*C32)+(0.5*C36)+(0.5*C34)</f>
        <v>270717</v>
      </c>
      <c r="W9" s="7">
        <f t="shared" si="7"/>
        <v>268390</v>
      </c>
      <c r="X9" s="7">
        <f t="shared" si="7"/>
        <v>217924.5</v>
      </c>
      <c r="Y9" s="7">
        <f t="shared" si="7"/>
        <v>180666</v>
      </c>
      <c r="Z9" s="7">
        <f t="shared" si="7"/>
        <v>151349</v>
      </c>
      <c r="AA9" s="7">
        <f t="shared" si="7"/>
        <v>143055</v>
      </c>
      <c r="AB9" s="7">
        <f t="shared" si="7"/>
        <v>109044.5</v>
      </c>
      <c r="AC9" s="7">
        <f t="shared" si="7"/>
        <v>92640</v>
      </c>
      <c r="AD9" s="7">
        <f t="shared" si="7"/>
        <v>77534</v>
      </c>
      <c r="AE9" s="7">
        <f t="shared" si="7"/>
        <v>56624</v>
      </c>
      <c r="AF9" s="7">
        <f t="shared" si="7"/>
        <v>45653.5</v>
      </c>
      <c r="AG9" s="7">
        <f t="shared" si="7"/>
        <v>31132.5</v>
      </c>
      <c r="AH9" s="7">
        <f t="shared" si="7"/>
        <v>23758</v>
      </c>
      <c r="AI9" s="7">
        <f t="shared" si="7"/>
        <v>18888.5</v>
      </c>
      <c r="AJ9" s="7">
        <f t="shared" si="7"/>
        <v>11282</v>
      </c>
      <c r="AK9" s="7">
        <f t="shared" si="7"/>
        <v>14817</v>
      </c>
    </row>
    <row r="10" spans="1:50" x14ac:dyDescent="0.2">
      <c r="A10" t="s">
        <v>27</v>
      </c>
      <c r="B10">
        <v>40617</v>
      </c>
      <c r="C10">
        <v>41145</v>
      </c>
      <c r="D10">
        <v>38914</v>
      </c>
      <c r="E10">
        <v>31154</v>
      </c>
      <c r="F10">
        <v>24723</v>
      </c>
      <c r="G10">
        <v>20476</v>
      </c>
      <c r="H10">
        <v>18550</v>
      </c>
      <c r="I10">
        <v>12687</v>
      </c>
      <c r="J10">
        <v>9781</v>
      </c>
      <c r="K10">
        <v>7123</v>
      </c>
      <c r="L10">
        <v>5478</v>
      </c>
      <c r="M10">
        <v>4830</v>
      </c>
      <c r="N10">
        <v>4401</v>
      </c>
      <c r="O10">
        <v>2611</v>
      </c>
      <c r="P10">
        <v>2422</v>
      </c>
      <c r="Q10">
        <v>1112</v>
      </c>
      <c r="R10">
        <v>1968</v>
      </c>
      <c r="S10" s="2" t="s">
        <v>39</v>
      </c>
      <c r="T10" s="6">
        <v>9</v>
      </c>
      <c r="U10" s="7">
        <f>B44</f>
        <v>131429</v>
      </c>
      <c r="V10" s="7">
        <f t="shared" ref="V10:AK10" si="8">C44</f>
        <v>145125</v>
      </c>
      <c r="W10" s="7">
        <f t="shared" si="8"/>
        <v>142258</v>
      </c>
      <c r="X10" s="7">
        <f t="shared" si="8"/>
        <v>119323</v>
      </c>
      <c r="Y10" s="7">
        <f t="shared" si="8"/>
        <v>94590</v>
      </c>
      <c r="Z10" s="7">
        <f t="shared" si="8"/>
        <v>75817</v>
      </c>
      <c r="AA10" s="7">
        <f t="shared" si="8"/>
        <v>57295</v>
      </c>
      <c r="AB10" s="7">
        <f t="shared" si="8"/>
        <v>39987</v>
      </c>
      <c r="AC10" s="7">
        <f t="shared" si="8"/>
        <v>33068</v>
      </c>
      <c r="AD10" s="7">
        <f t="shared" si="8"/>
        <v>23632</v>
      </c>
      <c r="AE10" s="7">
        <f t="shared" si="8"/>
        <v>17387</v>
      </c>
      <c r="AF10" s="7">
        <f t="shared" si="8"/>
        <v>12009</v>
      </c>
      <c r="AG10" s="7">
        <f t="shared" si="8"/>
        <v>11808</v>
      </c>
      <c r="AH10" s="7">
        <f t="shared" si="8"/>
        <v>8098</v>
      </c>
      <c r="AI10" s="7">
        <f t="shared" si="8"/>
        <v>7523</v>
      </c>
      <c r="AJ10" s="7">
        <f t="shared" si="8"/>
        <v>3587</v>
      </c>
      <c r="AK10" s="7">
        <f t="shared" si="8"/>
        <v>4016</v>
      </c>
    </row>
    <row r="11" spans="1:50" x14ac:dyDescent="0.2">
      <c r="A11" t="s">
        <v>50</v>
      </c>
      <c r="B11">
        <v>156328</v>
      </c>
      <c r="C11">
        <v>145595</v>
      </c>
      <c r="D11">
        <v>129632</v>
      </c>
      <c r="E11">
        <v>101368</v>
      </c>
      <c r="F11">
        <v>118819</v>
      </c>
      <c r="G11">
        <v>115153</v>
      </c>
      <c r="H11">
        <v>99833</v>
      </c>
      <c r="I11">
        <v>70574</v>
      </c>
      <c r="J11">
        <v>53333</v>
      </c>
      <c r="K11">
        <v>41039</v>
      </c>
      <c r="L11">
        <v>28824</v>
      </c>
      <c r="M11">
        <v>19622</v>
      </c>
      <c r="N11">
        <v>13927</v>
      </c>
      <c r="O11">
        <v>8721</v>
      </c>
      <c r="P11">
        <v>6792</v>
      </c>
      <c r="Q11">
        <v>3398</v>
      </c>
      <c r="R11">
        <v>4823</v>
      </c>
      <c r="S11" s="2" t="s">
        <v>22</v>
      </c>
      <c r="T11" s="6">
        <v>10</v>
      </c>
      <c r="U11" s="7">
        <f>B40</f>
        <v>38689</v>
      </c>
      <c r="V11" s="7">
        <f t="shared" ref="V11:AK11" si="9">C40</f>
        <v>37363</v>
      </c>
      <c r="W11" s="7">
        <f t="shared" si="9"/>
        <v>39830</v>
      </c>
      <c r="X11" s="7">
        <f t="shared" si="9"/>
        <v>34826</v>
      </c>
      <c r="Y11" s="7">
        <f t="shared" si="9"/>
        <v>29215</v>
      </c>
      <c r="Z11" s="7">
        <f t="shared" si="9"/>
        <v>26157</v>
      </c>
      <c r="AA11" s="7">
        <f t="shared" si="9"/>
        <v>24883</v>
      </c>
      <c r="AB11" s="7">
        <f t="shared" si="9"/>
        <v>21815</v>
      </c>
      <c r="AC11" s="7">
        <f t="shared" si="9"/>
        <v>18741</v>
      </c>
      <c r="AD11" s="7">
        <f t="shared" si="9"/>
        <v>16455</v>
      </c>
      <c r="AE11" s="7">
        <f t="shared" si="9"/>
        <v>12634</v>
      </c>
      <c r="AF11" s="7">
        <f t="shared" si="9"/>
        <v>11247</v>
      </c>
      <c r="AG11" s="7">
        <f t="shared" si="9"/>
        <v>9077</v>
      </c>
      <c r="AH11" s="7">
        <f t="shared" si="9"/>
        <v>7227</v>
      </c>
      <c r="AI11" s="7">
        <f t="shared" si="9"/>
        <v>5220</v>
      </c>
      <c r="AJ11" s="7">
        <f t="shared" si="9"/>
        <v>2960</v>
      </c>
      <c r="AK11" s="7">
        <f t="shared" si="9"/>
        <v>4322</v>
      </c>
    </row>
    <row r="12" spans="1:50" x14ac:dyDescent="0.2">
      <c r="A12" t="s">
        <v>53</v>
      </c>
      <c r="B12">
        <v>225919</v>
      </c>
      <c r="C12">
        <v>268785</v>
      </c>
      <c r="D12">
        <v>291977</v>
      </c>
      <c r="E12">
        <v>238671</v>
      </c>
      <c r="F12">
        <v>149584</v>
      </c>
      <c r="G12">
        <v>114313</v>
      </c>
      <c r="H12">
        <v>116791</v>
      </c>
      <c r="I12">
        <v>84471</v>
      </c>
      <c r="J12">
        <v>80721</v>
      </c>
      <c r="K12">
        <v>63998</v>
      </c>
      <c r="L12">
        <v>54212</v>
      </c>
      <c r="M12">
        <v>49816</v>
      </c>
      <c r="N12">
        <v>42378</v>
      </c>
      <c r="O12">
        <v>31654</v>
      </c>
      <c r="P12">
        <v>22824</v>
      </c>
      <c r="Q12">
        <v>14068</v>
      </c>
      <c r="R12">
        <v>17326</v>
      </c>
      <c r="S12" s="2" t="s">
        <v>70</v>
      </c>
      <c r="T12" s="6">
        <v>11</v>
      </c>
      <c r="U12" s="7">
        <f>B10+B27+(0.5*B19)</f>
        <v>273974</v>
      </c>
      <c r="V12" s="7">
        <f t="shared" ref="V12:AK12" si="10">C10+C27+(0.5*C19)</f>
        <v>288431</v>
      </c>
      <c r="W12" s="7">
        <f t="shared" si="10"/>
        <v>320559</v>
      </c>
      <c r="X12" s="7">
        <f t="shared" si="10"/>
        <v>271979</v>
      </c>
      <c r="Y12" s="7">
        <f t="shared" si="10"/>
        <v>201193</v>
      </c>
      <c r="Z12" s="7">
        <f t="shared" si="10"/>
        <v>167060.5</v>
      </c>
      <c r="AA12" s="7">
        <f t="shared" si="10"/>
        <v>170405.5</v>
      </c>
      <c r="AB12" s="7">
        <f t="shared" si="10"/>
        <v>144982</v>
      </c>
      <c r="AC12" s="7">
        <f t="shared" si="10"/>
        <v>121499</v>
      </c>
      <c r="AD12" s="7">
        <f t="shared" si="10"/>
        <v>101910</v>
      </c>
      <c r="AE12" s="7">
        <f t="shared" si="10"/>
        <v>70496.5</v>
      </c>
      <c r="AF12" s="7">
        <f t="shared" si="10"/>
        <v>65673</v>
      </c>
      <c r="AG12" s="7">
        <f t="shared" si="10"/>
        <v>52841</v>
      </c>
      <c r="AH12" s="7">
        <f t="shared" si="10"/>
        <v>43364.5</v>
      </c>
      <c r="AI12" s="7">
        <f t="shared" si="10"/>
        <v>36789</v>
      </c>
      <c r="AJ12" s="7">
        <f t="shared" si="10"/>
        <v>18378.5</v>
      </c>
      <c r="AK12" s="7">
        <f t="shared" si="10"/>
        <v>32171.5</v>
      </c>
    </row>
    <row r="13" spans="1:50" x14ac:dyDescent="0.2">
      <c r="A13" t="s">
        <v>51</v>
      </c>
      <c r="B13">
        <v>109558</v>
      </c>
      <c r="C13">
        <v>118225</v>
      </c>
      <c r="D13">
        <v>127017</v>
      </c>
      <c r="E13">
        <v>107190</v>
      </c>
      <c r="F13">
        <v>85577</v>
      </c>
      <c r="G13">
        <v>73365</v>
      </c>
      <c r="H13">
        <v>70110</v>
      </c>
      <c r="I13">
        <v>44925</v>
      </c>
      <c r="J13">
        <v>40497</v>
      </c>
      <c r="K13">
        <v>34671</v>
      </c>
      <c r="L13">
        <v>21071</v>
      </c>
      <c r="M13">
        <v>20711</v>
      </c>
      <c r="N13">
        <v>15737</v>
      </c>
      <c r="O13">
        <v>11963</v>
      </c>
      <c r="P13">
        <v>9157</v>
      </c>
      <c r="Q13">
        <v>4560</v>
      </c>
      <c r="R13">
        <v>7402</v>
      </c>
      <c r="S13" s="2" t="s">
        <v>71</v>
      </c>
      <c r="T13" s="6">
        <v>12</v>
      </c>
      <c r="U13" s="7">
        <f>B29+(B15/3)+(0.5*B20)</f>
        <v>279991.66666666669</v>
      </c>
      <c r="V13" s="7">
        <f t="shared" ref="V13:AK13" si="11">C29+(C15/3)+(0.5*C20)</f>
        <v>264585.33333333331</v>
      </c>
      <c r="W13" s="7">
        <f t="shared" si="11"/>
        <v>246992.5</v>
      </c>
      <c r="X13" s="7">
        <f t="shared" si="11"/>
        <v>206735</v>
      </c>
      <c r="Y13" s="7">
        <f t="shared" si="11"/>
        <v>220760.83333333334</v>
      </c>
      <c r="Z13" s="7">
        <f t="shared" si="11"/>
        <v>211259.66666666666</v>
      </c>
      <c r="AA13" s="7">
        <f t="shared" si="11"/>
        <v>181930.83333333334</v>
      </c>
      <c r="AB13" s="7">
        <f t="shared" si="11"/>
        <v>130091</v>
      </c>
      <c r="AC13" s="7">
        <f t="shared" si="11"/>
        <v>111760.83333333333</v>
      </c>
      <c r="AD13" s="7">
        <f t="shared" si="11"/>
        <v>82035.5</v>
      </c>
      <c r="AE13" s="7">
        <f t="shared" si="11"/>
        <v>55221.166666666664</v>
      </c>
      <c r="AF13" s="7">
        <f t="shared" si="11"/>
        <v>42469.333333333336</v>
      </c>
      <c r="AG13" s="7">
        <f t="shared" si="11"/>
        <v>34381.166666666664</v>
      </c>
      <c r="AH13" s="7">
        <f t="shared" si="11"/>
        <v>23781.166666666668</v>
      </c>
      <c r="AI13" s="7">
        <f t="shared" si="11"/>
        <v>16213.833333333332</v>
      </c>
      <c r="AJ13" s="7">
        <f t="shared" si="11"/>
        <v>8261.6666666666661</v>
      </c>
      <c r="AK13" s="7">
        <f t="shared" si="11"/>
        <v>9782.1666666666661</v>
      </c>
    </row>
    <row r="14" spans="1:50" x14ac:dyDescent="0.2">
      <c r="A14" t="s">
        <v>38</v>
      </c>
      <c r="B14">
        <v>278141</v>
      </c>
      <c r="C14">
        <v>241800</v>
      </c>
      <c r="D14">
        <v>227330</v>
      </c>
      <c r="E14">
        <v>211921</v>
      </c>
      <c r="F14">
        <v>268093</v>
      </c>
      <c r="G14">
        <v>253961</v>
      </c>
      <c r="H14">
        <v>229596</v>
      </c>
      <c r="I14">
        <v>181328</v>
      </c>
      <c r="J14">
        <v>143053</v>
      </c>
      <c r="K14">
        <v>112600</v>
      </c>
      <c r="L14">
        <v>82716</v>
      </c>
      <c r="M14">
        <v>61991</v>
      </c>
      <c r="N14">
        <v>38985</v>
      </c>
      <c r="O14">
        <v>29975</v>
      </c>
      <c r="P14">
        <v>23596</v>
      </c>
      <c r="Q14">
        <v>13520</v>
      </c>
      <c r="R14">
        <v>18946</v>
      </c>
      <c r="S14" s="2" t="s">
        <v>72</v>
      </c>
      <c r="T14" s="6">
        <v>13</v>
      </c>
      <c r="U14" s="7">
        <f>B3+B35+B13+(0.5*B18)</f>
        <v>355523</v>
      </c>
      <c r="V14" s="7">
        <f t="shared" ref="V14:AK14" si="12">C3+C35+C13+(0.5*C18)</f>
        <v>393274.5</v>
      </c>
      <c r="W14" s="7">
        <f t="shared" si="12"/>
        <v>434119.5</v>
      </c>
      <c r="X14" s="7">
        <f t="shared" si="12"/>
        <v>355044</v>
      </c>
      <c r="Y14" s="7">
        <f t="shared" si="12"/>
        <v>267595</v>
      </c>
      <c r="Z14" s="7">
        <f t="shared" si="12"/>
        <v>229442</v>
      </c>
      <c r="AA14" s="7">
        <f t="shared" si="12"/>
        <v>223892</v>
      </c>
      <c r="AB14" s="7">
        <f t="shared" si="12"/>
        <v>146127.5</v>
      </c>
      <c r="AC14" s="7">
        <f t="shared" si="12"/>
        <v>131182.5</v>
      </c>
      <c r="AD14" s="7">
        <f t="shared" si="12"/>
        <v>108872</v>
      </c>
      <c r="AE14" s="7">
        <f t="shared" si="12"/>
        <v>69716.5</v>
      </c>
      <c r="AF14" s="7">
        <f t="shared" si="12"/>
        <v>71656</v>
      </c>
      <c r="AG14" s="7">
        <f t="shared" si="12"/>
        <v>56722</v>
      </c>
      <c r="AH14" s="7">
        <f t="shared" si="12"/>
        <v>41782.5</v>
      </c>
      <c r="AI14" s="7">
        <f t="shared" si="12"/>
        <v>32700</v>
      </c>
      <c r="AJ14" s="7">
        <f t="shared" si="12"/>
        <v>16965.5</v>
      </c>
      <c r="AK14" s="7">
        <f t="shared" si="12"/>
        <v>26103.5</v>
      </c>
    </row>
    <row r="15" spans="1:50" x14ac:dyDescent="0.2">
      <c r="A15" t="s">
        <v>19</v>
      </c>
      <c r="B15">
        <v>200831</v>
      </c>
      <c r="C15">
        <v>206185</v>
      </c>
      <c r="D15">
        <v>206772</v>
      </c>
      <c r="E15">
        <v>172350</v>
      </c>
      <c r="F15">
        <v>135391</v>
      </c>
      <c r="G15">
        <v>111860</v>
      </c>
      <c r="H15">
        <v>95962</v>
      </c>
      <c r="I15">
        <v>63213</v>
      </c>
      <c r="J15">
        <v>63106</v>
      </c>
      <c r="K15">
        <v>46506</v>
      </c>
      <c r="L15">
        <v>36041</v>
      </c>
      <c r="M15">
        <v>30046</v>
      </c>
      <c r="N15">
        <v>29594</v>
      </c>
      <c r="O15">
        <v>21335</v>
      </c>
      <c r="P15">
        <v>15301</v>
      </c>
      <c r="Q15">
        <v>8726</v>
      </c>
      <c r="R15">
        <v>10526</v>
      </c>
      <c r="S15" s="2" t="s">
        <v>73</v>
      </c>
      <c r="T15" s="6">
        <v>14</v>
      </c>
      <c r="U15" s="7">
        <f>(B15/3)+(0.5*B41)+B22</f>
        <v>112270.66666666667</v>
      </c>
      <c r="V15" s="7">
        <f t="shared" ref="V15:AK15" si="13">(C15/3)+(0.5*C41)+C22</f>
        <v>113958.83333333333</v>
      </c>
      <c r="W15" s="7">
        <f t="shared" si="13"/>
        <v>110742</v>
      </c>
      <c r="X15" s="7">
        <f t="shared" si="13"/>
        <v>89068</v>
      </c>
      <c r="Y15" s="7">
        <f t="shared" si="13"/>
        <v>71888.333333333343</v>
      </c>
      <c r="Z15" s="7">
        <f t="shared" si="13"/>
        <v>60002.666666666664</v>
      </c>
      <c r="AA15" s="7">
        <f t="shared" si="13"/>
        <v>51502.833333333328</v>
      </c>
      <c r="AB15" s="7">
        <f t="shared" si="13"/>
        <v>35682</v>
      </c>
      <c r="AC15" s="7">
        <f t="shared" si="13"/>
        <v>33701.333333333328</v>
      </c>
      <c r="AD15" s="7">
        <f t="shared" si="13"/>
        <v>26223</v>
      </c>
      <c r="AE15" s="7">
        <f t="shared" si="13"/>
        <v>19733.166666666664</v>
      </c>
      <c r="AF15" s="7">
        <f t="shared" si="13"/>
        <v>16808.333333333336</v>
      </c>
      <c r="AG15" s="7">
        <f t="shared" si="13"/>
        <v>15643.666666666666</v>
      </c>
      <c r="AH15" s="7">
        <f t="shared" si="13"/>
        <v>11116.666666666668</v>
      </c>
      <c r="AI15" s="7">
        <f t="shared" si="13"/>
        <v>8290.3333333333321</v>
      </c>
      <c r="AJ15" s="7">
        <f t="shared" si="13"/>
        <v>4389.6666666666661</v>
      </c>
      <c r="AK15" s="7">
        <f t="shared" si="13"/>
        <v>5439.6666666666661</v>
      </c>
    </row>
    <row r="16" spans="1:50" x14ac:dyDescent="0.2">
      <c r="A16" t="s">
        <v>36</v>
      </c>
      <c r="B16">
        <v>57491</v>
      </c>
      <c r="C16">
        <v>57285</v>
      </c>
      <c r="D16">
        <v>60996</v>
      </c>
      <c r="E16">
        <v>58069</v>
      </c>
      <c r="F16">
        <v>46628</v>
      </c>
      <c r="G16">
        <v>42154</v>
      </c>
      <c r="H16">
        <v>49748</v>
      </c>
      <c r="I16">
        <v>49220</v>
      </c>
      <c r="J16">
        <v>42775</v>
      </c>
      <c r="K16">
        <v>35967</v>
      </c>
      <c r="L16">
        <v>29512</v>
      </c>
      <c r="M16">
        <v>24981</v>
      </c>
      <c r="N16">
        <v>15874</v>
      </c>
      <c r="O16">
        <v>13427</v>
      </c>
      <c r="P16">
        <v>10684</v>
      </c>
      <c r="Q16">
        <v>5464</v>
      </c>
      <c r="R16">
        <v>10096</v>
      </c>
      <c r="S16" s="2" t="s">
        <v>74</v>
      </c>
      <c r="T16" s="6">
        <v>15</v>
      </c>
      <c r="U16" s="7">
        <f>(0.5*B18)+B39+B5+B4+B12+B33+B46</f>
        <v>921198</v>
      </c>
      <c r="V16" s="7">
        <f t="shared" ref="V16:AK16" si="14">(0.5*C18)+C39+C5+C4+C12+C33+C46</f>
        <v>1055302.5</v>
      </c>
      <c r="W16" s="7">
        <f t="shared" si="14"/>
        <v>1145046.5</v>
      </c>
      <c r="X16" s="7">
        <f t="shared" si="14"/>
        <v>939280</v>
      </c>
      <c r="Y16" s="7">
        <f t="shared" si="14"/>
        <v>625824</v>
      </c>
      <c r="Z16" s="7">
        <f t="shared" si="14"/>
        <v>493034</v>
      </c>
      <c r="AA16" s="7">
        <f t="shared" si="14"/>
        <v>484836</v>
      </c>
      <c r="AB16" s="7">
        <f t="shared" si="14"/>
        <v>347017.5</v>
      </c>
      <c r="AC16" s="7">
        <f t="shared" si="14"/>
        <v>317550.5</v>
      </c>
      <c r="AD16" s="7">
        <f t="shared" si="14"/>
        <v>249127</v>
      </c>
      <c r="AE16" s="7">
        <f t="shared" si="14"/>
        <v>203646.5</v>
      </c>
      <c r="AF16" s="7">
        <f t="shared" si="14"/>
        <v>190182</v>
      </c>
      <c r="AG16" s="7">
        <f t="shared" si="14"/>
        <v>159918</v>
      </c>
      <c r="AH16" s="7">
        <f t="shared" si="14"/>
        <v>122950.5</v>
      </c>
      <c r="AI16" s="7">
        <f t="shared" si="14"/>
        <v>92409</v>
      </c>
      <c r="AJ16" s="7">
        <f t="shared" si="14"/>
        <v>56169.5</v>
      </c>
      <c r="AK16" s="7">
        <f t="shared" si="14"/>
        <v>74769.5</v>
      </c>
    </row>
    <row r="17" spans="1:38" x14ac:dyDescent="0.2">
      <c r="A17" t="s">
        <v>61</v>
      </c>
      <c r="B17">
        <v>143507</v>
      </c>
      <c r="C17">
        <v>171950</v>
      </c>
      <c r="D17">
        <v>195386</v>
      </c>
      <c r="E17">
        <v>150167</v>
      </c>
      <c r="F17">
        <v>102526</v>
      </c>
      <c r="G17">
        <v>91072</v>
      </c>
      <c r="H17">
        <v>93680</v>
      </c>
      <c r="I17">
        <v>60737</v>
      </c>
      <c r="J17">
        <v>53618</v>
      </c>
      <c r="K17">
        <v>47900</v>
      </c>
      <c r="L17">
        <v>29508</v>
      </c>
      <c r="M17">
        <v>38615</v>
      </c>
      <c r="N17">
        <v>30711</v>
      </c>
      <c r="O17">
        <v>21529</v>
      </c>
      <c r="P17">
        <v>15544</v>
      </c>
      <c r="Q17">
        <v>7877</v>
      </c>
      <c r="R17">
        <v>12473</v>
      </c>
      <c r="S17" s="2" t="s">
        <v>24</v>
      </c>
      <c r="T17" s="6">
        <v>16</v>
      </c>
      <c r="U17" s="7">
        <f>B47</f>
        <v>122827</v>
      </c>
      <c r="V17" s="7">
        <f t="shared" ref="V17:AK17" si="15">C47</f>
        <v>137434</v>
      </c>
      <c r="W17" s="7">
        <f t="shared" si="15"/>
        <v>132378</v>
      </c>
      <c r="X17" s="7">
        <f t="shared" si="15"/>
        <v>98847</v>
      </c>
      <c r="Y17" s="7">
        <f t="shared" si="15"/>
        <v>65600</v>
      </c>
      <c r="Z17" s="7">
        <f t="shared" si="15"/>
        <v>56113</v>
      </c>
      <c r="AA17" s="7">
        <f t="shared" si="15"/>
        <v>47679</v>
      </c>
      <c r="AB17" s="7">
        <f t="shared" si="15"/>
        <v>32813</v>
      </c>
      <c r="AC17" s="7">
        <f t="shared" si="15"/>
        <v>29895</v>
      </c>
      <c r="AD17" s="7">
        <f t="shared" si="15"/>
        <v>15823</v>
      </c>
      <c r="AE17" s="7">
        <f t="shared" si="15"/>
        <v>14198</v>
      </c>
      <c r="AF17" s="7">
        <f t="shared" si="15"/>
        <v>7935</v>
      </c>
      <c r="AG17" s="7">
        <f t="shared" si="15"/>
        <v>8030</v>
      </c>
      <c r="AH17" s="7">
        <f t="shared" si="15"/>
        <v>3755</v>
      </c>
      <c r="AI17" s="7">
        <f t="shared" si="15"/>
        <v>3810</v>
      </c>
      <c r="AJ17" s="7">
        <f t="shared" si="15"/>
        <v>1552</v>
      </c>
      <c r="AK17" s="7">
        <f t="shared" si="15"/>
        <v>2523</v>
      </c>
    </row>
    <row r="18" spans="1:38" x14ac:dyDescent="0.2">
      <c r="A18" t="s">
        <v>58</v>
      </c>
      <c r="B18">
        <v>141070</v>
      </c>
      <c r="C18">
        <v>147665</v>
      </c>
      <c r="D18">
        <v>164523</v>
      </c>
      <c r="E18">
        <v>134904</v>
      </c>
      <c r="F18">
        <v>113040</v>
      </c>
      <c r="G18">
        <v>96786</v>
      </c>
      <c r="H18">
        <v>90298</v>
      </c>
      <c r="I18">
        <v>62783</v>
      </c>
      <c r="J18">
        <v>51143</v>
      </c>
      <c r="K18">
        <v>34414</v>
      </c>
      <c r="L18">
        <v>27481</v>
      </c>
      <c r="M18">
        <v>25132</v>
      </c>
      <c r="N18">
        <v>21696</v>
      </c>
      <c r="O18">
        <v>16567</v>
      </c>
      <c r="P18">
        <v>12768</v>
      </c>
      <c r="Q18">
        <v>6651</v>
      </c>
      <c r="R18">
        <v>8603</v>
      </c>
      <c r="S18" s="2" t="s">
        <v>75</v>
      </c>
      <c r="T18" s="6">
        <v>17</v>
      </c>
      <c r="U18" s="7">
        <f>(0.5*B19)+B24+(0.5*B11)</f>
        <v>237684</v>
      </c>
      <c r="V18" s="7">
        <f t="shared" ref="V18:AK18" si="16">(0.5*C19)+C24+(0.5*C11)</f>
        <v>256435.5</v>
      </c>
      <c r="W18" s="7">
        <f t="shared" si="16"/>
        <v>287932</v>
      </c>
      <c r="X18" s="7">
        <f t="shared" si="16"/>
        <v>249117</v>
      </c>
      <c r="Y18" s="7">
        <f t="shared" si="16"/>
        <v>183544.5</v>
      </c>
      <c r="Z18" s="7">
        <f t="shared" si="16"/>
        <v>157215</v>
      </c>
      <c r="AA18" s="7">
        <f t="shared" si="16"/>
        <v>150521</v>
      </c>
      <c r="AB18" s="7">
        <f t="shared" si="16"/>
        <v>120153</v>
      </c>
      <c r="AC18" s="7">
        <f t="shared" si="16"/>
        <v>102266.5</v>
      </c>
      <c r="AD18" s="7">
        <f t="shared" si="16"/>
        <v>91200.5</v>
      </c>
      <c r="AE18" s="7">
        <f t="shared" si="16"/>
        <v>63881.5</v>
      </c>
      <c r="AF18" s="7">
        <f t="shared" si="16"/>
        <v>53906</v>
      </c>
      <c r="AG18" s="7">
        <f t="shared" si="16"/>
        <v>46289.5</v>
      </c>
      <c r="AH18" s="7">
        <f t="shared" si="16"/>
        <v>38673</v>
      </c>
      <c r="AI18" s="7">
        <f t="shared" si="16"/>
        <v>30153</v>
      </c>
      <c r="AJ18" s="7">
        <f t="shared" si="16"/>
        <v>16329.5</v>
      </c>
      <c r="AK18" s="7">
        <f t="shared" si="16"/>
        <v>29286</v>
      </c>
    </row>
    <row r="19" spans="1:38" x14ac:dyDescent="0.2">
      <c r="A19" t="s">
        <v>31</v>
      </c>
      <c r="B19">
        <v>126190</v>
      </c>
      <c r="C19">
        <v>144472</v>
      </c>
      <c r="D19">
        <v>173446</v>
      </c>
      <c r="E19">
        <v>151148</v>
      </c>
      <c r="F19">
        <v>88720</v>
      </c>
      <c r="G19">
        <v>67509</v>
      </c>
      <c r="H19">
        <v>68691</v>
      </c>
      <c r="I19">
        <v>56678</v>
      </c>
      <c r="J19">
        <v>51344</v>
      </c>
      <c r="K19">
        <v>47652</v>
      </c>
      <c r="L19">
        <v>33819</v>
      </c>
      <c r="M19">
        <v>29704</v>
      </c>
      <c r="N19">
        <v>25004</v>
      </c>
      <c r="O19">
        <v>22627</v>
      </c>
      <c r="P19">
        <v>19456</v>
      </c>
      <c r="Q19">
        <v>10519</v>
      </c>
      <c r="R19">
        <v>19165</v>
      </c>
      <c r="S19" s="2" t="s">
        <v>76</v>
      </c>
      <c r="T19" s="6">
        <v>18</v>
      </c>
      <c r="U19" s="7">
        <f>B9+B28+B17+(0.5*B34)</f>
        <v>554575</v>
      </c>
      <c r="V19" s="7">
        <f t="shared" ref="V19:AK19" si="17">C9+C28+C17+(0.5*C34)</f>
        <v>610151.5</v>
      </c>
      <c r="W19" s="7">
        <f t="shared" si="17"/>
        <v>646058.5</v>
      </c>
      <c r="X19" s="7">
        <f t="shared" si="17"/>
        <v>484043.5</v>
      </c>
      <c r="Y19" s="7">
        <f t="shared" si="17"/>
        <v>349662.5</v>
      </c>
      <c r="Z19" s="7">
        <f t="shared" si="17"/>
        <v>287890.5</v>
      </c>
      <c r="AA19" s="7">
        <f t="shared" si="17"/>
        <v>277210</v>
      </c>
      <c r="AB19" s="7">
        <f t="shared" si="17"/>
        <v>182401.5</v>
      </c>
      <c r="AC19" s="7">
        <f t="shared" si="17"/>
        <v>159410.5</v>
      </c>
      <c r="AD19" s="7">
        <f t="shared" si="17"/>
        <v>129123.5</v>
      </c>
      <c r="AE19" s="7">
        <f t="shared" si="17"/>
        <v>86944</v>
      </c>
      <c r="AF19" s="7">
        <f t="shared" si="17"/>
        <v>92803.5</v>
      </c>
      <c r="AG19" s="7">
        <f t="shared" si="17"/>
        <v>76801.5</v>
      </c>
      <c r="AH19" s="7">
        <f t="shared" si="17"/>
        <v>56659.5</v>
      </c>
      <c r="AI19" s="7">
        <f t="shared" si="17"/>
        <v>43571.5</v>
      </c>
      <c r="AJ19" s="7">
        <f t="shared" si="17"/>
        <v>23033.5</v>
      </c>
      <c r="AK19" s="7">
        <f t="shared" si="17"/>
        <v>33679.5</v>
      </c>
    </row>
    <row r="20" spans="1:38" x14ac:dyDescent="0.2">
      <c r="A20" t="s">
        <v>18</v>
      </c>
      <c r="B20">
        <v>130290</v>
      </c>
      <c r="C20">
        <v>131742</v>
      </c>
      <c r="D20">
        <v>125289</v>
      </c>
      <c r="E20">
        <v>97104</v>
      </c>
      <c r="F20">
        <v>71795</v>
      </c>
      <c r="G20">
        <v>62690</v>
      </c>
      <c r="H20">
        <v>55453</v>
      </c>
      <c r="I20">
        <v>39814</v>
      </c>
      <c r="J20">
        <v>37815</v>
      </c>
      <c r="K20">
        <v>28533</v>
      </c>
      <c r="L20">
        <v>19501</v>
      </c>
      <c r="M20">
        <v>16764</v>
      </c>
      <c r="N20">
        <v>16965</v>
      </c>
      <c r="O20">
        <v>12853</v>
      </c>
      <c r="P20">
        <v>9437</v>
      </c>
      <c r="Q20">
        <v>4616</v>
      </c>
      <c r="R20">
        <v>6129</v>
      </c>
      <c r="S20" s="2" t="s">
        <v>77</v>
      </c>
      <c r="T20" s="6">
        <v>19</v>
      </c>
      <c r="U20" s="7">
        <f>B38+(0.5*B21)</f>
        <v>83451.5</v>
      </c>
      <c r="V20" s="7">
        <f t="shared" ref="V20:AK20" si="18">C38+(0.5*C21)</f>
        <v>85085</v>
      </c>
      <c r="W20" s="7">
        <f t="shared" si="18"/>
        <v>80991.5</v>
      </c>
      <c r="X20" s="7">
        <f t="shared" si="18"/>
        <v>64408</v>
      </c>
      <c r="Y20" s="7">
        <f t="shared" si="18"/>
        <v>51033</v>
      </c>
      <c r="Z20" s="7">
        <f t="shared" si="18"/>
        <v>41130.5</v>
      </c>
      <c r="AA20" s="7">
        <f t="shared" si="18"/>
        <v>36310.5</v>
      </c>
      <c r="AB20" s="7">
        <f t="shared" si="18"/>
        <v>26078</v>
      </c>
      <c r="AC20" s="7">
        <f t="shared" si="18"/>
        <v>23408</v>
      </c>
      <c r="AD20" s="7">
        <f t="shared" si="18"/>
        <v>19443.5</v>
      </c>
      <c r="AE20" s="7">
        <f t="shared" si="18"/>
        <v>14627</v>
      </c>
      <c r="AF20" s="7">
        <f t="shared" si="18"/>
        <v>11823</v>
      </c>
      <c r="AG20" s="7">
        <f t="shared" si="18"/>
        <v>9902.5</v>
      </c>
      <c r="AH20" s="7">
        <f t="shared" si="18"/>
        <v>7075</v>
      </c>
      <c r="AI20" s="7">
        <f t="shared" si="18"/>
        <v>6528.5</v>
      </c>
      <c r="AJ20" s="7">
        <f t="shared" si="18"/>
        <v>3557</v>
      </c>
      <c r="AK20" s="7">
        <f t="shared" si="18"/>
        <v>4734</v>
      </c>
    </row>
    <row r="21" spans="1:38" x14ac:dyDescent="0.2">
      <c r="A21" t="s">
        <v>47</v>
      </c>
      <c r="B21">
        <v>65541</v>
      </c>
      <c r="C21">
        <v>64244</v>
      </c>
      <c r="D21">
        <v>65297</v>
      </c>
      <c r="E21">
        <v>56460</v>
      </c>
      <c r="F21">
        <v>43570</v>
      </c>
      <c r="G21">
        <v>37273</v>
      </c>
      <c r="H21">
        <v>37227</v>
      </c>
      <c r="I21">
        <v>30620</v>
      </c>
      <c r="J21">
        <v>26752</v>
      </c>
      <c r="K21">
        <v>22239</v>
      </c>
      <c r="L21">
        <v>18260</v>
      </c>
      <c r="M21">
        <v>15252</v>
      </c>
      <c r="N21">
        <v>10567</v>
      </c>
      <c r="O21">
        <v>8564</v>
      </c>
      <c r="P21">
        <v>7237</v>
      </c>
      <c r="Q21">
        <v>4242</v>
      </c>
      <c r="R21">
        <v>5192</v>
      </c>
      <c r="S21" s="2" t="s">
        <v>78</v>
      </c>
      <c r="T21" s="6">
        <v>20</v>
      </c>
      <c r="U21" s="7">
        <f>(B15/3)+(0.5*B20)</f>
        <v>132088.66666666669</v>
      </c>
      <c r="V21" s="7">
        <f t="shared" ref="V21:AK21" si="19">(C15/3)+(0.5*C20)</f>
        <v>134599.33333333331</v>
      </c>
      <c r="W21" s="7">
        <f t="shared" si="19"/>
        <v>131568.5</v>
      </c>
      <c r="X21" s="7">
        <f t="shared" si="19"/>
        <v>106002</v>
      </c>
      <c r="Y21" s="7">
        <f t="shared" si="19"/>
        <v>81027.833333333343</v>
      </c>
      <c r="Z21" s="7">
        <f t="shared" si="19"/>
        <v>68631.666666666657</v>
      </c>
      <c r="AA21" s="7">
        <f t="shared" si="19"/>
        <v>59713.833333333328</v>
      </c>
      <c r="AB21" s="7">
        <f t="shared" si="19"/>
        <v>40978</v>
      </c>
      <c r="AC21" s="7">
        <f t="shared" si="19"/>
        <v>39942.833333333328</v>
      </c>
      <c r="AD21" s="7">
        <f t="shared" si="19"/>
        <v>29768.5</v>
      </c>
      <c r="AE21" s="7">
        <f t="shared" si="19"/>
        <v>21764.166666666664</v>
      </c>
      <c r="AF21" s="7">
        <f t="shared" si="19"/>
        <v>18397.333333333336</v>
      </c>
      <c r="AG21" s="7">
        <f t="shared" si="19"/>
        <v>18347.166666666664</v>
      </c>
      <c r="AH21" s="7">
        <f t="shared" si="19"/>
        <v>13538.166666666668</v>
      </c>
      <c r="AI21" s="7">
        <f t="shared" si="19"/>
        <v>9818.8333333333321</v>
      </c>
      <c r="AJ21" s="7">
        <f t="shared" si="19"/>
        <v>5216.6666666666661</v>
      </c>
      <c r="AK21" s="7">
        <f t="shared" si="19"/>
        <v>6573.1666666666661</v>
      </c>
    </row>
    <row r="22" spans="1:38" x14ac:dyDescent="0.2">
      <c r="A22" t="s">
        <v>21</v>
      </c>
      <c r="B22">
        <v>18738</v>
      </c>
      <c r="C22">
        <v>18746</v>
      </c>
      <c r="D22">
        <v>18473</v>
      </c>
      <c r="E22">
        <v>15152</v>
      </c>
      <c r="F22">
        <v>13170</v>
      </c>
      <c r="G22">
        <v>11636</v>
      </c>
      <c r="H22">
        <v>10556</v>
      </c>
      <c r="I22">
        <v>7861</v>
      </c>
      <c r="J22">
        <v>7086</v>
      </c>
      <c r="K22">
        <v>5870</v>
      </c>
      <c r="L22">
        <v>4173</v>
      </c>
      <c r="M22">
        <v>3768</v>
      </c>
      <c r="N22">
        <v>2978</v>
      </c>
      <c r="O22">
        <v>2197</v>
      </c>
      <c r="P22">
        <v>1738</v>
      </c>
      <c r="Q22">
        <v>800</v>
      </c>
      <c r="R22">
        <v>970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</row>
    <row r="23" spans="1:38" x14ac:dyDescent="0.2">
      <c r="A23" t="s">
        <v>32</v>
      </c>
      <c r="B23">
        <v>146858</v>
      </c>
      <c r="C23">
        <v>150560</v>
      </c>
      <c r="D23">
        <v>166215</v>
      </c>
      <c r="E23">
        <v>147120</v>
      </c>
      <c r="F23">
        <v>131191</v>
      </c>
      <c r="G23">
        <v>116987</v>
      </c>
      <c r="H23">
        <v>114175</v>
      </c>
      <c r="I23">
        <v>95837</v>
      </c>
      <c r="J23">
        <v>81711</v>
      </c>
      <c r="K23">
        <v>64890</v>
      </c>
      <c r="L23">
        <v>47506</v>
      </c>
      <c r="M23">
        <v>42586</v>
      </c>
      <c r="N23">
        <v>36726</v>
      </c>
      <c r="O23">
        <v>28081</v>
      </c>
      <c r="P23">
        <v>19972</v>
      </c>
      <c r="Q23">
        <v>11081</v>
      </c>
      <c r="R23">
        <v>20384</v>
      </c>
    </row>
    <row r="24" spans="1:38" x14ac:dyDescent="0.2">
      <c r="A24" t="s">
        <v>33</v>
      </c>
      <c r="B24">
        <v>96425</v>
      </c>
      <c r="C24">
        <v>111402</v>
      </c>
      <c r="D24">
        <v>136393</v>
      </c>
      <c r="E24">
        <v>122859</v>
      </c>
      <c r="F24">
        <v>79775</v>
      </c>
      <c r="G24">
        <v>65884</v>
      </c>
      <c r="H24">
        <v>66259</v>
      </c>
      <c r="I24">
        <v>56527</v>
      </c>
      <c r="J24">
        <v>49928</v>
      </c>
      <c r="K24">
        <v>46855</v>
      </c>
      <c r="L24">
        <v>32560</v>
      </c>
      <c r="M24">
        <v>29243</v>
      </c>
      <c r="N24">
        <v>26824</v>
      </c>
      <c r="O24">
        <v>22999</v>
      </c>
      <c r="P24">
        <v>17029</v>
      </c>
      <c r="Q24">
        <v>9371</v>
      </c>
      <c r="R24">
        <v>17292</v>
      </c>
    </row>
    <row r="25" spans="1:38" x14ac:dyDescent="0.2">
      <c r="A25" t="s">
        <v>25</v>
      </c>
      <c r="B25">
        <v>161091</v>
      </c>
      <c r="C25">
        <v>165159</v>
      </c>
      <c r="D25">
        <v>149473</v>
      </c>
      <c r="E25">
        <v>108344</v>
      </c>
      <c r="F25">
        <v>72683</v>
      </c>
      <c r="G25">
        <v>54909</v>
      </c>
      <c r="H25">
        <v>44808</v>
      </c>
      <c r="I25">
        <v>28922</v>
      </c>
      <c r="J25">
        <v>26932</v>
      </c>
      <c r="K25">
        <v>14743</v>
      </c>
      <c r="L25">
        <v>12494</v>
      </c>
      <c r="M25">
        <v>7402</v>
      </c>
      <c r="N25">
        <v>7842</v>
      </c>
      <c r="O25">
        <v>3792</v>
      </c>
      <c r="P25">
        <v>4035</v>
      </c>
      <c r="Q25">
        <v>1574</v>
      </c>
      <c r="R25">
        <v>3214</v>
      </c>
    </row>
    <row r="26" spans="1:38" x14ac:dyDescent="0.2">
      <c r="A26" t="s">
        <v>26</v>
      </c>
      <c r="B26">
        <v>69160</v>
      </c>
      <c r="C26">
        <v>75216</v>
      </c>
      <c r="D26">
        <v>71431</v>
      </c>
      <c r="E26">
        <v>57199</v>
      </c>
      <c r="F26">
        <v>42954</v>
      </c>
      <c r="G26">
        <v>34711</v>
      </c>
      <c r="H26">
        <v>27856</v>
      </c>
      <c r="I26">
        <v>17429</v>
      </c>
      <c r="J26">
        <v>15515</v>
      </c>
      <c r="K26">
        <v>11175</v>
      </c>
      <c r="L26">
        <v>9731</v>
      </c>
      <c r="M26">
        <v>6893</v>
      </c>
      <c r="N26">
        <v>6604</v>
      </c>
      <c r="O26">
        <v>4013</v>
      </c>
      <c r="P26">
        <v>4616</v>
      </c>
      <c r="Q26">
        <v>1743</v>
      </c>
      <c r="R26">
        <v>3515</v>
      </c>
    </row>
    <row r="27" spans="1:38" x14ac:dyDescent="0.2">
      <c r="A27" t="s">
        <v>28</v>
      </c>
      <c r="B27">
        <v>170262</v>
      </c>
      <c r="C27">
        <v>175050</v>
      </c>
      <c r="D27">
        <v>194922</v>
      </c>
      <c r="E27">
        <v>165251</v>
      </c>
      <c r="F27">
        <v>132110</v>
      </c>
      <c r="G27">
        <v>112830</v>
      </c>
      <c r="H27">
        <v>117510</v>
      </c>
      <c r="I27">
        <v>103956</v>
      </c>
      <c r="J27">
        <v>86046</v>
      </c>
      <c r="K27">
        <v>70961</v>
      </c>
      <c r="L27">
        <v>48109</v>
      </c>
      <c r="M27">
        <v>45991</v>
      </c>
      <c r="N27">
        <v>35938</v>
      </c>
      <c r="O27">
        <v>29440</v>
      </c>
      <c r="P27">
        <v>24639</v>
      </c>
      <c r="Q27">
        <v>12007</v>
      </c>
      <c r="R27">
        <v>20621</v>
      </c>
    </row>
    <row r="28" spans="1:38" x14ac:dyDescent="0.2">
      <c r="A28" t="s">
        <v>60</v>
      </c>
      <c r="B28">
        <v>161426</v>
      </c>
      <c r="C28">
        <v>171722</v>
      </c>
      <c r="D28">
        <v>179630</v>
      </c>
      <c r="E28">
        <v>134678</v>
      </c>
      <c r="F28">
        <v>100838</v>
      </c>
      <c r="G28">
        <v>79837</v>
      </c>
      <c r="H28">
        <v>72576</v>
      </c>
      <c r="I28">
        <v>47380</v>
      </c>
      <c r="J28">
        <v>40686</v>
      </c>
      <c r="K28">
        <v>31768</v>
      </c>
      <c r="L28">
        <v>22109</v>
      </c>
      <c r="M28">
        <v>20512</v>
      </c>
      <c r="N28">
        <v>17109</v>
      </c>
      <c r="O28">
        <v>12957</v>
      </c>
      <c r="P28">
        <v>9767</v>
      </c>
      <c r="Q28">
        <v>5655</v>
      </c>
      <c r="R28">
        <v>7734</v>
      </c>
    </row>
    <row r="29" spans="1:38" x14ac:dyDescent="0.2">
      <c r="A29" t="s">
        <v>17</v>
      </c>
      <c r="B29">
        <v>147903</v>
      </c>
      <c r="C29">
        <v>129986</v>
      </c>
      <c r="D29">
        <v>115424</v>
      </c>
      <c r="E29">
        <v>100733</v>
      </c>
      <c r="F29">
        <v>139733</v>
      </c>
      <c r="G29">
        <v>142628</v>
      </c>
      <c r="H29">
        <v>122217</v>
      </c>
      <c r="I29">
        <v>89113</v>
      </c>
      <c r="J29">
        <v>71818</v>
      </c>
      <c r="K29">
        <v>52267</v>
      </c>
      <c r="L29">
        <v>33457</v>
      </c>
      <c r="M29">
        <v>24072</v>
      </c>
      <c r="N29">
        <v>16034</v>
      </c>
      <c r="O29">
        <v>10243</v>
      </c>
      <c r="P29">
        <v>6395</v>
      </c>
      <c r="Q29">
        <v>3045</v>
      </c>
      <c r="R29">
        <v>3209</v>
      </c>
    </row>
    <row r="30" spans="1:38" x14ac:dyDescent="0.2">
      <c r="A30" t="s">
        <v>37</v>
      </c>
      <c r="B30">
        <v>110514</v>
      </c>
      <c r="C30">
        <v>114251</v>
      </c>
      <c r="D30">
        <v>117758</v>
      </c>
      <c r="E30">
        <v>105467</v>
      </c>
      <c r="F30">
        <v>75426</v>
      </c>
      <c r="G30">
        <v>64798</v>
      </c>
      <c r="H30">
        <v>71734</v>
      </c>
      <c r="I30">
        <v>68897</v>
      </c>
      <c r="J30">
        <v>62972</v>
      </c>
      <c r="K30">
        <v>56803</v>
      </c>
      <c r="L30">
        <v>45716</v>
      </c>
      <c r="M30">
        <v>42222</v>
      </c>
      <c r="N30">
        <v>30447</v>
      </c>
      <c r="O30">
        <v>28212</v>
      </c>
      <c r="P30">
        <v>24657</v>
      </c>
      <c r="Q30">
        <v>14953</v>
      </c>
      <c r="R30">
        <v>21768</v>
      </c>
    </row>
    <row r="31" spans="1:38" x14ac:dyDescent="0.2">
      <c r="A31" t="s">
        <v>63</v>
      </c>
      <c r="B31">
        <v>524987</v>
      </c>
      <c r="C31">
        <v>432712</v>
      </c>
      <c r="D31">
        <v>378550</v>
      </c>
      <c r="E31">
        <v>351853</v>
      </c>
      <c r="F31">
        <v>563019</v>
      </c>
      <c r="G31">
        <v>583548</v>
      </c>
      <c r="H31">
        <v>495470</v>
      </c>
      <c r="I31">
        <v>345796</v>
      </c>
      <c r="J31">
        <v>253162</v>
      </c>
      <c r="K31">
        <v>174932</v>
      </c>
      <c r="L31">
        <v>113949</v>
      </c>
      <c r="M31">
        <v>76601</v>
      </c>
      <c r="N31">
        <v>43984</v>
      </c>
      <c r="O31">
        <v>26383</v>
      </c>
      <c r="P31">
        <v>16354</v>
      </c>
      <c r="Q31">
        <v>7437</v>
      </c>
      <c r="R31">
        <v>7948</v>
      </c>
    </row>
    <row r="32" spans="1:38" x14ac:dyDescent="0.2">
      <c r="A32" t="s">
        <v>48</v>
      </c>
      <c r="B32">
        <v>273331</v>
      </c>
      <c r="C32">
        <v>267494</v>
      </c>
      <c r="D32">
        <v>274490</v>
      </c>
      <c r="E32">
        <v>235458</v>
      </c>
      <c r="F32">
        <v>212256</v>
      </c>
      <c r="G32">
        <v>180817</v>
      </c>
      <c r="H32">
        <v>170777</v>
      </c>
      <c r="I32">
        <v>130178</v>
      </c>
      <c r="J32">
        <v>107971</v>
      </c>
      <c r="K32">
        <v>88232</v>
      </c>
      <c r="L32">
        <v>63012</v>
      </c>
      <c r="M32">
        <v>50698</v>
      </c>
      <c r="N32">
        <v>33840</v>
      </c>
      <c r="O32">
        <v>26554</v>
      </c>
      <c r="P32">
        <v>20046</v>
      </c>
      <c r="Q32">
        <v>11635</v>
      </c>
      <c r="R32">
        <v>15277</v>
      </c>
    </row>
    <row r="33" spans="1:18" x14ac:dyDescent="0.2">
      <c r="A33" t="s">
        <v>45</v>
      </c>
      <c r="B33">
        <v>105970</v>
      </c>
      <c r="C33">
        <v>116134</v>
      </c>
      <c r="D33">
        <v>126113</v>
      </c>
      <c r="E33">
        <v>108741</v>
      </c>
      <c r="F33">
        <v>80445</v>
      </c>
      <c r="G33">
        <v>65340</v>
      </c>
      <c r="H33">
        <v>65107</v>
      </c>
      <c r="I33">
        <v>45099</v>
      </c>
      <c r="J33">
        <v>40890</v>
      </c>
      <c r="K33">
        <v>34611</v>
      </c>
      <c r="L33">
        <v>23805</v>
      </c>
      <c r="M33">
        <v>21436</v>
      </c>
      <c r="N33">
        <v>16048</v>
      </c>
      <c r="O33">
        <v>12636</v>
      </c>
      <c r="P33">
        <v>9039</v>
      </c>
      <c r="Q33">
        <v>5989</v>
      </c>
      <c r="R33">
        <v>8284</v>
      </c>
    </row>
    <row r="34" spans="1:18" x14ac:dyDescent="0.2">
      <c r="A34" t="s">
        <v>49</v>
      </c>
      <c r="B34">
        <v>187896</v>
      </c>
      <c r="C34">
        <v>199037</v>
      </c>
      <c r="D34">
        <v>179417</v>
      </c>
      <c r="E34">
        <v>124823</v>
      </c>
      <c r="F34">
        <v>100613</v>
      </c>
      <c r="G34">
        <v>82955</v>
      </c>
      <c r="H34">
        <v>73302</v>
      </c>
      <c r="I34">
        <v>48687</v>
      </c>
      <c r="J34">
        <v>42215</v>
      </c>
      <c r="K34">
        <v>34607</v>
      </c>
      <c r="L34">
        <v>23502</v>
      </c>
      <c r="M34">
        <v>18353</v>
      </c>
      <c r="N34">
        <v>14373</v>
      </c>
      <c r="O34">
        <v>9643</v>
      </c>
      <c r="P34">
        <v>8053</v>
      </c>
      <c r="Q34">
        <v>4215</v>
      </c>
      <c r="R34">
        <v>6145</v>
      </c>
    </row>
    <row r="35" spans="1:18" x14ac:dyDescent="0.2">
      <c r="A35" t="s">
        <v>62</v>
      </c>
      <c r="B35">
        <v>64454</v>
      </c>
      <c r="C35">
        <v>78757</v>
      </c>
      <c r="D35">
        <v>93493</v>
      </c>
      <c r="E35">
        <v>70393</v>
      </c>
      <c r="F35">
        <v>44306</v>
      </c>
      <c r="G35">
        <v>41698</v>
      </c>
      <c r="H35">
        <v>45546</v>
      </c>
      <c r="I35">
        <v>30775</v>
      </c>
      <c r="J35">
        <v>28903</v>
      </c>
      <c r="K35">
        <v>24653</v>
      </c>
      <c r="L35">
        <v>16087</v>
      </c>
      <c r="M35">
        <v>20128</v>
      </c>
      <c r="N35">
        <v>16011</v>
      </c>
      <c r="O35">
        <v>10869</v>
      </c>
      <c r="P35">
        <v>8654</v>
      </c>
      <c r="Q35">
        <v>4264</v>
      </c>
      <c r="R35">
        <v>6568</v>
      </c>
    </row>
    <row r="36" spans="1:18" x14ac:dyDescent="0.2">
      <c r="A36" t="s">
        <v>34</v>
      </c>
      <c r="B36">
        <v>69988</v>
      </c>
      <c r="C36">
        <v>74903</v>
      </c>
      <c r="D36">
        <v>82873</v>
      </c>
      <c r="E36">
        <v>75568</v>
      </c>
      <c r="F36">
        <v>48463</v>
      </c>
      <c r="G36">
        <v>38926</v>
      </c>
      <c r="H36">
        <v>42031</v>
      </c>
      <c r="I36">
        <v>39224</v>
      </c>
      <c r="J36">
        <v>35094</v>
      </c>
      <c r="K36">
        <v>32229</v>
      </c>
      <c r="L36">
        <v>26734</v>
      </c>
      <c r="M36">
        <v>22256</v>
      </c>
      <c r="N36">
        <v>14052</v>
      </c>
      <c r="O36">
        <v>11319</v>
      </c>
      <c r="P36">
        <v>9678</v>
      </c>
      <c r="Q36">
        <v>6714</v>
      </c>
      <c r="R36">
        <v>8212</v>
      </c>
    </row>
    <row r="37" spans="1:18" x14ac:dyDescent="0.2">
      <c r="A37" t="s">
        <v>35</v>
      </c>
      <c r="B37">
        <v>73098</v>
      </c>
      <c r="C37">
        <v>75079</v>
      </c>
      <c r="D37">
        <v>76522</v>
      </c>
      <c r="E37">
        <v>73527</v>
      </c>
      <c r="F37">
        <v>59169</v>
      </c>
      <c r="G37">
        <v>49297</v>
      </c>
      <c r="H37">
        <v>54585</v>
      </c>
      <c r="I37">
        <v>53134</v>
      </c>
      <c r="J37">
        <v>48038</v>
      </c>
      <c r="K37">
        <v>43568</v>
      </c>
      <c r="L37">
        <v>38668</v>
      </c>
      <c r="M37">
        <v>32478</v>
      </c>
      <c r="N37">
        <v>21518</v>
      </c>
      <c r="O37">
        <v>18168</v>
      </c>
      <c r="P37">
        <v>17194</v>
      </c>
      <c r="Q37">
        <v>10438</v>
      </c>
      <c r="R37">
        <v>14642</v>
      </c>
    </row>
    <row r="38" spans="1:18" x14ac:dyDescent="0.2">
      <c r="A38" t="s">
        <v>41</v>
      </c>
      <c r="B38">
        <v>50681</v>
      </c>
      <c r="C38">
        <v>52963</v>
      </c>
      <c r="D38">
        <v>48343</v>
      </c>
      <c r="E38">
        <v>36178</v>
      </c>
      <c r="F38">
        <v>29248</v>
      </c>
      <c r="G38">
        <v>22494</v>
      </c>
      <c r="H38">
        <v>17697</v>
      </c>
      <c r="I38">
        <v>10768</v>
      </c>
      <c r="J38">
        <v>10032</v>
      </c>
      <c r="K38">
        <v>8324</v>
      </c>
      <c r="L38">
        <v>5497</v>
      </c>
      <c r="M38">
        <v>4197</v>
      </c>
      <c r="N38">
        <v>4619</v>
      </c>
      <c r="O38">
        <v>2793</v>
      </c>
      <c r="P38">
        <v>2910</v>
      </c>
      <c r="Q38">
        <v>1436</v>
      </c>
      <c r="R38">
        <v>2138</v>
      </c>
    </row>
    <row r="39" spans="1:18" x14ac:dyDescent="0.2">
      <c r="A39" t="s">
        <v>57</v>
      </c>
      <c r="B39">
        <v>121658</v>
      </c>
      <c r="C39">
        <v>137836</v>
      </c>
      <c r="D39">
        <v>151148</v>
      </c>
      <c r="E39">
        <v>117382</v>
      </c>
      <c r="F39">
        <v>79649</v>
      </c>
      <c r="G39">
        <v>65306</v>
      </c>
      <c r="H39">
        <v>65321</v>
      </c>
      <c r="I39">
        <v>47569</v>
      </c>
      <c r="J39">
        <v>41157</v>
      </c>
      <c r="K39">
        <v>30559</v>
      </c>
      <c r="L39">
        <v>26902</v>
      </c>
      <c r="M39">
        <v>25446</v>
      </c>
      <c r="N39">
        <v>23769</v>
      </c>
      <c r="O39">
        <v>20342</v>
      </c>
      <c r="P39">
        <v>16566</v>
      </c>
      <c r="Q39">
        <v>9441</v>
      </c>
      <c r="R39">
        <v>13090</v>
      </c>
    </row>
    <row r="40" spans="1:18" x14ac:dyDescent="0.2">
      <c r="A40" t="s">
        <v>22</v>
      </c>
      <c r="B40">
        <v>38689</v>
      </c>
      <c r="C40">
        <v>37363</v>
      </c>
      <c r="D40">
        <v>39830</v>
      </c>
      <c r="E40">
        <v>34826</v>
      </c>
      <c r="F40">
        <v>29215</v>
      </c>
      <c r="G40">
        <v>26157</v>
      </c>
      <c r="H40">
        <v>24883</v>
      </c>
      <c r="I40">
        <v>21815</v>
      </c>
      <c r="J40">
        <v>18741</v>
      </c>
      <c r="K40">
        <v>16455</v>
      </c>
      <c r="L40">
        <v>12634</v>
      </c>
      <c r="M40">
        <v>11247</v>
      </c>
      <c r="N40">
        <v>9077</v>
      </c>
      <c r="O40">
        <v>7227</v>
      </c>
      <c r="P40">
        <v>5220</v>
      </c>
      <c r="Q40">
        <v>2960</v>
      </c>
      <c r="R40">
        <v>4322</v>
      </c>
    </row>
    <row r="41" spans="1:18" x14ac:dyDescent="0.2">
      <c r="A41" t="s">
        <v>20</v>
      </c>
      <c r="B41">
        <v>53178</v>
      </c>
      <c r="C41">
        <v>52969</v>
      </c>
      <c r="D41">
        <v>46690</v>
      </c>
      <c r="E41">
        <v>32932</v>
      </c>
      <c r="F41">
        <v>27176</v>
      </c>
      <c r="G41">
        <v>22160</v>
      </c>
      <c r="H41">
        <v>17919</v>
      </c>
      <c r="I41">
        <v>13500</v>
      </c>
      <c r="J41">
        <v>11160</v>
      </c>
      <c r="K41">
        <v>9702</v>
      </c>
      <c r="L41">
        <v>7093</v>
      </c>
      <c r="M41">
        <v>6050</v>
      </c>
      <c r="N41">
        <v>5602</v>
      </c>
      <c r="O41">
        <v>3616</v>
      </c>
      <c r="P41">
        <v>2904</v>
      </c>
      <c r="Q41">
        <v>1362</v>
      </c>
      <c r="R41">
        <v>1922</v>
      </c>
    </row>
    <row r="42" spans="1:18" x14ac:dyDescent="0.2">
      <c r="A42" t="s">
        <v>29</v>
      </c>
      <c r="B42">
        <v>40384</v>
      </c>
      <c r="C42">
        <v>43202</v>
      </c>
      <c r="D42">
        <v>48124</v>
      </c>
      <c r="E42">
        <v>42701</v>
      </c>
      <c r="F42">
        <v>31642</v>
      </c>
      <c r="G42">
        <v>26849</v>
      </c>
      <c r="H42">
        <v>27912</v>
      </c>
      <c r="I42">
        <v>24423</v>
      </c>
      <c r="J42">
        <v>21248</v>
      </c>
      <c r="K42">
        <v>19990</v>
      </c>
      <c r="L42">
        <v>13749</v>
      </c>
      <c r="M42">
        <v>13914</v>
      </c>
      <c r="N42">
        <v>11107</v>
      </c>
      <c r="O42">
        <v>9193</v>
      </c>
      <c r="P42">
        <v>7660</v>
      </c>
      <c r="Q42">
        <v>4083</v>
      </c>
      <c r="R42">
        <v>6979</v>
      </c>
    </row>
    <row r="43" spans="1:18" x14ac:dyDescent="0.2">
      <c r="A43" t="s">
        <v>42</v>
      </c>
      <c r="B43">
        <v>129558</v>
      </c>
      <c r="C43">
        <v>142922</v>
      </c>
      <c r="D43">
        <v>149348</v>
      </c>
      <c r="E43">
        <v>124544</v>
      </c>
      <c r="F43">
        <v>85108</v>
      </c>
      <c r="G43">
        <v>67949</v>
      </c>
      <c r="H43">
        <v>64540</v>
      </c>
      <c r="I43">
        <v>47308</v>
      </c>
      <c r="J43">
        <v>44070</v>
      </c>
      <c r="K43">
        <v>33676</v>
      </c>
      <c r="L43">
        <v>25936</v>
      </c>
      <c r="M43">
        <v>23095</v>
      </c>
      <c r="N43">
        <v>17889</v>
      </c>
      <c r="O43">
        <v>12677</v>
      </c>
      <c r="P43">
        <v>9149</v>
      </c>
      <c r="Q43">
        <v>5407</v>
      </c>
      <c r="R43">
        <v>7133</v>
      </c>
    </row>
    <row r="44" spans="1:18" x14ac:dyDescent="0.2">
      <c r="A44" t="s">
        <v>39</v>
      </c>
      <c r="B44">
        <v>131429</v>
      </c>
      <c r="C44">
        <v>145125</v>
      </c>
      <c r="D44">
        <v>142258</v>
      </c>
      <c r="E44">
        <v>119323</v>
      </c>
      <c r="F44">
        <v>94590</v>
      </c>
      <c r="G44">
        <v>75817</v>
      </c>
      <c r="H44">
        <v>57295</v>
      </c>
      <c r="I44">
        <v>39987</v>
      </c>
      <c r="J44">
        <v>33068</v>
      </c>
      <c r="K44">
        <v>23632</v>
      </c>
      <c r="L44">
        <v>17387</v>
      </c>
      <c r="M44">
        <v>12009</v>
      </c>
      <c r="N44">
        <v>11808</v>
      </c>
      <c r="O44">
        <v>8098</v>
      </c>
      <c r="P44">
        <v>7523</v>
      </c>
      <c r="Q44">
        <v>3587</v>
      </c>
      <c r="R44">
        <v>4016</v>
      </c>
    </row>
    <row r="45" spans="1:18" x14ac:dyDescent="0.2">
      <c r="A45" t="s">
        <v>43</v>
      </c>
      <c r="B45">
        <v>140223</v>
      </c>
      <c r="C45">
        <v>140552</v>
      </c>
      <c r="D45">
        <v>146860</v>
      </c>
      <c r="E45">
        <v>131931</v>
      </c>
      <c r="F45">
        <v>127615</v>
      </c>
      <c r="G45">
        <v>106195</v>
      </c>
      <c r="H45">
        <v>93453</v>
      </c>
      <c r="I45">
        <v>68218</v>
      </c>
      <c r="J45">
        <v>56602</v>
      </c>
      <c r="K45">
        <v>45361</v>
      </c>
      <c r="L45">
        <v>29776</v>
      </c>
      <c r="M45">
        <v>24776</v>
      </c>
      <c r="N45">
        <v>16981</v>
      </c>
      <c r="O45">
        <v>12643</v>
      </c>
      <c r="P45">
        <v>8697</v>
      </c>
      <c r="Q45">
        <v>5717</v>
      </c>
      <c r="R45">
        <v>7546</v>
      </c>
    </row>
    <row r="46" spans="1:18" x14ac:dyDescent="0.2">
      <c r="A46" t="s">
        <v>54</v>
      </c>
      <c r="B46">
        <v>64638</v>
      </c>
      <c r="C46">
        <v>78124</v>
      </c>
      <c r="D46">
        <v>87659</v>
      </c>
      <c r="E46">
        <v>73920</v>
      </c>
      <c r="F46">
        <v>43079</v>
      </c>
      <c r="G46">
        <v>32516</v>
      </c>
      <c r="H46">
        <v>33417</v>
      </c>
      <c r="I46">
        <v>27777</v>
      </c>
      <c r="J46">
        <v>26092</v>
      </c>
      <c r="K46">
        <v>22016</v>
      </c>
      <c r="L46">
        <v>19564</v>
      </c>
      <c r="M46">
        <v>18902</v>
      </c>
      <c r="N46">
        <v>17993</v>
      </c>
      <c r="O46">
        <v>15096</v>
      </c>
      <c r="P46">
        <v>11762</v>
      </c>
      <c r="Q46">
        <v>7324</v>
      </c>
      <c r="R46">
        <v>10113</v>
      </c>
    </row>
    <row r="47" spans="1:18" x14ac:dyDescent="0.2">
      <c r="A47" t="s">
        <v>24</v>
      </c>
      <c r="B47">
        <v>122827</v>
      </c>
      <c r="C47">
        <v>137434</v>
      </c>
      <c r="D47">
        <v>132378</v>
      </c>
      <c r="E47">
        <v>98847</v>
      </c>
      <c r="F47">
        <v>65600</v>
      </c>
      <c r="G47">
        <v>56113</v>
      </c>
      <c r="H47">
        <v>47679</v>
      </c>
      <c r="I47">
        <v>32813</v>
      </c>
      <c r="J47">
        <v>29895</v>
      </c>
      <c r="K47">
        <v>15823</v>
      </c>
      <c r="L47">
        <v>14198</v>
      </c>
      <c r="M47">
        <v>7935</v>
      </c>
      <c r="N47">
        <v>8030</v>
      </c>
      <c r="O47">
        <v>3755</v>
      </c>
      <c r="P47">
        <v>3810</v>
      </c>
      <c r="Q47">
        <v>1552</v>
      </c>
      <c r="R47">
        <v>2523</v>
      </c>
    </row>
    <row r="48" spans="1:18" x14ac:dyDescent="0.2">
      <c r="A48" t="s">
        <v>40</v>
      </c>
      <c r="B48">
        <v>113990</v>
      </c>
      <c r="C48">
        <v>108323</v>
      </c>
      <c r="D48">
        <v>95174</v>
      </c>
      <c r="E48">
        <v>67781</v>
      </c>
      <c r="F48">
        <v>53573</v>
      </c>
      <c r="G48">
        <v>42109</v>
      </c>
      <c r="H48">
        <v>35529</v>
      </c>
      <c r="I48">
        <v>22138</v>
      </c>
      <c r="J48">
        <v>19448</v>
      </c>
      <c r="K48">
        <v>17000</v>
      </c>
      <c r="L48">
        <v>11666</v>
      </c>
      <c r="M48">
        <v>8388</v>
      </c>
      <c r="N48">
        <v>8242</v>
      </c>
      <c r="O48">
        <v>6752</v>
      </c>
      <c r="P48">
        <v>5508</v>
      </c>
      <c r="Q48">
        <v>2527</v>
      </c>
      <c r="R48">
        <v>3075</v>
      </c>
    </row>
    <row r="49" spans="2:19" x14ac:dyDescent="0.2">
      <c r="B49" s="1">
        <f>SUM(B2:B48)</f>
        <v>5993113</v>
      </c>
      <c r="C49" s="1">
        <f t="shared" ref="C49:R49" si="20">SUM(C2:C48)</f>
        <v>6202467</v>
      </c>
      <c r="D49" s="1">
        <f t="shared" si="20"/>
        <v>6345902</v>
      </c>
      <c r="E49" s="1">
        <f t="shared" si="20"/>
        <v>5285706</v>
      </c>
      <c r="F49" s="1">
        <f t="shared" si="20"/>
        <v>4447468</v>
      </c>
      <c r="G49" s="1">
        <f t="shared" si="20"/>
        <v>3854402</v>
      </c>
      <c r="H49" s="1">
        <f t="shared" si="20"/>
        <v>3570565</v>
      </c>
      <c r="I49" s="1">
        <f t="shared" si="20"/>
        <v>2650023</v>
      </c>
      <c r="J49" s="1">
        <f t="shared" si="20"/>
        <v>2259168</v>
      </c>
      <c r="K49" s="1">
        <f t="shared" si="20"/>
        <v>1786205</v>
      </c>
      <c r="L49" s="1">
        <f t="shared" si="20"/>
        <v>1308566</v>
      </c>
      <c r="M49" s="1">
        <f t="shared" si="20"/>
        <v>1118068</v>
      </c>
      <c r="N49" s="1">
        <f t="shared" si="20"/>
        <v>869994</v>
      </c>
      <c r="O49" s="1">
        <f t="shared" si="20"/>
        <v>658163</v>
      </c>
      <c r="P49" s="1">
        <f t="shared" si="20"/>
        <v>514522</v>
      </c>
      <c r="Q49" s="1">
        <f t="shared" si="20"/>
        <v>283115</v>
      </c>
      <c r="R49" s="1">
        <f t="shared" si="20"/>
        <v>414643</v>
      </c>
      <c r="S49" s="1">
        <f>SUM(B49:R49)</f>
        <v>47562090</v>
      </c>
    </row>
  </sheetData>
  <sortState ref="A2:R4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Brand</dc:creator>
  <cp:lastModifiedBy>Sam Brand</cp:lastModifiedBy>
  <dcterms:created xsi:type="dcterms:W3CDTF">2020-03-02T22:03:11Z</dcterms:created>
  <dcterms:modified xsi:type="dcterms:W3CDTF">2020-03-02T22:27:16Z</dcterms:modified>
</cp:coreProperties>
</file>