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202300"/>
  <bookViews>
    <workbookView xWindow="-110" yWindow="-110" windowWidth="19420" windowHeight="11020" activeTab="0"/>
  </bookViews>
  <sheets>
    <sheet name="Database" sheetId="1" r:id="rId1"/>
    <sheet name="Simple Salary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<sst xmlns="http://schemas.openxmlformats.org/spreadsheetml/2006/main" uniqueCount="202" count="202">
  <si>
    <t>Salary Compensation Schedule</t>
  </si>
  <si>
    <t>as at 1 January 2020</t>
  </si>
  <si>
    <t>S/N</t>
  </si>
  <si>
    <t>Employee Number</t>
  </si>
  <si>
    <t>Employee Names</t>
  </si>
  <si>
    <t>Department</t>
  </si>
  <si>
    <t>Grade Level</t>
  </si>
  <si>
    <t>Basic</t>
  </si>
  <si>
    <t>Housing</t>
  </si>
  <si>
    <t>Transport</t>
  </si>
  <si>
    <t>Leave</t>
  </si>
  <si>
    <t>Meal</t>
  </si>
  <si>
    <t>Utility</t>
  </si>
  <si>
    <t>Gross Pay</t>
  </si>
  <si>
    <t>KP15865</t>
  </si>
  <si>
    <t>Kosoko Dayo David</t>
  </si>
  <si>
    <t>Finance</t>
  </si>
  <si>
    <t>Semi Senior</t>
  </si>
  <si>
    <t>KP11781</t>
  </si>
  <si>
    <t>Paimo Tosin Ade</t>
  </si>
  <si>
    <t>Human Resources</t>
  </si>
  <si>
    <t>ESA</t>
  </si>
  <si>
    <t>KP16450</t>
  </si>
  <si>
    <t>Bello Joseph Olakunle</t>
  </si>
  <si>
    <t>Forensic</t>
  </si>
  <si>
    <t>KP15773</t>
  </si>
  <si>
    <t>Ogidan Mutiu Olalekan</t>
  </si>
  <si>
    <t>Sales</t>
  </si>
  <si>
    <t>Senior 3</t>
  </si>
  <si>
    <t>KP11077</t>
  </si>
  <si>
    <t>Chukwu Nonso Stephen</t>
  </si>
  <si>
    <t>Senior 2</t>
  </si>
  <si>
    <t>KP18060</t>
  </si>
  <si>
    <t>Otobo Lawrence Faith</t>
  </si>
  <si>
    <t>KP14683</t>
  </si>
  <si>
    <t>Goodluck Patience Hope</t>
  </si>
  <si>
    <t>Manager</t>
  </si>
  <si>
    <t>KP12910</t>
  </si>
  <si>
    <t>Adepeju Kunle Taiwo</t>
  </si>
  <si>
    <t>Senior Manager</t>
  </si>
  <si>
    <t>KP12607</t>
  </si>
  <si>
    <t>Obafemi Emmanuel O</t>
  </si>
  <si>
    <t>Director</t>
  </si>
  <si>
    <t>KP14887</t>
  </si>
  <si>
    <t>Jegede Bosede Taiwo</t>
  </si>
  <si>
    <t>KP18031</t>
  </si>
  <si>
    <t>Obasanjo Dele Fabregas</t>
  </si>
  <si>
    <t>KP10567</t>
  </si>
  <si>
    <t>Olowo Ade Ribadu</t>
  </si>
  <si>
    <t>KP19147</t>
  </si>
  <si>
    <t>Benjamin Remilekun Badmus</t>
  </si>
  <si>
    <t>KP16405</t>
  </si>
  <si>
    <t>Ajibola Adepeju Patience</t>
  </si>
  <si>
    <t>KP15041</t>
  </si>
  <si>
    <t>Pepple Tioluwani Rose</t>
  </si>
  <si>
    <t>KP19525</t>
  </si>
  <si>
    <t>Oghenegare Godwin Daniel</t>
  </si>
  <si>
    <t>KP16159</t>
  </si>
  <si>
    <t>Agede Vivian Pero</t>
  </si>
  <si>
    <t>KP10700</t>
  </si>
  <si>
    <t>Aguijoke Sarah G</t>
  </si>
  <si>
    <t>Senior 1</t>
  </si>
  <si>
    <t>KP15394</t>
  </si>
  <si>
    <t>Tenumah Gloria O</t>
  </si>
  <si>
    <t>KP12803</t>
  </si>
  <si>
    <t>Odion Esther Faith</t>
  </si>
  <si>
    <t>SA</t>
  </si>
  <si>
    <t>KP11868</t>
  </si>
  <si>
    <t>Salami Peju Kenny</t>
  </si>
  <si>
    <t>KP12786</t>
  </si>
  <si>
    <t>Badmus Agnes Nnaji</t>
  </si>
  <si>
    <t>KP13717</t>
  </si>
  <si>
    <t>Edeaghe Gabriel Alex</t>
  </si>
  <si>
    <t>KP11851</t>
  </si>
  <si>
    <t>Sada Moses Omogho</t>
  </si>
  <si>
    <t>KP13989</t>
  </si>
  <si>
    <t>Jonah Joshua John</t>
  </si>
  <si>
    <t>KP10863</t>
  </si>
  <si>
    <t>Fashola Bashy Teni</t>
  </si>
  <si>
    <t>KP10035</t>
  </si>
  <si>
    <t>Tinubu Adebambo Eni</t>
  </si>
  <si>
    <t>KP14774</t>
  </si>
  <si>
    <t>Taiwo Dele Dayo</t>
  </si>
  <si>
    <t>KP10665</t>
  </si>
  <si>
    <t>Fashina Nonso Dale</t>
  </si>
  <si>
    <t>KP12207</t>
  </si>
  <si>
    <t>Atiku Adeyemi Ponle</t>
  </si>
  <si>
    <t>KP11657</t>
  </si>
  <si>
    <t>Odunlade Bolanle Timi</t>
  </si>
  <si>
    <t>KP18916</t>
  </si>
  <si>
    <t>Omidina Janet Alade</t>
  </si>
  <si>
    <t>KP17720</t>
  </si>
  <si>
    <t>Oguchukwu Mary Martha</t>
  </si>
  <si>
    <t>KP14061</t>
  </si>
  <si>
    <t>Kuti Josephine Peace</t>
  </si>
  <si>
    <t>KP11580</t>
  </si>
  <si>
    <t>Abdulkareem Tony Keffi</t>
  </si>
  <si>
    <t>KP19978</t>
  </si>
  <si>
    <t>Goodluck Kyle Eni</t>
  </si>
  <si>
    <t>KP17971</t>
  </si>
  <si>
    <t>Adepeju Michael Dayo</t>
  </si>
  <si>
    <t>KP19734</t>
  </si>
  <si>
    <t>Obafemi Mary Dale</t>
  </si>
  <si>
    <t>KP15720</t>
  </si>
  <si>
    <t>Jegede Mathew Sunday</t>
  </si>
  <si>
    <t>KP14577</t>
  </si>
  <si>
    <t>Kosoko Lawrence G</t>
  </si>
  <si>
    <t>KP10097</t>
  </si>
  <si>
    <t>Paimo Patience O</t>
  </si>
  <si>
    <t>KP18812</t>
  </si>
  <si>
    <t>Bello Kunle Faith</t>
  </si>
  <si>
    <t>KP10924</t>
  </si>
  <si>
    <t>Ogidan Emmanuel Kenny</t>
  </si>
  <si>
    <t>KP12317</t>
  </si>
  <si>
    <t>Chukwu Bosede Nnaji</t>
  </si>
  <si>
    <t>KP14131</t>
  </si>
  <si>
    <t>Otobo Dele Alex</t>
  </si>
  <si>
    <t>KP15427</t>
  </si>
  <si>
    <t>Goodluck Ade Omogho</t>
  </si>
  <si>
    <t>KP15065</t>
  </si>
  <si>
    <t>Adepeju Remilekun John</t>
  </si>
  <si>
    <t>KP15510</t>
  </si>
  <si>
    <t>Obafemi Adepeju Teni</t>
  </si>
  <si>
    <t>KP13020</t>
  </si>
  <si>
    <t>Jegede Tioluwani Eni</t>
  </si>
  <si>
    <t>KP14142</t>
  </si>
  <si>
    <t>Obasanjo Godwin Dayo</t>
  </si>
  <si>
    <t>KP18990</t>
  </si>
  <si>
    <t>Olowo Vivian Dale</t>
  </si>
  <si>
    <t>KP18092</t>
  </si>
  <si>
    <t>Benjamin Sarah Ponle</t>
  </si>
  <si>
    <t>KP17317</t>
  </si>
  <si>
    <t>Ajibola Gloria Timi</t>
  </si>
  <si>
    <t>KP18644</t>
  </si>
  <si>
    <t>Pepple Esther Alade</t>
  </si>
  <si>
    <t>KP16704</t>
  </si>
  <si>
    <t>Oghenegare Peju Martha</t>
  </si>
  <si>
    <t>KP11584</t>
  </si>
  <si>
    <t>Agede Agnes Peace</t>
  </si>
  <si>
    <t>KP13827</t>
  </si>
  <si>
    <t>Aguijoke Gabriel Keffi</t>
  </si>
  <si>
    <t>KP12307</t>
  </si>
  <si>
    <t>Tenumah Moses Eni</t>
  </si>
  <si>
    <t>KP14831</t>
  </si>
  <si>
    <t>Odion Joshua Dayo</t>
  </si>
  <si>
    <t>KP11276</t>
  </si>
  <si>
    <t>Salami Bashy Dale</t>
  </si>
  <si>
    <t>KP15512</t>
  </si>
  <si>
    <t>Badmus Adebambo Sunday</t>
  </si>
  <si>
    <t>KP17813</t>
  </si>
  <si>
    <t>Edeaghe Tosin Faith</t>
  </si>
  <si>
    <t>KP15081</t>
  </si>
  <si>
    <t>Benjamin Dayo Hope</t>
  </si>
  <si>
    <t>KP12854</t>
  </si>
  <si>
    <t>Ajibola Tosin Taiwo</t>
  </si>
  <si>
    <t>KP17442</t>
  </si>
  <si>
    <t>Pepple Joseph O</t>
  </si>
  <si>
    <t>KP16567</t>
  </si>
  <si>
    <t>Oghenegare Mutiu Taiwo</t>
  </si>
  <si>
    <t>KP19914</t>
  </si>
  <si>
    <t>Agede Nonso Fabregas</t>
  </si>
  <si>
    <t>KP13369</t>
  </si>
  <si>
    <t>Aguijoke Lawrence Ribadu</t>
  </si>
  <si>
    <t>KP17063</t>
  </si>
  <si>
    <t>Tenumah Patience Badmus</t>
  </si>
  <si>
    <t>KP17364</t>
  </si>
  <si>
    <t>Odion Kunle Patience</t>
  </si>
  <si>
    <t>KP13523</t>
  </si>
  <si>
    <t>Salami Emmanuel Rose</t>
  </si>
  <si>
    <t>KP13386</t>
  </si>
  <si>
    <t>Badmus Bosede Daniel</t>
  </si>
  <si>
    <t>KP15357</t>
  </si>
  <si>
    <t>Edeaghe Dele Pero</t>
  </si>
  <si>
    <t>KP13050</t>
  </si>
  <si>
    <t>Sada Ade G</t>
  </si>
  <si>
    <t>KP12032</t>
  </si>
  <si>
    <t>Jonah Remilekun O</t>
  </si>
  <si>
    <t>KP14736</t>
  </si>
  <si>
    <t>Fashola Adepeju Faith</t>
  </si>
  <si>
    <t>KP13815</t>
  </si>
  <si>
    <t>Tinubu Tioluwani Kenny</t>
  </si>
  <si>
    <t>KP13734</t>
  </si>
  <si>
    <t>Taiwo Godwin Nnaji</t>
  </si>
  <si>
    <t>KP11947</t>
  </si>
  <si>
    <t>Fashina Vivian Alex</t>
  </si>
  <si>
    <t>KP18619</t>
  </si>
  <si>
    <t>Atiku Sarah Tolu</t>
  </si>
  <si>
    <t>KP10829</t>
  </si>
  <si>
    <t>Odunlade Gloria Zino</t>
  </si>
  <si>
    <t>KP19318</t>
  </si>
  <si>
    <t>Omidina Esther Wele</t>
  </si>
  <si>
    <t>KP18958</t>
  </si>
  <si>
    <t>Oguchukwu Peju Godwin</t>
  </si>
  <si>
    <t>KP19261</t>
  </si>
  <si>
    <t>Kuti Agnes Vivian</t>
  </si>
  <si>
    <t>KP13102</t>
  </si>
  <si>
    <t>Abdulkareem Gabriel Sarah</t>
  </si>
  <si>
    <t>Salary Structure Chart</t>
  </si>
  <si>
    <t>Based on a single Salary Scale per Level</t>
  </si>
  <si>
    <t>Level</t>
  </si>
  <si>
    <t>Gross</t>
  </si>
  <si>
    <t>Dynamic Salary Compensation Schedule</t>
  </si>
</sst>
</file>

<file path=xl/styles.xml><?xml version="1.0" encoding="utf-8"?>
<styleSheet xmlns="http://schemas.openxmlformats.org/spreadsheetml/2006/main">
  <numFmts count="6">
    <numFmt numFmtId="0" formatCode="General"/>
    <numFmt numFmtId="164" formatCode="#,##0.0_);[Red]\(#,##0.0\);\ \ \-\ \ "/>
    <numFmt numFmtId="37" formatCode="#,##0_);!(#,##0!)"/>
    <numFmt numFmtId="4" formatCode="#,##0.00"/>
    <numFmt numFmtId="3" formatCode="#,##0"/>
    <numFmt numFmtId="40" formatCode="#,##0.00_);[Red]!(#,##0.00!)"/>
  </numFmts>
  <fonts count="12">
    <font>
      <name val="Arial Nova"/>
      <sz val="10"/>
    </font>
    <font>
      <name val="Arial Nova"/>
      <sz val="10"/>
    </font>
    <font>
      <name val="Arial Nova"/>
      <b/>
      <sz val="15"/>
      <color rgb="FF0D273F"/>
    </font>
    <font>
      <name val="Arial Nova"/>
      <b/>
      <sz val="16"/>
    </font>
    <font>
      <name val="Arial Nova"/>
      <b/>
      <sz val="13"/>
      <color rgb="FFC00000"/>
    </font>
    <font>
      <name val="Arial Nova"/>
      <b/>
      <sz val="13"/>
      <color rgb="FF595959"/>
    </font>
    <font>
      <name val="Arial Nova"/>
      <sz val="11"/>
      <color rgb="FFFFFFFF"/>
    </font>
    <font>
      <name val="Arial Nova"/>
      <sz val="11"/>
    </font>
    <font>
      <name val="Arial Nova"/>
      <b/>
      <sz val="12"/>
      <color rgb="FF595959"/>
    </font>
    <font>
      <name val="Aptos Narrow"/>
      <b/>
      <sz val="15"/>
      <color rgb="FF0D273F"/>
    </font>
    <font>
      <name val="Aptos Narrow"/>
      <b/>
      <sz val="13"/>
      <color rgb="FF0D273F"/>
    </font>
    <font>
      <name val="Arial"/>
      <sz val="1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</fills>
  <borders count="7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thick">
        <color rgb="FF156083"/>
      </bottom>
      <diagonal/>
    </border>
    <border>
      <left/>
      <right/>
      <top/>
      <bottom style="thick">
        <color rgb="FF65BDE6"/>
      </bottom>
      <diagonal/>
    </border>
  </borders>
  <cellStyleXfs count="4">
    <xf numFmtId="0" fontId="0" fillId="0" borderId="0">
      <alignment vertical="center"/>
    </xf>
    <xf numFmtId="0" fontId="9" fillId="0" borderId="5">
      <alignment vertical="bottom"/>
      <protection locked="0" hidden="0"/>
    </xf>
    <xf numFmtId="0" fontId="10" fillId="0" borderId="6">
      <alignment vertical="bottom"/>
      <protection locked="0" hidden="0"/>
    </xf>
    <xf numFmtId="40" fontId="11" fillId="4" borderId="3">
      <alignment vertical="bottom"/>
      <protection locked="0" hidden="0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1" applyFont="1" applyBorder="1" applyAlignment="1">
      <alignment vertical="bottom"/>
    </xf>
    <xf numFmtId="0" fontId="3" fillId="2" borderId="0" xfId="0" applyFont="1" applyFill="1" applyAlignment="1">
      <alignment vertical="bottom"/>
    </xf>
    <xf numFmtId="0" fontId="1" fillId="2" borderId="0" xfId="0" applyFont="1" applyFill="1" applyAlignment="1">
      <alignment vertical="bottom"/>
    </xf>
    <xf numFmtId="164" fontId="4" fillId="3" borderId="0" xfId="2" applyNumberFormat="1" applyFont="1" applyFill="1" applyBorder="1" applyAlignment="1">
      <alignment vertical="bottom"/>
    </xf>
    <xf numFmtId="164" fontId="5" fillId="3" borderId="0" xfId="2" applyNumberFormat="1" applyFont="1" applyFill="1" applyBorder="1" applyAlignment="1">
      <alignment vertical="bottom"/>
    </xf>
    <xf numFmtId="37" fontId="6" fillId="4" borderId="1" xfId="3" applyNumberFormat="1" applyFont="1" applyBorder="1" applyAlignment="1">
      <alignment horizontal="center" vertical="center" wrapText="1"/>
    </xf>
    <xf numFmtId="0" fontId="6" fillId="4" borderId="1" xfId="3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bottom"/>
    </xf>
    <xf numFmtId="0" fontId="7" fillId="0" borderId="2" xfId="0" applyFont="1" applyBorder="1" applyAlignment="1">
      <alignment vertical="bottom"/>
    </xf>
    <xf numFmtId="4" fontId="7" fillId="0" borderId="2" xfId="0" applyNumberFormat="1" applyFont="1" applyBorder="1" applyAlignment="1">
      <alignment vertical="bottom"/>
    </xf>
    <xf numFmtId="164" fontId="8" fillId="3" borderId="0" xfId="2" applyNumberFormat="1" applyFont="1" applyFill="1" applyBorder="1" applyAlignment="1">
      <alignment vertical="bottom"/>
    </xf>
    <xf numFmtId="3" fontId="1" fillId="0" borderId="0" xfId="0" applyNumberFormat="1" applyFont="1" applyAlignment="1">
      <alignment vertical="bottom"/>
    </xf>
    <xf numFmtId="37" fontId="6" fillId="4" borderId="3" xfId="3" applyNumberFormat="1" applyFont="1" applyAlignment="1">
      <alignment horizontal="left" vertical="center" wrapText="1"/>
    </xf>
    <xf numFmtId="0" fontId="6" fillId="4" borderId="3" xfId="3" applyNumberFormat="1" applyFont="1" applyAlignment="1">
      <alignment horizontal="center" vertical="center" wrapText="1"/>
    </xf>
    <xf numFmtId="0" fontId="7" fillId="0" borderId="4" xfId="0" applyFont="1" applyBorder="1" applyAlignment="1">
      <alignment vertical="bottom"/>
    </xf>
    <xf numFmtId="4" fontId="7" fillId="0" borderId="4" xfId="0" applyNumberFormat="1" applyFont="1" applyBorder="1" applyAlignment="1">
      <alignment horizontal="center" vertical="bottom"/>
    </xf>
  </cellXfs>
  <cellStyles count="4">
    <cellStyle name="常规" xfId="0" builtinId="0"/>
    <cellStyle name="Heading 1" xfId="1"/>
    <cellStyle name="Heading 2" xfId="2"/>
    <cellStyle name="TableHeader" xfId="3"/>
  </cellStyles>
  <dxfs count="0"/>
  <tableStyles defaultTableStyle="TableStyleMedium2" defaultPivotStyle="PivotStyleLight16" count="1">
    <tableStyle name="Invisible" pivot="0" table="0" count="0"/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93"/>
  <sheetViews>
    <sheetView tabSelected="1" workbookViewId="0" topLeftCell="J9" showGridLines="0">
      <selection activeCell="L9" sqref="L9:L93"/>
    </sheetView>
  </sheetViews>
  <sheetFormatPr defaultRowHeight="13.0" defaultColWidth="9"/>
  <cols>
    <col min="1" max="1" customWidth="1" width="4.453125" style="1"/>
    <col min="2" max="2" customWidth="1" width="14.542969" style="1"/>
    <col min="3" max="3" customWidth="1" bestFit="1" width="29.089844" style="1"/>
    <col min="4" max="4" customWidth="1" bestFit="1" width="18.453125" style="1"/>
    <col min="5" max="5" customWidth="1" bestFit="1" width="16.0" style="1"/>
    <col min="6" max="12" customWidth="1" width="14.363281" style="1"/>
    <col min="13" max="16384" customWidth="0" width="9.089844" style="1"/>
  </cols>
  <sheetData>
    <row r="1" spans="8:8" ht="19.0">
      <c r="A1" s="2"/>
    </row>
    <row r="2" spans="8:8" ht="20.0">
      <c r="A2" s="3" t="s">
        <v>201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</row>
    <row r="3" spans="8:8" ht="6.0" customHeight="1"/>
    <row r="4" spans="8:8" ht="16.5">
      <c r="A4" s="5" t="s">
        <v>0</v>
      </c>
    </row>
    <row r="5" spans="8:8" ht="16.5">
      <c r="A5" s="6" t="s">
        <v>1</v>
      </c>
    </row>
    <row r="8" spans="8:8" ht="28.0">
      <c r="A8" s="7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</row>
    <row r="9" spans="8:8" ht="17.25" customHeight="1">
      <c r="A9" s="9">
        <v>1.0</v>
      </c>
      <c r="B9" s="9" t="s">
        <v>14</v>
      </c>
      <c r="C9" s="10" t="s">
        <v>15</v>
      </c>
      <c r="D9" s="10" t="s">
        <v>16</v>
      </c>
      <c r="E9" s="10" t="s">
        <v>17</v>
      </c>
      <c r="F9" s="11">
        <f>VLOOKUP(E9,'Simple Salary Structure'!$B$8:$I$16,2,0)</f>
        <v>483646.0</v>
      </c>
      <c r="G9" s="11">
        <f>VLOOKUP($E9,'Simple Salary Structure'!$B$8:$I$16,3,0)</f>
        <v>150000.0</v>
      </c>
      <c r="H9" s="11">
        <f>VLOOKUP($E9,'Simple Salary Structure'!$B$8:$I$16,4,0)</f>
        <v>20002.0</v>
      </c>
      <c r="I9" s="11">
        <f>VLOOKUP($E9,'Simple Salary Structure'!$B$8:$I$16,5,0)</f>
        <v>48364.600000000006</v>
      </c>
      <c r="J9" s="11">
        <f>VLOOKUP($E9,'Simple Salary Structure'!$B$8:$I$16,6,0)</f>
        <v>5000.0</v>
      </c>
      <c r="K9" s="11">
        <f>VLOOKUP($E9,'Simple Salary Structure'!$B$8:$I$16,7,0)</f>
        <v>10000.0</v>
      </c>
      <c r="L9" s="11">
        <f>VLOOKUP($E9,'Simple Salary Structure'!$B$8:$I$16,8,0)</f>
        <v>717012.6</v>
      </c>
    </row>
    <row r="10" spans="8:8" ht="17.25" customHeight="1">
      <c r="A10" s="9">
        <v>2.0</v>
      </c>
      <c r="B10" s="9" t="s">
        <v>18</v>
      </c>
      <c r="C10" s="10" t="s">
        <v>19</v>
      </c>
      <c r="D10" s="10" t="s">
        <v>20</v>
      </c>
      <c r="E10" s="10" t="s">
        <v>21</v>
      </c>
      <c r="F10" s="11">
        <f>VLOOKUP(E10,'Simple Salary Structure'!$B$8:$I$16,2,0)</f>
        <v>415159.0</v>
      </c>
      <c r="G10" s="11">
        <f>VLOOKUP(E10,'Simple Salary Structure'!$B$8:$I$16,3,0)</f>
        <v>150000.0</v>
      </c>
      <c r="H10" s="11">
        <f>VLOOKUP($E10,'Simple Salary Structure'!$B$8:$I$16,4,0)</f>
        <v>20001.0</v>
      </c>
      <c r="I10" s="11">
        <f>VLOOKUP($E10,'Simple Salary Structure'!$B$8:$I$16,5,0)</f>
        <v>41515.9</v>
      </c>
      <c r="J10" s="11">
        <f>VLOOKUP($E10,'Simple Salary Structure'!$B$8:$I$16,6,0)</f>
        <v>5000.0</v>
      </c>
      <c r="K10" s="11">
        <f>VLOOKUP($E10,'Simple Salary Structure'!$B$8:$I$16,7,0)</f>
        <v>10000.0</v>
      </c>
      <c r="L10" s="11">
        <f>VLOOKUP($E10,'Simple Salary Structure'!$B$8:$I$16,8,0)</f>
        <v>641675.9</v>
      </c>
    </row>
    <row r="11" spans="8:8" ht="17.25" customHeight="1">
      <c r="A11" s="9">
        <v>3.0</v>
      </c>
      <c r="B11" s="9" t="s">
        <v>22</v>
      </c>
      <c r="C11" s="10" t="s">
        <v>23</v>
      </c>
      <c r="D11" s="10" t="s">
        <v>24</v>
      </c>
      <c r="E11" s="10" t="s">
        <v>17</v>
      </c>
      <c r="F11" s="11">
        <f>VLOOKUP(E11,'Simple Salary Structure'!$B$8:$I$16,2,0)</f>
        <v>483646.0</v>
      </c>
      <c r="G11" s="11">
        <f>VLOOKUP(E11,'Simple Salary Structure'!$B$8:$I$16,3,0)</f>
        <v>150000.0</v>
      </c>
      <c r="H11" s="11">
        <f>VLOOKUP($E11,'Simple Salary Structure'!$B$8:$I$16,4,0)</f>
        <v>20002.0</v>
      </c>
      <c r="I11" s="11">
        <f>VLOOKUP($E11,'Simple Salary Structure'!$B$8:$I$16,5,0)</f>
        <v>48364.600000000006</v>
      </c>
      <c r="J11" s="11">
        <f>VLOOKUP($E11,'Simple Salary Structure'!$B$8:$I$16,6,0)</f>
        <v>5000.0</v>
      </c>
      <c r="K11" s="11">
        <f>VLOOKUP($E11,'Simple Salary Structure'!$B$8:$I$16,7,0)</f>
        <v>10000.0</v>
      </c>
      <c r="L11" s="11">
        <f>VLOOKUP($E11,'Simple Salary Structure'!$B$8:$I$16,8,0)</f>
        <v>717012.6</v>
      </c>
    </row>
    <row r="12" spans="8:8" ht="17.25" customHeight="1">
      <c r="A12" s="9">
        <v>4.0</v>
      </c>
      <c r="B12" s="9" t="s">
        <v>25</v>
      </c>
      <c r="C12" s="10" t="s">
        <v>26</v>
      </c>
      <c r="D12" s="10" t="s">
        <v>27</v>
      </c>
      <c r="E12" s="10" t="s">
        <v>28</v>
      </c>
      <c r="F12" s="11">
        <f>VLOOKUP(E12,'Simple Salary Structure'!$B$8:$I$16,2,0)</f>
        <v>685899.0</v>
      </c>
      <c r="G12" s="11">
        <f>VLOOKUP(E12,'Simple Salary Structure'!$B$8:$I$16,3,0)</f>
        <v>150000.0</v>
      </c>
      <c r="H12" s="11">
        <f>VLOOKUP($E12,'Simple Salary Structure'!$B$8:$I$16,4,0)</f>
        <v>20005.0</v>
      </c>
      <c r="I12" s="11">
        <f>VLOOKUP($E12,'Simple Salary Structure'!$B$8:$I$16,5,0)</f>
        <v>68589.90000000001</v>
      </c>
      <c r="J12" s="11">
        <f>VLOOKUP($E12,'Simple Salary Structure'!$B$8:$I$16,6,0)</f>
        <v>5000.0</v>
      </c>
      <c r="K12" s="11">
        <f>VLOOKUP($E12,'Simple Salary Structure'!$B$8:$I$16,7,0)</f>
        <v>10000.0</v>
      </c>
      <c r="L12" s="11">
        <f>VLOOKUP($E12,'Simple Salary Structure'!$B$8:$I$16,8,0)</f>
        <v>939493.9</v>
      </c>
    </row>
    <row r="13" spans="8:8" ht="17.25" customHeight="1">
      <c r="A13" s="9">
        <v>5.0</v>
      </c>
      <c r="B13" s="9" t="s">
        <v>29</v>
      </c>
      <c r="C13" s="10" t="s">
        <v>30</v>
      </c>
      <c r="D13" s="10" t="s">
        <v>16</v>
      </c>
      <c r="E13" s="10" t="s">
        <v>31</v>
      </c>
      <c r="F13" s="11">
        <f>VLOOKUP(E13,'Simple Salary Structure'!$B$8:$I$16,2,0)</f>
        <v>550208.0</v>
      </c>
      <c r="G13" s="11">
        <f>VLOOKUP(E13,'Simple Salary Structure'!$B$8:$I$16,3,0)</f>
        <v>150000.0</v>
      </c>
      <c r="H13" s="11">
        <f>VLOOKUP($E13,'Simple Salary Structure'!$B$8:$I$16,4,0)</f>
        <v>20004.0</v>
      </c>
      <c r="I13" s="11">
        <f>VLOOKUP($E13,'Simple Salary Structure'!$B$8:$I$16,5,0)</f>
        <v>55020.8</v>
      </c>
      <c r="J13" s="11">
        <f>VLOOKUP($E13,'Simple Salary Structure'!$B$8:$I$16,6,0)</f>
        <v>5000.0</v>
      </c>
      <c r="K13" s="11">
        <f>VLOOKUP($E13,'Simple Salary Structure'!$B$8:$I$16,7,0)</f>
        <v>10000.0</v>
      </c>
      <c r="L13" s="11">
        <f>VLOOKUP($E13,'Simple Salary Structure'!$B$8:$I$16,8,0)</f>
        <v>790232.8</v>
      </c>
    </row>
    <row r="14" spans="8:8" ht="17.25" customHeight="1">
      <c r="A14" s="9">
        <v>6.0</v>
      </c>
      <c r="B14" s="9" t="s">
        <v>32</v>
      </c>
      <c r="C14" s="10" t="s">
        <v>33</v>
      </c>
      <c r="D14" s="10" t="s">
        <v>20</v>
      </c>
      <c r="E14" s="10" t="s">
        <v>28</v>
      </c>
      <c r="F14" s="11">
        <f>VLOOKUP(E14,'Simple Salary Structure'!$B$8:$I$16,2,0)</f>
        <v>685899.0</v>
      </c>
      <c r="G14" s="11">
        <f>VLOOKUP(E14,'Simple Salary Structure'!$B$8:$I$16,3,0)</f>
        <v>150000.0</v>
      </c>
      <c r="H14" s="11">
        <f>VLOOKUP($E14,'Simple Salary Structure'!$B$8:$I$16,4,0)</f>
        <v>20005.0</v>
      </c>
      <c r="I14" s="11">
        <f>VLOOKUP($E14,'Simple Salary Structure'!$B$8:$I$16,5,0)</f>
        <v>68589.90000000001</v>
      </c>
      <c r="J14" s="11">
        <f>VLOOKUP($E14,'Simple Salary Structure'!$B$8:$I$16,6,0)</f>
        <v>5000.0</v>
      </c>
      <c r="K14" s="11">
        <f>VLOOKUP($E14,'Simple Salary Structure'!$B$8:$I$16,7,0)</f>
        <v>10000.0</v>
      </c>
      <c r="L14" s="11">
        <f>VLOOKUP($E14,'Simple Salary Structure'!$B$8:$I$16,8,0)</f>
        <v>939493.9</v>
      </c>
    </row>
    <row r="15" spans="8:8" ht="17.25" customHeight="1">
      <c r="A15" s="9">
        <v>7.0</v>
      </c>
      <c r="B15" s="9" t="s">
        <v>34</v>
      </c>
      <c r="C15" s="10" t="s">
        <v>35</v>
      </c>
      <c r="D15" s="10" t="s">
        <v>24</v>
      </c>
      <c r="E15" s="10" t="s">
        <v>36</v>
      </c>
      <c r="F15" s="11">
        <f>VLOOKUP(E15,'Simple Salary Structure'!$B$8:$I$16,2,0)</f>
        <v>810490.0</v>
      </c>
      <c r="G15" s="11">
        <f>VLOOKUP(E15,'Simple Salary Structure'!$B$8:$I$16,3,0)</f>
        <v>150000.0</v>
      </c>
      <c r="H15" s="11">
        <f>VLOOKUP($E15,'Simple Salary Structure'!$B$8:$I$16,4,0)</f>
        <v>20006.0</v>
      </c>
      <c r="I15" s="11">
        <f>VLOOKUP($E15,'Simple Salary Structure'!$B$8:$I$16,5,0)</f>
        <v>81049.0</v>
      </c>
      <c r="J15" s="11">
        <f>VLOOKUP($E15,'Simple Salary Structure'!$B$8:$I$16,6,0)</f>
        <v>5000.0</v>
      </c>
      <c r="K15" s="11">
        <f>VLOOKUP($E15,'Simple Salary Structure'!$B$8:$I$16,7,0)</f>
        <v>10000.0</v>
      </c>
      <c r="L15" s="11">
        <f>VLOOKUP($E15,'Simple Salary Structure'!$B$8:$I$16,8,0)</f>
        <v>1076545.0</v>
      </c>
    </row>
    <row r="16" spans="8:8" ht="17.25" customHeight="1">
      <c r="A16" s="9">
        <v>8.0</v>
      </c>
      <c r="B16" s="9" t="s">
        <v>37</v>
      </c>
      <c r="C16" s="10" t="s">
        <v>38</v>
      </c>
      <c r="D16" s="10" t="s">
        <v>24</v>
      </c>
      <c r="E16" s="10" t="s">
        <v>39</v>
      </c>
      <c r="F16" s="11">
        <f>VLOOKUP(E16,'Simple Salary Structure'!$B$8:$I$16,2,0)</f>
        <v>918468.0</v>
      </c>
      <c r="G16" s="11">
        <f>VLOOKUP(E16,'Simple Salary Structure'!$B$8:$I$16,3,0)</f>
        <v>150000.0</v>
      </c>
      <c r="H16" s="11">
        <f>VLOOKUP($E16,'Simple Salary Structure'!$B$8:$I$16,4,0)</f>
        <v>20007.0</v>
      </c>
      <c r="I16" s="11">
        <f>VLOOKUP($E16,'Simple Salary Structure'!$B$8:$I$16,5,0)</f>
        <v>91846.8</v>
      </c>
      <c r="J16" s="11">
        <f>VLOOKUP($E16,'Simple Salary Structure'!$B$8:$I$16,6,0)</f>
        <v>5000.0</v>
      </c>
      <c r="K16" s="11">
        <f>VLOOKUP($E16,'Simple Salary Structure'!$B$8:$I$16,7,0)</f>
        <v>10000.0</v>
      </c>
      <c r="L16" s="11">
        <f>VLOOKUP($E16,'Simple Salary Structure'!$B$8:$I$16,8,0)</f>
        <v>1195321.8</v>
      </c>
    </row>
    <row r="17" spans="8:8" ht="17.25" customHeight="1">
      <c r="A17" s="9">
        <v>9.0</v>
      </c>
      <c r="B17" s="9" t="s">
        <v>40</v>
      </c>
      <c r="C17" s="10" t="s">
        <v>41</v>
      </c>
      <c r="D17" s="10" t="s">
        <v>24</v>
      </c>
      <c r="E17" s="10" t="s">
        <v>42</v>
      </c>
      <c r="F17" s="11">
        <f>VLOOKUP(E17,'Simple Salary Structure'!$B$8:$I$16,2,0)</f>
        <v>997605.0</v>
      </c>
      <c r="G17" s="11">
        <f>VLOOKUP(E17,'Simple Salary Structure'!$B$8:$I$16,3,0)</f>
        <v>150000.0</v>
      </c>
      <c r="H17" s="11">
        <f>VLOOKUP($E17,'Simple Salary Structure'!$B$8:$I$16,4,0)</f>
        <v>20008.0</v>
      </c>
      <c r="I17" s="11">
        <f>VLOOKUP($E17,'Simple Salary Structure'!$B$8:$I$16,5,0)</f>
        <v>99760.5</v>
      </c>
      <c r="J17" s="11">
        <f>VLOOKUP($E17,'Simple Salary Structure'!$B$8:$I$16,6,0)</f>
        <v>5000.0</v>
      </c>
      <c r="K17" s="11">
        <f>VLOOKUP($E17,'Simple Salary Structure'!$B$8:$I$16,7,0)</f>
        <v>10000.0</v>
      </c>
      <c r="L17" s="11">
        <f>VLOOKUP($E17,'Simple Salary Structure'!$B$8:$I$16,8,0)</f>
        <v>1282373.5</v>
      </c>
    </row>
    <row r="18" spans="8:8" ht="17.25" customHeight="1">
      <c r="A18" s="9">
        <v>10.0</v>
      </c>
      <c r="B18" s="9" t="s">
        <v>43</v>
      </c>
      <c r="C18" s="10" t="s">
        <v>44</v>
      </c>
      <c r="D18" s="10" t="s">
        <v>16</v>
      </c>
      <c r="E18" s="10" t="s">
        <v>36</v>
      </c>
      <c r="F18" s="11">
        <f>VLOOKUP(E18,'Simple Salary Structure'!$B$8:$I$16,2,0)</f>
        <v>810490.0</v>
      </c>
      <c r="G18" s="11">
        <f>VLOOKUP(E18,'Simple Salary Structure'!$B$8:$I$16,3,0)</f>
        <v>150000.0</v>
      </c>
      <c r="H18" s="11">
        <f>VLOOKUP($E18,'Simple Salary Structure'!$B$8:$I$16,4,0)</f>
        <v>20006.0</v>
      </c>
      <c r="I18" s="11">
        <f>VLOOKUP($E18,'Simple Salary Structure'!$B$8:$I$16,5,0)</f>
        <v>81049.0</v>
      </c>
      <c r="J18" s="11">
        <f>VLOOKUP($E18,'Simple Salary Structure'!$B$8:$I$16,6,0)</f>
        <v>5000.0</v>
      </c>
      <c r="K18" s="11">
        <f>VLOOKUP($E18,'Simple Salary Structure'!$B$8:$I$16,7,0)</f>
        <v>10000.0</v>
      </c>
      <c r="L18" s="11">
        <f>VLOOKUP($E18,'Simple Salary Structure'!$B$8:$I$16,8,0)</f>
        <v>1076545.0</v>
      </c>
    </row>
    <row r="19" spans="8:8" ht="17.25" customHeight="1">
      <c r="A19" s="9">
        <v>11.0</v>
      </c>
      <c r="B19" s="9" t="s">
        <v>45</v>
      </c>
      <c r="C19" s="10" t="s">
        <v>46</v>
      </c>
      <c r="D19" s="10" t="s">
        <v>27</v>
      </c>
      <c r="E19" s="10" t="s">
        <v>39</v>
      </c>
      <c r="F19" s="11">
        <f>VLOOKUP(E19,'Simple Salary Structure'!$B$8:$I$16,2,0)</f>
        <v>918468.0</v>
      </c>
      <c r="G19" s="11">
        <f>VLOOKUP(E19,'Simple Salary Structure'!$B$8:$I$16,3,0)</f>
        <v>150000.0</v>
      </c>
      <c r="H19" s="11">
        <f>VLOOKUP($E19,'Simple Salary Structure'!$B$8:$I$16,4,0)</f>
        <v>20007.0</v>
      </c>
      <c r="I19" s="11">
        <f>VLOOKUP($E19,'Simple Salary Structure'!$B$8:$I$16,5,0)</f>
        <v>91846.8</v>
      </c>
      <c r="J19" s="11">
        <f>VLOOKUP($E19,'Simple Salary Structure'!$B$8:$I$16,6,0)</f>
        <v>5000.0</v>
      </c>
      <c r="K19" s="11">
        <f>VLOOKUP($E19,'Simple Salary Structure'!$B$8:$I$16,7,0)</f>
        <v>10000.0</v>
      </c>
      <c r="L19" s="11">
        <f>VLOOKUP($E19,'Simple Salary Structure'!$B$8:$I$16,8,0)</f>
        <v>1195321.8</v>
      </c>
    </row>
    <row r="20" spans="8:8" ht="17.25" customHeight="1">
      <c r="A20" s="9">
        <v>12.0</v>
      </c>
      <c r="B20" s="9" t="s">
        <v>47</v>
      </c>
      <c r="C20" s="10" t="s">
        <v>48</v>
      </c>
      <c r="D20" s="10" t="s">
        <v>24</v>
      </c>
      <c r="E20" s="10" t="s">
        <v>39</v>
      </c>
      <c r="F20" s="11">
        <f>VLOOKUP(E20,'Simple Salary Structure'!$B$8:$I$16,2,0)</f>
        <v>918468.0</v>
      </c>
      <c r="G20" s="11">
        <f>VLOOKUP(E20,'Simple Salary Structure'!$B$8:$I$16,3,0)</f>
        <v>150000.0</v>
      </c>
      <c r="H20" s="11">
        <f>VLOOKUP($E20,'Simple Salary Structure'!$B$8:$I$16,4,0)</f>
        <v>20007.0</v>
      </c>
      <c r="I20" s="11">
        <f>VLOOKUP($E20,'Simple Salary Structure'!$B$8:$I$16,5,0)</f>
        <v>91846.8</v>
      </c>
      <c r="J20" s="11">
        <f>VLOOKUP($E20,'Simple Salary Structure'!$B$8:$I$16,6,0)</f>
        <v>5000.0</v>
      </c>
      <c r="K20" s="11">
        <f>VLOOKUP($E20,'Simple Salary Structure'!$B$8:$I$16,7,0)</f>
        <v>10000.0</v>
      </c>
      <c r="L20" s="11">
        <f>VLOOKUP($E20,'Simple Salary Structure'!$B$8:$I$16,8,0)</f>
        <v>1195321.8</v>
      </c>
    </row>
    <row r="21" spans="8:8" ht="17.25" customHeight="1">
      <c r="A21" s="9">
        <v>13.0</v>
      </c>
      <c r="B21" s="9" t="s">
        <v>49</v>
      </c>
      <c r="C21" s="10" t="s">
        <v>50</v>
      </c>
      <c r="D21" s="10" t="s">
        <v>27</v>
      </c>
      <c r="E21" s="10" t="s">
        <v>42</v>
      </c>
      <c r="F21" s="11">
        <f>VLOOKUP(E21,'Simple Salary Structure'!$B$8:$I$16,2,0)</f>
        <v>997605.0</v>
      </c>
      <c r="G21" s="11">
        <f>VLOOKUP(E21,'Simple Salary Structure'!$B$8:$I$16,3,0)</f>
        <v>150000.0</v>
      </c>
      <c r="H21" s="11">
        <f>VLOOKUP($E21,'Simple Salary Structure'!$B$8:$I$16,4,0)</f>
        <v>20008.0</v>
      </c>
      <c r="I21" s="11">
        <f>VLOOKUP($E21,'Simple Salary Structure'!$B$8:$I$16,5,0)</f>
        <v>99760.5</v>
      </c>
      <c r="J21" s="11">
        <f>VLOOKUP($E21,'Simple Salary Structure'!$B$8:$I$16,6,0)</f>
        <v>5000.0</v>
      </c>
      <c r="K21" s="11">
        <f>VLOOKUP($E21,'Simple Salary Structure'!$B$8:$I$16,7,0)</f>
        <v>10000.0</v>
      </c>
      <c r="L21" s="11">
        <f>VLOOKUP($E21,'Simple Salary Structure'!$B$8:$I$16,8,0)</f>
        <v>1282373.5</v>
      </c>
    </row>
    <row r="22" spans="8:8" ht="17.25" customHeight="1">
      <c r="A22" s="9">
        <v>14.0</v>
      </c>
      <c r="B22" s="9" t="s">
        <v>51</v>
      </c>
      <c r="C22" s="10" t="s">
        <v>52</v>
      </c>
      <c r="D22" s="10" t="s">
        <v>27</v>
      </c>
      <c r="E22" s="10" t="s">
        <v>36</v>
      </c>
      <c r="F22" s="11">
        <f>VLOOKUP(E22,'Simple Salary Structure'!$B$8:$I$16,2,0)</f>
        <v>810490.0</v>
      </c>
      <c r="G22" s="11">
        <f>VLOOKUP(E22,'Simple Salary Structure'!$B$8:$I$16,3,0)</f>
        <v>150000.0</v>
      </c>
      <c r="H22" s="11">
        <f>VLOOKUP($E22,'Simple Salary Structure'!$B$8:$I$16,4,0)</f>
        <v>20006.0</v>
      </c>
      <c r="I22" s="11">
        <f>VLOOKUP($E22,'Simple Salary Structure'!$B$8:$I$16,5,0)</f>
        <v>81049.0</v>
      </c>
      <c r="J22" s="11">
        <f>VLOOKUP($E22,'Simple Salary Structure'!$B$8:$I$16,6,0)</f>
        <v>5000.0</v>
      </c>
      <c r="K22" s="11">
        <f>VLOOKUP($E22,'Simple Salary Structure'!$B$8:$I$16,7,0)</f>
        <v>10000.0</v>
      </c>
      <c r="L22" s="11">
        <f>VLOOKUP($E22,'Simple Salary Structure'!$B$8:$I$16,8,0)</f>
        <v>1076545.0</v>
      </c>
    </row>
    <row r="23" spans="8:8" ht="17.25" customHeight="1">
      <c r="A23" s="9">
        <v>15.0</v>
      </c>
      <c r="B23" s="9" t="s">
        <v>53</v>
      </c>
      <c r="C23" s="10" t="s">
        <v>54</v>
      </c>
      <c r="D23" s="10" t="s">
        <v>27</v>
      </c>
      <c r="E23" s="10" t="s">
        <v>39</v>
      </c>
      <c r="F23" s="11">
        <f>VLOOKUP(E23,'Simple Salary Structure'!$B$8:$I$16,2,0)</f>
        <v>918468.0</v>
      </c>
      <c r="G23" s="11">
        <f>VLOOKUP(E23,'Simple Salary Structure'!$B$8:$I$16,3,0)</f>
        <v>150000.0</v>
      </c>
      <c r="H23" s="11">
        <f>VLOOKUP($E23,'Simple Salary Structure'!$B$8:$I$16,4,0)</f>
        <v>20007.0</v>
      </c>
      <c r="I23" s="11">
        <f>VLOOKUP($E23,'Simple Salary Structure'!$B$8:$I$16,5,0)</f>
        <v>91846.8</v>
      </c>
      <c r="J23" s="11">
        <f>VLOOKUP($E23,'Simple Salary Structure'!$B$8:$I$16,6,0)</f>
        <v>5000.0</v>
      </c>
      <c r="K23" s="11">
        <f>VLOOKUP($E23,'Simple Salary Structure'!$B$8:$I$16,7,0)</f>
        <v>10000.0</v>
      </c>
      <c r="L23" s="11">
        <f>VLOOKUP($E23,'Simple Salary Structure'!$B$8:$I$16,8,0)</f>
        <v>1195321.8</v>
      </c>
    </row>
    <row r="24" spans="8:8" ht="17.25" customHeight="1">
      <c r="A24" s="9">
        <v>16.0</v>
      </c>
      <c r="B24" s="9" t="s">
        <v>55</v>
      </c>
      <c r="C24" s="10" t="s">
        <v>56</v>
      </c>
      <c r="D24" s="10" t="s">
        <v>24</v>
      </c>
      <c r="E24" s="10" t="s">
        <v>21</v>
      </c>
      <c r="F24" s="11">
        <f>VLOOKUP(E24,'Simple Salary Structure'!$B$8:$I$16,2,0)</f>
        <v>415159.0</v>
      </c>
      <c r="G24" s="11">
        <f>VLOOKUP(E24,'Simple Salary Structure'!$B$8:$I$16,3,0)</f>
        <v>150000.0</v>
      </c>
      <c r="H24" s="11">
        <f>VLOOKUP($E24,'Simple Salary Structure'!$B$8:$I$16,4,0)</f>
        <v>20001.0</v>
      </c>
      <c r="I24" s="11">
        <f>VLOOKUP($E24,'Simple Salary Structure'!$B$8:$I$16,5,0)</f>
        <v>41515.9</v>
      </c>
      <c r="J24" s="11">
        <f>VLOOKUP($E24,'Simple Salary Structure'!$B$8:$I$16,6,0)</f>
        <v>5000.0</v>
      </c>
      <c r="K24" s="11">
        <f>VLOOKUP($E24,'Simple Salary Structure'!$B$8:$I$16,7,0)</f>
        <v>10000.0</v>
      </c>
      <c r="L24" s="11">
        <f>VLOOKUP($E24,'Simple Salary Structure'!$B$8:$I$16,8,0)</f>
        <v>641675.9</v>
      </c>
    </row>
    <row r="25" spans="8:8" ht="17.25" customHeight="1">
      <c r="A25" s="9">
        <v>17.0</v>
      </c>
      <c r="B25" s="9" t="s">
        <v>57</v>
      </c>
      <c r="C25" s="10" t="s">
        <v>58</v>
      </c>
      <c r="D25" s="10" t="s">
        <v>27</v>
      </c>
      <c r="E25" s="10" t="s">
        <v>17</v>
      </c>
      <c r="F25" s="11">
        <f>VLOOKUP(E25,'Simple Salary Structure'!$B$8:$I$16,2,0)</f>
        <v>483646.0</v>
      </c>
      <c r="G25" s="11">
        <f>VLOOKUP(E25,'Simple Salary Structure'!$B$8:$I$16,3,0)</f>
        <v>150000.0</v>
      </c>
      <c r="H25" s="11">
        <f>VLOOKUP($E25,'Simple Salary Structure'!$B$8:$I$16,4,0)</f>
        <v>20002.0</v>
      </c>
      <c r="I25" s="11">
        <f>VLOOKUP($E25,'Simple Salary Structure'!$B$8:$I$16,5,0)</f>
        <v>48364.600000000006</v>
      </c>
      <c r="J25" s="11">
        <f>VLOOKUP($E25,'Simple Salary Structure'!$B$8:$I$16,6,0)</f>
        <v>5000.0</v>
      </c>
      <c r="K25" s="11">
        <f>VLOOKUP($E25,'Simple Salary Structure'!$B$8:$I$16,7,0)</f>
        <v>10000.0</v>
      </c>
      <c r="L25" s="11">
        <f>VLOOKUP($E25,'Simple Salary Structure'!$B$8:$I$16,8,0)</f>
        <v>717012.6</v>
      </c>
    </row>
    <row r="26" spans="8:8" ht="17.25" customHeight="1">
      <c r="A26" s="9">
        <v>18.0</v>
      </c>
      <c r="B26" s="9" t="s">
        <v>59</v>
      </c>
      <c r="C26" s="10" t="s">
        <v>60</v>
      </c>
      <c r="D26" s="10" t="s">
        <v>20</v>
      </c>
      <c r="E26" s="10" t="s">
        <v>61</v>
      </c>
      <c r="F26" s="11">
        <f>VLOOKUP(E26,'Simple Salary Structure'!$B$8:$I$16,2,0)</f>
        <v>495507.0</v>
      </c>
      <c r="G26" s="11">
        <f>VLOOKUP(E26,'Simple Salary Structure'!$B$8:$I$16,3,0)</f>
        <v>150000.0</v>
      </c>
      <c r="H26" s="11">
        <f>VLOOKUP($E26,'Simple Salary Structure'!$B$8:$I$16,4,0)</f>
        <v>20003.0</v>
      </c>
      <c r="I26" s="11">
        <f>VLOOKUP($E26,'Simple Salary Structure'!$B$8:$I$16,5,0)</f>
        <v>49550.700000000004</v>
      </c>
      <c r="J26" s="11">
        <f>VLOOKUP($E26,'Simple Salary Structure'!$B$8:$I$16,6,0)</f>
        <v>5000.0</v>
      </c>
      <c r="K26" s="11">
        <f>VLOOKUP($E26,'Simple Salary Structure'!$B$8:$I$16,7,0)</f>
        <v>10000.0</v>
      </c>
      <c r="L26" s="11">
        <f>VLOOKUP($E26,'Simple Salary Structure'!$B$8:$I$16,8,0)</f>
        <v>730060.7</v>
      </c>
    </row>
    <row r="27" spans="8:8" ht="17.25" customHeight="1">
      <c r="A27" s="9">
        <v>19.0</v>
      </c>
      <c r="B27" s="9" t="s">
        <v>62</v>
      </c>
      <c r="C27" s="10" t="s">
        <v>63</v>
      </c>
      <c r="D27" s="10" t="s">
        <v>20</v>
      </c>
      <c r="E27" s="10" t="s">
        <v>31</v>
      </c>
      <c r="F27" s="11">
        <f>VLOOKUP(E27,'Simple Salary Structure'!$B$8:$I$16,2,0)</f>
        <v>550208.0</v>
      </c>
      <c r="G27" s="11">
        <f>VLOOKUP(E27,'Simple Salary Structure'!$B$8:$I$16,3,0)</f>
        <v>150000.0</v>
      </c>
      <c r="H27" s="11">
        <f>VLOOKUP($E27,'Simple Salary Structure'!$B$8:$I$16,4,0)</f>
        <v>20004.0</v>
      </c>
      <c r="I27" s="11">
        <f>VLOOKUP($E27,'Simple Salary Structure'!$B$8:$I$16,5,0)</f>
        <v>55020.8</v>
      </c>
      <c r="J27" s="11">
        <f>VLOOKUP($E27,'Simple Salary Structure'!$B$8:$I$16,6,0)</f>
        <v>5000.0</v>
      </c>
      <c r="K27" s="11">
        <f>VLOOKUP($E27,'Simple Salary Structure'!$B$8:$I$16,7,0)</f>
        <v>10000.0</v>
      </c>
      <c r="L27" s="11">
        <f>VLOOKUP($E27,'Simple Salary Structure'!$B$8:$I$16,8,0)</f>
        <v>790232.8</v>
      </c>
    </row>
    <row r="28" spans="8:8" ht="17.25" customHeight="1">
      <c r="A28" s="9">
        <v>20.0</v>
      </c>
      <c r="B28" s="9" t="s">
        <v>64</v>
      </c>
      <c r="C28" s="10" t="s">
        <v>65</v>
      </c>
      <c r="D28" s="10" t="s">
        <v>16</v>
      </c>
      <c r="E28" s="10" t="s">
        <v>66</v>
      </c>
      <c r="F28" s="11">
        <f>VLOOKUP(E28,'Simple Salary Structure'!$B$8:$I$16,2,0)</f>
        <v>310648.0</v>
      </c>
      <c r="G28" s="11">
        <f>VLOOKUP(E28,'Simple Salary Structure'!$B$8:$I$16,3,0)</f>
        <v>150000.0</v>
      </c>
      <c r="H28" s="11">
        <f>VLOOKUP($E28,'Simple Salary Structure'!$B$8:$I$16,4,0)</f>
        <v>20000.0</v>
      </c>
      <c r="I28" s="11">
        <f>VLOOKUP($E28,'Simple Salary Structure'!$B$8:$I$16,5,0)</f>
        <v>31064.800000000003</v>
      </c>
      <c r="J28" s="11">
        <f>VLOOKUP($E28,'Simple Salary Structure'!$B$8:$I$16,6,0)</f>
        <v>5000.0</v>
      </c>
      <c r="K28" s="11">
        <f>VLOOKUP($E28,'Simple Salary Structure'!$B$8:$I$16,7,0)</f>
        <v>10000.0</v>
      </c>
      <c r="L28" s="11">
        <f>VLOOKUP($E28,'Simple Salary Structure'!$B$8:$I$16,8,0)</f>
        <v>526712.8</v>
      </c>
    </row>
    <row r="29" spans="8:8" ht="17.25" customHeight="1">
      <c r="A29" s="9">
        <v>21.0</v>
      </c>
      <c r="B29" s="9" t="s">
        <v>67</v>
      </c>
      <c r="C29" s="10" t="s">
        <v>68</v>
      </c>
      <c r="D29" s="10" t="s">
        <v>20</v>
      </c>
      <c r="E29" s="10" t="s">
        <v>21</v>
      </c>
      <c r="F29" s="11">
        <f>VLOOKUP(E29,'Simple Salary Structure'!$B$8:$I$16,2,0)</f>
        <v>415159.0</v>
      </c>
      <c r="G29" s="11">
        <f>VLOOKUP(E29,'Simple Salary Structure'!$B$8:$I$16,3,0)</f>
        <v>150000.0</v>
      </c>
      <c r="H29" s="11">
        <f>VLOOKUP($E29,'Simple Salary Structure'!$B$8:$I$16,4,0)</f>
        <v>20001.0</v>
      </c>
      <c r="I29" s="11">
        <f>VLOOKUP($E29,'Simple Salary Structure'!$B$8:$I$16,5,0)</f>
        <v>41515.9</v>
      </c>
      <c r="J29" s="11">
        <f>VLOOKUP($E29,'Simple Salary Structure'!$B$8:$I$16,6,0)</f>
        <v>5000.0</v>
      </c>
      <c r="K29" s="11">
        <f>VLOOKUP($E29,'Simple Salary Structure'!$B$8:$I$16,7,0)</f>
        <v>10000.0</v>
      </c>
      <c r="L29" s="11">
        <f>VLOOKUP($E29,'Simple Salary Structure'!$B$8:$I$16,8,0)</f>
        <v>641675.9</v>
      </c>
    </row>
    <row r="30" spans="8:8" ht="17.25" customHeight="1">
      <c r="A30" s="9">
        <v>22.0</v>
      </c>
      <c r="B30" s="9" t="s">
        <v>69</v>
      </c>
      <c r="C30" s="10" t="s">
        <v>70</v>
      </c>
      <c r="D30" s="10" t="s">
        <v>24</v>
      </c>
      <c r="E30" s="10" t="s">
        <v>17</v>
      </c>
      <c r="F30" s="11">
        <f>VLOOKUP(E30,'Simple Salary Structure'!$B$8:$I$16,2,0)</f>
        <v>483646.0</v>
      </c>
      <c r="G30" s="11">
        <f>VLOOKUP(E30,'Simple Salary Structure'!$B$8:$I$16,3,0)</f>
        <v>150000.0</v>
      </c>
      <c r="H30" s="11">
        <f>VLOOKUP($E30,'Simple Salary Structure'!$B$8:$I$16,4,0)</f>
        <v>20002.0</v>
      </c>
      <c r="I30" s="11">
        <f>VLOOKUP($E30,'Simple Salary Structure'!$B$8:$I$16,5,0)</f>
        <v>48364.600000000006</v>
      </c>
      <c r="J30" s="11">
        <f>VLOOKUP($E30,'Simple Salary Structure'!$B$8:$I$16,6,0)</f>
        <v>5000.0</v>
      </c>
      <c r="K30" s="11">
        <f>VLOOKUP($E30,'Simple Salary Structure'!$B$8:$I$16,7,0)</f>
        <v>10000.0</v>
      </c>
      <c r="L30" s="11">
        <f>VLOOKUP($E30,'Simple Salary Structure'!$B$8:$I$16,8,0)</f>
        <v>717012.6</v>
      </c>
    </row>
    <row r="31" spans="8:8" ht="17.25" customHeight="1">
      <c r="A31" s="9">
        <v>23.0</v>
      </c>
      <c r="B31" s="9" t="s">
        <v>71</v>
      </c>
      <c r="C31" s="10" t="s">
        <v>72</v>
      </c>
      <c r="D31" s="10" t="s">
        <v>27</v>
      </c>
      <c r="E31" s="10" t="s">
        <v>61</v>
      </c>
      <c r="F31" s="11">
        <f>VLOOKUP(E31,'Simple Salary Structure'!$B$8:$I$16,2,0)</f>
        <v>495507.0</v>
      </c>
      <c r="G31" s="11">
        <f>VLOOKUP(E31,'Simple Salary Structure'!$B$8:$I$16,3,0)</f>
        <v>150000.0</v>
      </c>
      <c r="H31" s="11">
        <f>VLOOKUP($E31,'Simple Salary Structure'!$B$8:$I$16,4,0)</f>
        <v>20003.0</v>
      </c>
      <c r="I31" s="11">
        <f>VLOOKUP($E31,'Simple Salary Structure'!$B$8:$I$16,5,0)</f>
        <v>49550.700000000004</v>
      </c>
      <c r="J31" s="11">
        <f>VLOOKUP($E31,'Simple Salary Structure'!$B$8:$I$16,6,0)</f>
        <v>5000.0</v>
      </c>
      <c r="K31" s="11">
        <f>VLOOKUP($E31,'Simple Salary Structure'!$B$8:$I$16,7,0)</f>
        <v>10000.0</v>
      </c>
      <c r="L31" s="11">
        <f>VLOOKUP($E31,'Simple Salary Structure'!$B$8:$I$16,8,0)</f>
        <v>730060.7</v>
      </c>
    </row>
    <row r="32" spans="8:8" ht="17.25" customHeight="1">
      <c r="A32" s="9">
        <v>24.0</v>
      </c>
      <c r="B32" s="9" t="s">
        <v>73</v>
      </c>
      <c r="C32" s="10" t="s">
        <v>74</v>
      </c>
      <c r="D32" s="10" t="s">
        <v>27</v>
      </c>
      <c r="E32" s="10" t="s">
        <v>31</v>
      </c>
      <c r="F32" s="11">
        <f>VLOOKUP(E32,'Simple Salary Structure'!$B$8:$I$16,2,0)</f>
        <v>550208.0</v>
      </c>
      <c r="G32" s="11">
        <f>VLOOKUP(E32,'Simple Salary Structure'!$B$8:$I$16,3,0)</f>
        <v>150000.0</v>
      </c>
      <c r="H32" s="11">
        <f>VLOOKUP($E32,'Simple Salary Structure'!$B$8:$I$16,4,0)</f>
        <v>20004.0</v>
      </c>
      <c r="I32" s="11">
        <f>VLOOKUP($E32,'Simple Salary Structure'!$B$8:$I$16,5,0)</f>
        <v>55020.8</v>
      </c>
      <c r="J32" s="11">
        <f>VLOOKUP($E32,'Simple Salary Structure'!$B$8:$I$16,6,0)</f>
        <v>5000.0</v>
      </c>
      <c r="K32" s="11">
        <f>VLOOKUP($E32,'Simple Salary Structure'!$B$8:$I$16,7,0)</f>
        <v>10000.0</v>
      </c>
      <c r="L32" s="11">
        <f>VLOOKUP($E32,'Simple Salary Structure'!$B$8:$I$16,8,0)</f>
        <v>790232.8</v>
      </c>
    </row>
    <row r="33" spans="8:8" ht="17.25" customHeight="1">
      <c r="A33" s="9">
        <v>25.0</v>
      </c>
      <c r="B33" s="9" t="s">
        <v>75</v>
      </c>
      <c r="C33" s="10" t="s">
        <v>76</v>
      </c>
      <c r="D33" s="10" t="s">
        <v>27</v>
      </c>
      <c r="E33" s="10" t="s">
        <v>28</v>
      </c>
      <c r="F33" s="11">
        <f>VLOOKUP(E33,'Simple Salary Structure'!$B$8:$I$16,2,0)</f>
        <v>685899.0</v>
      </c>
      <c r="G33" s="11">
        <f>VLOOKUP(E33,'Simple Salary Structure'!$B$8:$I$16,3,0)</f>
        <v>150000.0</v>
      </c>
      <c r="H33" s="11">
        <f>VLOOKUP($E33,'Simple Salary Structure'!$B$8:$I$16,4,0)</f>
        <v>20005.0</v>
      </c>
      <c r="I33" s="11">
        <f>VLOOKUP($E33,'Simple Salary Structure'!$B$8:$I$16,5,0)</f>
        <v>68589.90000000001</v>
      </c>
      <c r="J33" s="11">
        <f>VLOOKUP($E33,'Simple Salary Structure'!$B$8:$I$16,6,0)</f>
        <v>5000.0</v>
      </c>
      <c r="K33" s="11">
        <f>VLOOKUP($E33,'Simple Salary Structure'!$B$8:$I$16,7,0)</f>
        <v>10000.0</v>
      </c>
      <c r="L33" s="11">
        <f>VLOOKUP($E33,'Simple Salary Structure'!$B$8:$I$16,8,0)</f>
        <v>939493.9</v>
      </c>
    </row>
    <row r="34" spans="8:8" ht="17.25" customHeight="1">
      <c r="A34" s="9">
        <v>26.0</v>
      </c>
      <c r="B34" s="9" t="s">
        <v>77</v>
      </c>
      <c r="C34" s="10" t="s">
        <v>78</v>
      </c>
      <c r="D34" s="10" t="s">
        <v>24</v>
      </c>
      <c r="E34" s="10" t="s">
        <v>36</v>
      </c>
      <c r="F34" s="11">
        <f>VLOOKUP(E34,'Simple Salary Structure'!$B$8:$I$16,2,0)</f>
        <v>810490.0</v>
      </c>
      <c r="G34" s="11">
        <f>VLOOKUP(E34,'Simple Salary Structure'!$B$8:$I$16,3,0)</f>
        <v>150000.0</v>
      </c>
      <c r="H34" s="11">
        <f>VLOOKUP($E34,'Simple Salary Structure'!$B$8:$I$16,4,0)</f>
        <v>20006.0</v>
      </c>
      <c r="I34" s="11">
        <f>VLOOKUP($E34,'Simple Salary Structure'!$B$8:$I$16,5,0)</f>
        <v>81049.0</v>
      </c>
      <c r="J34" s="11">
        <f>VLOOKUP($E34,'Simple Salary Structure'!$B$8:$I$16,6,0)</f>
        <v>5000.0</v>
      </c>
      <c r="K34" s="11">
        <f>VLOOKUP($E34,'Simple Salary Structure'!$B$8:$I$16,7,0)</f>
        <v>10000.0</v>
      </c>
      <c r="L34" s="11">
        <f>VLOOKUP($E34,'Simple Salary Structure'!$B$8:$I$16,8,0)</f>
        <v>1076545.0</v>
      </c>
    </row>
    <row r="35" spans="8:8" ht="17.25" customHeight="1">
      <c r="A35" s="9">
        <v>27.0</v>
      </c>
      <c r="B35" s="9" t="s">
        <v>79</v>
      </c>
      <c r="C35" s="10" t="s">
        <v>80</v>
      </c>
      <c r="D35" s="10" t="s">
        <v>24</v>
      </c>
      <c r="E35" s="10" t="s">
        <v>39</v>
      </c>
      <c r="F35" s="11">
        <f>VLOOKUP(E35,'Simple Salary Structure'!$B$8:$I$16,2,0)</f>
        <v>918468.0</v>
      </c>
      <c r="G35" s="11">
        <f>VLOOKUP(E35,'Simple Salary Structure'!$B$8:$I$16,3,0)</f>
        <v>150000.0</v>
      </c>
      <c r="H35" s="11">
        <f>VLOOKUP($E35,'Simple Salary Structure'!$B$8:$I$16,4,0)</f>
        <v>20007.0</v>
      </c>
      <c r="I35" s="11">
        <f>VLOOKUP($E35,'Simple Salary Structure'!$B$8:$I$16,5,0)</f>
        <v>91846.8</v>
      </c>
      <c r="J35" s="11">
        <f>VLOOKUP($E35,'Simple Salary Structure'!$B$8:$I$16,6,0)</f>
        <v>5000.0</v>
      </c>
      <c r="K35" s="11">
        <f>VLOOKUP($E35,'Simple Salary Structure'!$B$8:$I$16,7,0)</f>
        <v>10000.0</v>
      </c>
      <c r="L35" s="11">
        <f>VLOOKUP($E35,'Simple Salary Structure'!$B$8:$I$16,8,0)</f>
        <v>1195321.8</v>
      </c>
    </row>
    <row r="36" spans="8:8" ht="17.25" customHeight="1">
      <c r="A36" s="9">
        <v>28.0</v>
      </c>
      <c r="B36" s="9" t="s">
        <v>81</v>
      </c>
      <c r="C36" s="10" t="s">
        <v>82</v>
      </c>
      <c r="D36" s="10" t="s">
        <v>20</v>
      </c>
      <c r="E36" s="10" t="s">
        <v>17</v>
      </c>
      <c r="F36" s="11">
        <f>VLOOKUP(E36,'Simple Salary Structure'!$B$8:$I$16,2,0)</f>
        <v>483646.0</v>
      </c>
      <c r="G36" s="11">
        <f>VLOOKUP(E36,'Simple Salary Structure'!$B$8:$I$16,3,0)</f>
        <v>150000.0</v>
      </c>
      <c r="H36" s="11">
        <f>VLOOKUP($E36,'Simple Salary Structure'!$B$8:$I$16,4,0)</f>
        <v>20002.0</v>
      </c>
      <c r="I36" s="11">
        <f>VLOOKUP($E36,'Simple Salary Structure'!$B$8:$I$16,5,0)</f>
        <v>48364.600000000006</v>
      </c>
      <c r="J36" s="11">
        <f>VLOOKUP($E36,'Simple Salary Structure'!$B$8:$I$16,6,0)</f>
        <v>5000.0</v>
      </c>
      <c r="K36" s="11">
        <f>VLOOKUP($E36,'Simple Salary Structure'!$B$8:$I$16,7,0)</f>
        <v>10000.0</v>
      </c>
      <c r="L36" s="11">
        <f>VLOOKUP($E36,'Simple Salary Structure'!$B$8:$I$16,8,0)</f>
        <v>717012.6</v>
      </c>
    </row>
    <row r="37" spans="8:8" ht="17.25" customHeight="1">
      <c r="A37" s="9">
        <v>29.0</v>
      </c>
      <c r="B37" s="9" t="s">
        <v>83</v>
      </c>
      <c r="C37" s="10" t="s">
        <v>84</v>
      </c>
      <c r="D37" s="10" t="s">
        <v>20</v>
      </c>
      <c r="E37" s="10" t="s">
        <v>61</v>
      </c>
      <c r="F37" s="11">
        <f>VLOOKUP(E37,'Simple Salary Structure'!$B$8:$I$16,2,0)</f>
        <v>495507.0</v>
      </c>
      <c r="G37" s="11">
        <f>VLOOKUP(E37,'Simple Salary Structure'!$B$8:$I$16,3,0)</f>
        <v>150000.0</v>
      </c>
      <c r="H37" s="11">
        <f>VLOOKUP($E37,'Simple Salary Structure'!$B$8:$I$16,4,0)</f>
        <v>20003.0</v>
      </c>
      <c r="I37" s="11">
        <f>VLOOKUP($E37,'Simple Salary Structure'!$B$8:$I$16,5,0)</f>
        <v>49550.700000000004</v>
      </c>
      <c r="J37" s="11">
        <f>VLOOKUP($E37,'Simple Salary Structure'!$B$8:$I$16,6,0)</f>
        <v>5000.0</v>
      </c>
      <c r="K37" s="11">
        <f>VLOOKUP($E37,'Simple Salary Structure'!$B$8:$I$16,7,0)</f>
        <v>10000.0</v>
      </c>
      <c r="L37" s="11">
        <f>VLOOKUP($E37,'Simple Salary Structure'!$B$8:$I$16,8,0)</f>
        <v>730060.7</v>
      </c>
    </row>
    <row r="38" spans="8:8" ht="17.25" customHeight="1">
      <c r="A38" s="9">
        <v>30.0</v>
      </c>
      <c r="B38" s="9" t="s">
        <v>85</v>
      </c>
      <c r="C38" s="10" t="s">
        <v>86</v>
      </c>
      <c r="D38" s="10" t="s">
        <v>24</v>
      </c>
      <c r="E38" s="10" t="s">
        <v>31</v>
      </c>
      <c r="F38" s="11">
        <f>VLOOKUP(E38,'Simple Salary Structure'!$B$8:$I$16,2,0)</f>
        <v>550208.0</v>
      </c>
      <c r="G38" s="11">
        <f>VLOOKUP(E38,'Simple Salary Structure'!$B$8:$I$16,3,0)</f>
        <v>150000.0</v>
      </c>
      <c r="H38" s="11">
        <f>VLOOKUP($E38,'Simple Salary Structure'!$B$8:$I$16,4,0)</f>
        <v>20004.0</v>
      </c>
      <c r="I38" s="11">
        <f>VLOOKUP($E38,'Simple Salary Structure'!$B$8:$I$16,5,0)</f>
        <v>55020.8</v>
      </c>
      <c r="J38" s="11">
        <f>VLOOKUP($E38,'Simple Salary Structure'!$B$8:$I$16,6,0)</f>
        <v>5000.0</v>
      </c>
      <c r="K38" s="11">
        <f>VLOOKUP($E38,'Simple Salary Structure'!$B$8:$I$16,7,0)</f>
        <v>10000.0</v>
      </c>
      <c r="L38" s="11">
        <f>VLOOKUP($E38,'Simple Salary Structure'!$B$8:$I$16,8,0)</f>
        <v>790232.8</v>
      </c>
    </row>
    <row r="39" spans="8:8" ht="17.25" customHeight="1">
      <c r="A39" s="9">
        <v>31.0</v>
      </c>
      <c r="B39" s="9" t="s">
        <v>87</v>
      </c>
      <c r="C39" s="10" t="s">
        <v>88</v>
      </c>
      <c r="D39" s="10" t="s">
        <v>24</v>
      </c>
      <c r="E39" s="10" t="s">
        <v>28</v>
      </c>
      <c r="F39" s="11">
        <f>VLOOKUP(E39,'Simple Salary Structure'!$B$8:$I$16,2,0)</f>
        <v>685899.0</v>
      </c>
      <c r="G39" s="11">
        <f>VLOOKUP(E39,'Simple Salary Structure'!$B$8:$I$16,3,0)</f>
        <v>150000.0</v>
      </c>
      <c r="H39" s="11">
        <f>VLOOKUP($E39,'Simple Salary Structure'!$B$8:$I$16,4,0)</f>
        <v>20005.0</v>
      </c>
      <c r="I39" s="11">
        <f>VLOOKUP($E39,'Simple Salary Structure'!$B$8:$I$16,5,0)</f>
        <v>68589.90000000001</v>
      </c>
      <c r="J39" s="11">
        <f>VLOOKUP($E39,'Simple Salary Structure'!$B$8:$I$16,6,0)</f>
        <v>5000.0</v>
      </c>
      <c r="K39" s="11">
        <f>VLOOKUP($E39,'Simple Salary Structure'!$B$8:$I$16,7,0)</f>
        <v>10000.0</v>
      </c>
      <c r="L39" s="11">
        <f>VLOOKUP($E39,'Simple Salary Structure'!$B$8:$I$16,8,0)</f>
        <v>939493.9</v>
      </c>
    </row>
    <row r="40" spans="8:8" ht="17.25" customHeight="1">
      <c r="A40" s="9">
        <v>32.0</v>
      </c>
      <c r="B40" s="9" t="s">
        <v>89</v>
      </c>
      <c r="C40" s="10" t="s">
        <v>90</v>
      </c>
      <c r="D40" s="10" t="s">
        <v>24</v>
      </c>
      <c r="E40" s="10" t="s">
        <v>66</v>
      </c>
      <c r="F40" s="11">
        <f>VLOOKUP(E40,'Simple Salary Structure'!$B$8:$I$16,2,0)</f>
        <v>310648.0</v>
      </c>
      <c r="G40" s="11">
        <f>VLOOKUP(E40,'Simple Salary Structure'!$B$8:$I$16,3,0)</f>
        <v>150000.0</v>
      </c>
      <c r="H40" s="11">
        <f>VLOOKUP($E40,'Simple Salary Structure'!$B$8:$I$16,4,0)</f>
        <v>20000.0</v>
      </c>
      <c r="I40" s="11">
        <f>VLOOKUP($E40,'Simple Salary Structure'!$B$8:$I$16,5,0)</f>
        <v>31064.800000000003</v>
      </c>
      <c r="J40" s="11">
        <f>VLOOKUP($E40,'Simple Salary Structure'!$B$8:$I$16,6,0)</f>
        <v>5000.0</v>
      </c>
      <c r="K40" s="11">
        <f>VLOOKUP($E40,'Simple Salary Structure'!$B$8:$I$16,7,0)</f>
        <v>10000.0</v>
      </c>
      <c r="L40" s="11">
        <f>VLOOKUP($E40,'Simple Salary Structure'!$B$8:$I$16,8,0)</f>
        <v>526712.8</v>
      </c>
    </row>
    <row r="41" spans="8:8" ht="17.25" customHeight="1">
      <c r="A41" s="9">
        <v>33.0</v>
      </c>
      <c r="B41" s="9" t="s">
        <v>91</v>
      </c>
      <c r="C41" s="10" t="s">
        <v>92</v>
      </c>
      <c r="D41" s="10" t="s">
        <v>24</v>
      </c>
      <c r="E41" s="10" t="s">
        <v>21</v>
      </c>
      <c r="F41" s="11">
        <f>VLOOKUP(E41,'Simple Salary Structure'!$B$8:$I$16,2,0)</f>
        <v>415159.0</v>
      </c>
      <c r="G41" s="11">
        <f>VLOOKUP(E41,'Simple Salary Structure'!$B$8:$I$16,3,0)</f>
        <v>150000.0</v>
      </c>
      <c r="H41" s="11">
        <f>VLOOKUP($E41,'Simple Salary Structure'!$B$8:$I$16,4,0)</f>
        <v>20001.0</v>
      </c>
      <c r="I41" s="11">
        <f>VLOOKUP($E41,'Simple Salary Structure'!$B$8:$I$16,5,0)</f>
        <v>41515.9</v>
      </c>
      <c r="J41" s="11">
        <f>VLOOKUP($E41,'Simple Salary Structure'!$B$8:$I$16,6,0)</f>
        <v>5000.0</v>
      </c>
      <c r="K41" s="11">
        <f>VLOOKUP($E41,'Simple Salary Structure'!$B$8:$I$16,7,0)</f>
        <v>10000.0</v>
      </c>
      <c r="L41" s="11">
        <f>VLOOKUP($E41,'Simple Salary Structure'!$B$8:$I$16,8,0)</f>
        <v>641675.9</v>
      </c>
    </row>
    <row r="42" spans="8:8" ht="17.25" customHeight="1">
      <c r="A42" s="9">
        <v>34.0</v>
      </c>
      <c r="B42" s="9" t="s">
        <v>93</v>
      </c>
      <c r="C42" s="10" t="s">
        <v>94</v>
      </c>
      <c r="D42" s="10" t="s">
        <v>27</v>
      </c>
      <c r="E42" s="10" t="s">
        <v>66</v>
      </c>
      <c r="F42" s="11">
        <f>VLOOKUP(E42,'Simple Salary Structure'!$B$8:$I$16,2,0)</f>
        <v>310648.0</v>
      </c>
      <c r="G42" s="11">
        <f>VLOOKUP(E42,'Simple Salary Structure'!$B$8:$I$16,3,0)</f>
        <v>150000.0</v>
      </c>
      <c r="H42" s="11">
        <f>VLOOKUP($E42,'Simple Salary Structure'!$B$8:$I$16,4,0)</f>
        <v>20000.0</v>
      </c>
      <c r="I42" s="11">
        <f>VLOOKUP($E42,'Simple Salary Structure'!$B$8:$I$16,5,0)</f>
        <v>31064.800000000003</v>
      </c>
      <c r="J42" s="11">
        <f>VLOOKUP($E42,'Simple Salary Structure'!$B$8:$I$16,6,0)</f>
        <v>5000.0</v>
      </c>
      <c r="K42" s="11">
        <f>VLOOKUP($E42,'Simple Salary Structure'!$B$8:$I$16,7,0)</f>
        <v>10000.0</v>
      </c>
      <c r="L42" s="11">
        <f>VLOOKUP($E42,'Simple Salary Structure'!$B$8:$I$16,8,0)</f>
        <v>526712.8</v>
      </c>
    </row>
    <row r="43" spans="8:8" ht="17.25" customHeight="1">
      <c r="A43" s="9">
        <v>35.0</v>
      </c>
      <c r="B43" s="9" t="s">
        <v>95</v>
      </c>
      <c r="C43" s="10" t="s">
        <v>96</v>
      </c>
      <c r="D43" s="10" t="s">
        <v>27</v>
      </c>
      <c r="E43" s="10" t="s">
        <v>21</v>
      </c>
      <c r="F43" s="11">
        <f>VLOOKUP(E43,'Simple Salary Structure'!$B$8:$I$16,2,0)</f>
        <v>415159.0</v>
      </c>
      <c r="G43" s="11">
        <f>VLOOKUP(E43,'Simple Salary Structure'!$B$8:$I$16,3,0)</f>
        <v>150000.0</v>
      </c>
      <c r="H43" s="11">
        <f>VLOOKUP($E43,'Simple Salary Structure'!$B$8:$I$16,4,0)</f>
        <v>20001.0</v>
      </c>
      <c r="I43" s="11">
        <f>VLOOKUP($E43,'Simple Salary Structure'!$B$8:$I$16,5,0)</f>
        <v>41515.9</v>
      </c>
      <c r="J43" s="11">
        <f>VLOOKUP($E43,'Simple Salary Structure'!$B$8:$I$16,6,0)</f>
        <v>5000.0</v>
      </c>
      <c r="K43" s="11">
        <f>VLOOKUP($E43,'Simple Salary Structure'!$B$8:$I$16,7,0)</f>
        <v>10000.0</v>
      </c>
      <c r="L43" s="11">
        <f>VLOOKUP($E43,'Simple Salary Structure'!$B$8:$I$16,8,0)</f>
        <v>641675.9</v>
      </c>
    </row>
    <row r="44" spans="8:8" ht="17.25" customHeight="1">
      <c r="A44" s="9">
        <v>36.0</v>
      </c>
      <c r="B44" s="9" t="s">
        <v>97</v>
      </c>
      <c r="C44" s="10" t="s">
        <v>98</v>
      </c>
      <c r="D44" s="10" t="s">
        <v>16</v>
      </c>
      <c r="E44" s="10" t="s">
        <v>66</v>
      </c>
      <c r="F44" s="11">
        <f>VLOOKUP(E44,'Simple Salary Structure'!$B$8:$I$16,2,0)</f>
        <v>310648.0</v>
      </c>
      <c r="G44" s="11">
        <f>VLOOKUP(E44,'Simple Salary Structure'!$B$8:$I$16,3,0)</f>
        <v>150000.0</v>
      </c>
      <c r="H44" s="11">
        <f>VLOOKUP($E44,'Simple Salary Structure'!$B$8:$I$16,4,0)</f>
        <v>20000.0</v>
      </c>
      <c r="I44" s="11">
        <f>VLOOKUP($E44,'Simple Salary Structure'!$B$8:$I$16,5,0)</f>
        <v>31064.800000000003</v>
      </c>
      <c r="J44" s="11">
        <f>VLOOKUP($E44,'Simple Salary Structure'!$B$8:$I$16,6,0)</f>
        <v>5000.0</v>
      </c>
      <c r="K44" s="11">
        <f>VLOOKUP($E44,'Simple Salary Structure'!$B$8:$I$16,7,0)</f>
        <v>10000.0</v>
      </c>
      <c r="L44" s="11">
        <f>VLOOKUP($E44,'Simple Salary Structure'!$B$8:$I$16,8,0)</f>
        <v>526712.8</v>
      </c>
    </row>
    <row r="45" spans="8:8" ht="17.25" customHeight="1">
      <c r="A45" s="9">
        <v>37.0</v>
      </c>
      <c r="B45" s="9" t="s">
        <v>99</v>
      </c>
      <c r="C45" s="10" t="s">
        <v>100</v>
      </c>
      <c r="D45" s="10" t="s">
        <v>16</v>
      </c>
      <c r="E45" s="10" t="s">
        <v>21</v>
      </c>
      <c r="F45" s="11">
        <f>VLOOKUP(E45,'Simple Salary Structure'!$B$8:$I$16,2,0)</f>
        <v>415159.0</v>
      </c>
      <c r="G45" s="11">
        <f>VLOOKUP(E45,'Simple Salary Structure'!$B$8:$I$16,3,0)</f>
        <v>150000.0</v>
      </c>
      <c r="H45" s="11">
        <f>VLOOKUP($E45,'Simple Salary Structure'!$B$8:$I$16,4,0)</f>
        <v>20001.0</v>
      </c>
      <c r="I45" s="11">
        <f>VLOOKUP($E45,'Simple Salary Structure'!$B$8:$I$16,5,0)</f>
        <v>41515.9</v>
      </c>
      <c r="J45" s="11">
        <f>VLOOKUP($E45,'Simple Salary Structure'!$B$8:$I$16,6,0)</f>
        <v>5000.0</v>
      </c>
      <c r="K45" s="11">
        <f>VLOOKUP($E45,'Simple Salary Structure'!$B$8:$I$16,7,0)</f>
        <v>10000.0</v>
      </c>
      <c r="L45" s="11">
        <f>VLOOKUP($E45,'Simple Salary Structure'!$B$8:$I$16,8,0)</f>
        <v>641675.9</v>
      </c>
    </row>
    <row r="46" spans="8:8" ht="17.25" customHeight="1">
      <c r="A46" s="9">
        <v>38.0</v>
      </c>
      <c r="B46" s="9" t="s">
        <v>101</v>
      </c>
      <c r="C46" s="10" t="s">
        <v>102</v>
      </c>
      <c r="D46" s="10" t="s">
        <v>27</v>
      </c>
      <c r="E46" s="10" t="s">
        <v>17</v>
      </c>
      <c r="F46" s="11">
        <f>VLOOKUP(E46,'Simple Salary Structure'!$B$8:$I$16,2,0)</f>
        <v>483646.0</v>
      </c>
      <c r="G46" s="11">
        <f>VLOOKUP(E46,'Simple Salary Structure'!$B$8:$I$16,3,0)</f>
        <v>150000.0</v>
      </c>
      <c r="H46" s="11">
        <f>VLOOKUP($E46,'Simple Salary Structure'!$B$8:$I$16,4,0)</f>
        <v>20002.0</v>
      </c>
      <c r="I46" s="11">
        <f>VLOOKUP($E46,'Simple Salary Structure'!$B$8:$I$16,5,0)</f>
        <v>48364.600000000006</v>
      </c>
      <c r="J46" s="11">
        <f>VLOOKUP($E46,'Simple Salary Structure'!$B$8:$I$16,6,0)</f>
        <v>5000.0</v>
      </c>
      <c r="K46" s="11">
        <f>VLOOKUP($E46,'Simple Salary Structure'!$B$8:$I$16,7,0)</f>
        <v>10000.0</v>
      </c>
      <c r="L46" s="11">
        <f>VLOOKUP($E46,'Simple Salary Structure'!$B$8:$I$16,8,0)</f>
        <v>717012.6</v>
      </c>
    </row>
    <row r="47" spans="8:8" ht="17.25" customHeight="1">
      <c r="A47" s="9">
        <v>39.0</v>
      </c>
      <c r="B47" s="9" t="s">
        <v>103</v>
      </c>
      <c r="C47" s="10" t="s">
        <v>104</v>
      </c>
      <c r="D47" s="10" t="s">
        <v>16</v>
      </c>
      <c r="E47" s="10" t="s">
        <v>61</v>
      </c>
      <c r="F47" s="11">
        <f>VLOOKUP(E47,'Simple Salary Structure'!$B$8:$I$16,2,0)</f>
        <v>495507.0</v>
      </c>
      <c r="G47" s="11">
        <f>VLOOKUP(E47,'Simple Salary Structure'!$B$8:$I$16,3,0)</f>
        <v>150000.0</v>
      </c>
      <c r="H47" s="11">
        <f>VLOOKUP($E47,'Simple Salary Structure'!$B$8:$I$16,4,0)</f>
        <v>20003.0</v>
      </c>
      <c r="I47" s="11">
        <f>VLOOKUP($E47,'Simple Salary Structure'!$B$8:$I$16,5,0)</f>
        <v>49550.700000000004</v>
      </c>
      <c r="J47" s="11">
        <f>VLOOKUP($E47,'Simple Salary Structure'!$B$8:$I$16,6,0)</f>
        <v>5000.0</v>
      </c>
      <c r="K47" s="11">
        <f>VLOOKUP($E47,'Simple Salary Structure'!$B$8:$I$16,7,0)</f>
        <v>10000.0</v>
      </c>
      <c r="L47" s="11">
        <f>VLOOKUP($E47,'Simple Salary Structure'!$B$8:$I$16,8,0)</f>
        <v>730060.7</v>
      </c>
    </row>
    <row r="48" spans="8:8" ht="17.25" customHeight="1">
      <c r="A48" s="9">
        <v>40.0</v>
      </c>
      <c r="B48" s="9" t="s">
        <v>105</v>
      </c>
      <c r="C48" s="10" t="s">
        <v>106</v>
      </c>
      <c r="D48" s="10" t="s">
        <v>27</v>
      </c>
      <c r="E48" s="10" t="s">
        <v>31</v>
      </c>
      <c r="F48" s="11">
        <f>VLOOKUP(E48,'Simple Salary Structure'!$B$8:$I$16,2,0)</f>
        <v>550208.0</v>
      </c>
      <c r="G48" s="11">
        <f>VLOOKUP(E48,'Simple Salary Structure'!$B$8:$I$16,3,0)</f>
        <v>150000.0</v>
      </c>
      <c r="H48" s="11">
        <f>VLOOKUP($E48,'Simple Salary Structure'!$B$8:$I$16,4,0)</f>
        <v>20004.0</v>
      </c>
      <c r="I48" s="11">
        <f>VLOOKUP($E48,'Simple Salary Structure'!$B$8:$I$16,5,0)</f>
        <v>55020.8</v>
      </c>
      <c r="J48" s="11">
        <f>VLOOKUP($E48,'Simple Salary Structure'!$B$8:$I$16,6,0)</f>
        <v>5000.0</v>
      </c>
      <c r="K48" s="11">
        <f>VLOOKUP($E48,'Simple Salary Structure'!$B$8:$I$16,7,0)</f>
        <v>10000.0</v>
      </c>
      <c r="L48" s="11">
        <f>VLOOKUP($E48,'Simple Salary Structure'!$B$8:$I$16,8,0)</f>
        <v>790232.8</v>
      </c>
    </row>
    <row r="49" spans="8:8" ht="17.25" customHeight="1">
      <c r="A49" s="9">
        <v>41.0</v>
      </c>
      <c r="B49" s="9" t="s">
        <v>107</v>
      </c>
      <c r="C49" s="10" t="s">
        <v>108</v>
      </c>
      <c r="D49" s="10" t="s">
        <v>20</v>
      </c>
      <c r="E49" s="10" t="s">
        <v>21</v>
      </c>
      <c r="F49" s="11">
        <f>VLOOKUP(E49,'Simple Salary Structure'!$B$8:$I$16,2,0)</f>
        <v>415159.0</v>
      </c>
      <c r="G49" s="11">
        <f>VLOOKUP(E49,'Simple Salary Structure'!$B$8:$I$16,3,0)</f>
        <v>150000.0</v>
      </c>
      <c r="H49" s="11">
        <f>VLOOKUP($E49,'Simple Salary Structure'!$B$8:$I$16,4,0)</f>
        <v>20001.0</v>
      </c>
      <c r="I49" s="11">
        <f>VLOOKUP($E49,'Simple Salary Structure'!$B$8:$I$16,5,0)</f>
        <v>41515.9</v>
      </c>
      <c r="J49" s="11">
        <f>VLOOKUP($E49,'Simple Salary Structure'!$B$8:$I$16,6,0)</f>
        <v>5000.0</v>
      </c>
      <c r="K49" s="11">
        <f>VLOOKUP($E49,'Simple Salary Structure'!$B$8:$I$16,7,0)</f>
        <v>10000.0</v>
      </c>
      <c r="L49" s="11">
        <f>VLOOKUP($E49,'Simple Salary Structure'!$B$8:$I$16,8,0)</f>
        <v>641675.9</v>
      </c>
    </row>
    <row r="50" spans="8:8" ht="17.25" customHeight="1">
      <c r="A50" s="9">
        <v>42.0</v>
      </c>
      <c r="B50" s="9" t="s">
        <v>109</v>
      </c>
      <c r="C50" s="10" t="s">
        <v>110</v>
      </c>
      <c r="D50" s="10" t="s">
        <v>16</v>
      </c>
      <c r="E50" s="10" t="s">
        <v>66</v>
      </c>
      <c r="F50" s="11">
        <f>VLOOKUP(E50,'Simple Salary Structure'!$B$8:$I$16,2,0)</f>
        <v>310648.0</v>
      </c>
      <c r="G50" s="11">
        <f>VLOOKUP(E50,'Simple Salary Structure'!$B$8:$I$16,3,0)</f>
        <v>150000.0</v>
      </c>
      <c r="H50" s="11">
        <f>VLOOKUP($E50,'Simple Salary Structure'!$B$8:$I$16,4,0)</f>
        <v>20000.0</v>
      </c>
      <c r="I50" s="11">
        <f>VLOOKUP($E50,'Simple Salary Structure'!$B$8:$I$16,5,0)</f>
        <v>31064.800000000003</v>
      </c>
      <c r="J50" s="11">
        <f>VLOOKUP($E50,'Simple Salary Structure'!$B$8:$I$16,6,0)</f>
        <v>5000.0</v>
      </c>
      <c r="K50" s="11">
        <f>VLOOKUP($E50,'Simple Salary Structure'!$B$8:$I$16,7,0)</f>
        <v>10000.0</v>
      </c>
      <c r="L50" s="11">
        <f>VLOOKUP($E50,'Simple Salary Structure'!$B$8:$I$16,8,0)</f>
        <v>526712.8</v>
      </c>
    </row>
    <row r="51" spans="8:8" ht="17.25" customHeight="1">
      <c r="A51" s="9">
        <v>43.0</v>
      </c>
      <c r="B51" s="9" t="s">
        <v>111</v>
      </c>
      <c r="C51" s="10" t="s">
        <v>112</v>
      </c>
      <c r="D51" s="10" t="s">
        <v>24</v>
      </c>
      <c r="E51" s="10" t="s">
        <v>21</v>
      </c>
      <c r="F51" s="11">
        <f>VLOOKUP(E51,'Simple Salary Structure'!$B$8:$I$16,2,0)</f>
        <v>415159.0</v>
      </c>
      <c r="G51" s="11">
        <f>VLOOKUP(E51,'Simple Salary Structure'!$B$8:$I$16,3,0)</f>
        <v>150000.0</v>
      </c>
      <c r="H51" s="11">
        <f>VLOOKUP($E51,'Simple Salary Structure'!$B$8:$I$16,4,0)</f>
        <v>20001.0</v>
      </c>
      <c r="I51" s="11">
        <f>VLOOKUP($E51,'Simple Salary Structure'!$B$8:$I$16,5,0)</f>
        <v>41515.9</v>
      </c>
      <c r="J51" s="11">
        <f>VLOOKUP($E51,'Simple Salary Structure'!$B$8:$I$16,6,0)</f>
        <v>5000.0</v>
      </c>
      <c r="K51" s="11">
        <f>VLOOKUP($E51,'Simple Salary Structure'!$B$8:$I$16,7,0)</f>
        <v>10000.0</v>
      </c>
      <c r="L51" s="11">
        <f>VLOOKUP($E51,'Simple Salary Structure'!$B$8:$I$16,8,0)</f>
        <v>641675.9</v>
      </c>
    </row>
    <row r="52" spans="8:8" ht="17.25" customHeight="1">
      <c r="A52" s="9">
        <v>44.0</v>
      </c>
      <c r="B52" s="9" t="s">
        <v>113</v>
      </c>
      <c r="C52" s="10" t="s">
        <v>114</v>
      </c>
      <c r="D52" s="10" t="s">
        <v>24</v>
      </c>
      <c r="E52" s="10" t="s">
        <v>66</v>
      </c>
      <c r="F52" s="11">
        <f>VLOOKUP(E52,'Simple Salary Structure'!$B$8:$I$16,2,0)</f>
        <v>310648.0</v>
      </c>
      <c r="G52" s="11">
        <f>VLOOKUP(E52,'Simple Salary Structure'!$B$8:$I$16,3,0)</f>
        <v>150000.0</v>
      </c>
      <c r="H52" s="11">
        <f>VLOOKUP($E52,'Simple Salary Structure'!$B$8:$I$16,4,0)</f>
        <v>20000.0</v>
      </c>
      <c r="I52" s="11">
        <f>VLOOKUP($E52,'Simple Salary Structure'!$B$8:$I$16,5,0)</f>
        <v>31064.800000000003</v>
      </c>
      <c r="J52" s="11">
        <f>VLOOKUP($E52,'Simple Salary Structure'!$B$8:$I$16,6,0)</f>
        <v>5000.0</v>
      </c>
      <c r="K52" s="11">
        <f>VLOOKUP($E52,'Simple Salary Structure'!$B$8:$I$16,7,0)</f>
        <v>10000.0</v>
      </c>
      <c r="L52" s="11">
        <f>VLOOKUP($E52,'Simple Salary Structure'!$B$8:$I$16,8,0)</f>
        <v>526712.8</v>
      </c>
    </row>
    <row r="53" spans="8:8" ht="17.25" customHeight="1">
      <c r="A53" s="9">
        <v>45.0</v>
      </c>
      <c r="B53" s="9" t="s">
        <v>115</v>
      </c>
      <c r="C53" s="10" t="s">
        <v>116</v>
      </c>
      <c r="D53" s="10" t="s">
        <v>16</v>
      </c>
      <c r="E53" s="10" t="s">
        <v>21</v>
      </c>
      <c r="F53" s="11">
        <f>VLOOKUP(E53,'Simple Salary Structure'!$B$8:$I$16,2,0)</f>
        <v>415159.0</v>
      </c>
      <c r="G53" s="11">
        <f>VLOOKUP(E53,'Simple Salary Structure'!$B$8:$I$16,3,0)</f>
        <v>150000.0</v>
      </c>
      <c r="H53" s="11">
        <f>VLOOKUP($E53,'Simple Salary Structure'!$B$8:$I$16,4,0)</f>
        <v>20001.0</v>
      </c>
      <c r="I53" s="11">
        <f>VLOOKUP($E53,'Simple Salary Structure'!$B$8:$I$16,5,0)</f>
        <v>41515.9</v>
      </c>
      <c r="J53" s="11">
        <f>VLOOKUP($E53,'Simple Salary Structure'!$B$8:$I$16,6,0)</f>
        <v>5000.0</v>
      </c>
      <c r="K53" s="11">
        <f>VLOOKUP($E53,'Simple Salary Structure'!$B$8:$I$16,7,0)</f>
        <v>10000.0</v>
      </c>
      <c r="L53" s="11">
        <f>VLOOKUP($E53,'Simple Salary Structure'!$B$8:$I$16,8,0)</f>
        <v>641675.9</v>
      </c>
    </row>
    <row r="54" spans="8:8" ht="17.25" customHeight="1">
      <c r="A54" s="9">
        <v>46.0</v>
      </c>
      <c r="B54" s="9" t="s">
        <v>117</v>
      </c>
      <c r="C54" s="10" t="s">
        <v>118</v>
      </c>
      <c r="D54" s="10" t="s">
        <v>27</v>
      </c>
      <c r="E54" s="10" t="s">
        <v>17</v>
      </c>
      <c r="F54" s="11">
        <f>VLOOKUP(E54,'Simple Salary Structure'!$B$8:$I$16,2,0)</f>
        <v>483646.0</v>
      </c>
      <c r="G54" s="11">
        <f>VLOOKUP(E54,'Simple Salary Structure'!$B$8:$I$16,3,0)</f>
        <v>150000.0</v>
      </c>
      <c r="H54" s="11">
        <f>VLOOKUP($E54,'Simple Salary Structure'!$B$8:$I$16,4,0)</f>
        <v>20002.0</v>
      </c>
      <c r="I54" s="11">
        <f>VLOOKUP($E54,'Simple Salary Structure'!$B$8:$I$16,5,0)</f>
        <v>48364.600000000006</v>
      </c>
      <c r="J54" s="11">
        <f>VLOOKUP($E54,'Simple Salary Structure'!$B$8:$I$16,6,0)</f>
        <v>5000.0</v>
      </c>
      <c r="K54" s="11">
        <f>VLOOKUP($E54,'Simple Salary Structure'!$B$8:$I$16,7,0)</f>
        <v>10000.0</v>
      </c>
      <c r="L54" s="11">
        <f>VLOOKUP($E54,'Simple Salary Structure'!$B$8:$I$16,8,0)</f>
        <v>717012.6</v>
      </c>
    </row>
    <row r="55" spans="8:8" ht="17.25" customHeight="1">
      <c r="A55" s="9">
        <v>47.0</v>
      </c>
      <c r="B55" s="9" t="s">
        <v>119</v>
      </c>
      <c r="C55" s="10" t="s">
        <v>120</v>
      </c>
      <c r="D55" s="10" t="s">
        <v>27</v>
      </c>
      <c r="E55" s="10" t="s">
        <v>61</v>
      </c>
      <c r="F55" s="11">
        <f>VLOOKUP(E55,'Simple Salary Structure'!$B$8:$I$16,2,0)</f>
        <v>495507.0</v>
      </c>
      <c r="G55" s="11">
        <f>VLOOKUP(E55,'Simple Salary Structure'!$B$8:$I$16,3,0)</f>
        <v>150000.0</v>
      </c>
      <c r="H55" s="11">
        <f>VLOOKUP($E55,'Simple Salary Structure'!$B$8:$I$16,4,0)</f>
        <v>20003.0</v>
      </c>
      <c r="I55" s="11">
        <f>VLOOKUP($E55,'Simple Salary Structure'!$B$8:$I$16,5,0)</f>
        <v>49550.700000000004</v>
      </c>
      <c r="J55" s="11">
        <f>VLOOKUP($E55,'Simple Salary Structure'!$B$8:$I$16,6,0)</f>
        <v>5000.0</v>
      </c>
      <c r="K55" s="11">
        <f>VLOOKUP($E55,'Simple Salary Structure'!$B$8:$I$16,7,0)</f>
        <v>10000.0</v>
      </c>
      <c r="L55" s="11">
        <f>VLOOKUP($E55,'Simple Salary Structure'!$B$8:$I$16,8,0)</f>
        <v>730060.7</v>
      </c>
    </row>
    <row r="56" spans="8:8" ht="17.25" customHeight="1">
      <c r="A56" s="9">
        <v>48.0</v>
      </c>
      <c r="B56" s="9" t="s">
        <v>121</v>
      </c>
      <c r="C56" s="10" t="s">
        <v>122</v>
      </c>
      <c r="D56" s="10" t="s">
        <v>16</v>
      </c>
      <c r="E56" s="10" t="s">
        <v>31</v>
      </c>
      <c r="F56" s="11">
        <f>VLOOKUP(E56,'Simple Salary Structure'!$B$8:$I$16,2,0)</f>
        <v>550208.0</v>
      </c>
      <c r="G56" s="11">
        <f>VLOOKUP(E56,'Simple Salary Structure'!$B$8:$I$16,3,0)</f>
        <v>150000.0</v>
      </c>
      <c r="H56" s="11">
        <f>VLOOKUP($E56,'Simple Salary Structure'!$B$8:$I$16,4,0)</f>
        <v>20004.0</v>
      </c>
      <c r="I56" s="11">
        <f>VLOOKUP($E56,'Simple Salary Structure'!$B$8:$I$16,5,0)</f>
        <v>55020.8</v>
      </c>
      <c r="J56" s="11">
        <f>VLOOKUP($E56,'Simple Salary Structure'!$B$8:$I$16,6,0)</f>
        <v>5000.0</v>
      </c>
      <c r="K56" s="11">
        <f>VLOOKUP($E56,'Simple Salary Structure'!$B$8:$I$16,7,0)</f>
        <v>10000.0</v>
      </c>
      <c r="L56" s="11">
        <f>VLOOKUP($E56,'Simple Salary Structure'!$B$8:$I$16,8,0)</f>
        <v>790232.8</v>
      </c>
    </row>
    <row r="57" spans="8:8" ht="17.25" customHeight="1">
      <c r="A57" s="9">
        <v>49.0</v>
      </c>
      <c r="B57" s="9" t="s">
        <v>123</v>
      </c>
      <c r="C57" s="10" t="s">
        <v>124</v>
      </c>
      <c r="D57" s="10" t="s">
        <v>20</v>
      </c>
      <c r="E57" s="10" t="s">
        <v>28</v>
      </c>
      <c r="F57" s="11">
        <f>VLOOKUP(E57,'Simple Salary Structure'!$B$8:$I$16,2,0)</f>
        <v>685899.0</v>
      </c>
      <c r="G57" s="11">
        <f>VLOOKUP(E57,'Simple Salary Structure'!$B$8:$I$16,3,0)</f>
        <v>150000.0</v>
      </c>
      <c r="H57" s="11">
        <f>VLOOKUP($E57,'Simple Salary Structure'!$B$8:$I$16,4,0)</f>
        <v>20005.0</v>
      </c>
      <c r="I57" s="11">
        <f>VLOOKUP($E57,'Simple Salary Structure'!$B$8:$I$16,5,0)</f>
        <v>68589.90000000001</v>
      </c>
      <c r="J57" s="11">
        <f>VLOOKUP($E57,'Simple Salary Structure'!$B$8:$I$16,6,0)</f>
        <v>5000.0</v>
      </c>
      <c r="K57" s="11">
        <f>VLOOKUP($E57,'Simple Salary Structure'!$B$8:$I$16,7,0)</f>
        <v>10000.0</v>
      </c>
      <c r="L57" s="11">
        <f>VLOOKUP($E57,'Simple Salary Structure'!$B$8:$I$16,8,0)</f>
        <v>939493.9</v>
      </c>
    </row>
    <row r="58" spans="8:8" ht="17.25" customHeight="1">
      <c r="A58" s="9">
        <v>50.0</v>
      </c>
      <c r="B58" s="9" t="s">
        <v>125</v>
      </c>
      <c r="C58" s="10" t="s">
        <v>126</v>
      </c>
      <c r="D58" s="10" t="s">
        <v>27</v>
      </c>
      <c r="E58" s="10" t="s">
        <v>39</v>
      </c>
      <c r="F58" s="11">
        <f>VLOOKUP(E58,'Simple Salary Structure'!$B$8:$I$16,2,0)</f>
        <v>918468.0</v>
      </c>
      <c r="G58" s="11">
        <f>VLOOKUP(E58,'Simple Salary Structure'!$B$8:$I$16,3,0)</f>
        <v>150000.0</v>
      </c>
      <c r="H58" s="11">
        <f>VLOOKUP($E58,'Simple Salary Structure'!$B$8:$I$16,4,0)</f>
        <v>20007.0</v>
      </c>
      <c r="I58" s="11">
        <f>VLOOKUP($E58,'Simple Salary Structure'!$B$8:$I$16,5,0)</f>
        <v>91846.8</v>
      </c>
      <c r="J58" s="11">
        <f>VLOOKUP($E58,'Simple Salary Structure'!$B$8:$I$16,6,0)</f>
        <v>5000.0</v>
      </c>
      <c r="K58" s="11">
        <f>VLOOKUP($E58,'Simple Salary Structure'!$B$8:$I$16,7,0)</f>
        <v>10000.0</v>
      </c>
      <c r="L58" s="11">
        <f>VLOOKUP($E58,'Simple Salary Structure'!$B$8:$I$16,8,0)</f>
        <v>1195321.8</v>
      </c>
    </row>
    <row r="59" spans="8:8" ht="17.25" customHeight="1">
      <c r="A59" s="9">
        <v>51.0</v>
      </c>
      <c r="B59" s="9" t="s">
        <v>127</v>
      </c>
      <c r="C59" s="10" t="s">
        <v>128</v>
      </c>
      <c r="D59" s="10" t="s">
        <v>27</v>
      </c>
      <c r="E59" s="10" t="s">
        <v>21</v>
      </c>
      <c r="F59" s="11">
        <f>VLOOKUP(E59,'Simple Salary Structure'!$B$8:$I$16,2,0)</f>
        <v>415159.0</v>
      </c>
      <c r="G59" s="11">
        <f>VLOOKUP(E59,'Simple Salary Structure'!$B$8:$I$16,3,0)</f>
        <v>150000.0</v>
      </c>
      <c r="H59" s="11">
        <f>VLOOKUP($E59,'Simple Salary Structure'!$B$8:$I$16,4,0)</f>
        <v>20001.0</v>
      </c>
      <c r="I59" s="11">
        <f>VLOOKUP($E59,'Simple Salary Structure'!$B$8:$I$16,5,0)</f>
        <v>41515.9</v>
      </c>
      <c r="J59" s="11">
        <f>VLOOKUP($E59,'Simple Salary Structure'!$B$8:$I$16,6,0)</f>
        <v>5000.0</v>
      </c>
      <c r="K59" s="11">
        <f>VLOOKUP($E59,'Simple Salary Structure'!$B$8:$I$16,7,0)</f>
        <v>10000.0</v>
      </c>
      <c r="L59" s="11">
        <f>VLOOKUP($E59,'Simple Salary Structure'!$B$8:$I$16,8,0)</f>
        <v>641675.9</v>
      </c>
    </row>
    <row r="60" spans="8:8" ht="17.25" customHeight="1">
      <c r="A60" s="9">
        <v>52.0</v>
      </c>
      <c r="B60" s="9" t="s">
        <v>129</v>
      </c>
      <c r="C60" s="10" t="s">
        <v>130</v>
      </c>
      <c r="D60" s="10" t="s">
        <v>27</v>
      </c>
      <c r="E60" s="10" t="s">
        <v>17</v>
      </c>
      <c r="F60" s="11">
        <f>VLOOKUP(E60,'Simple Salary Structure'!$B$8:$I$16,2,0)</f>
        <v>483646.0</v>
      </c>
      <c r="G60" s="11">
        <f>VLOOKUP(E60,'Simple Salary Structure'!$B$8:$I$16,3,0)</f>
        <v>150000.0</v>
      </c>
      <c r="H60" s="11">
        <f>VLOOKUP($E60,'Simple Salary Structure'!$B$8:$I$16,4,0)</f>
        <v>20002.0</v>
      </c>
      <c r="I60" s="11">
        <f>VLOOKUP($E60,'Simple Salary Structure'!$B$8:$I$16,5,0)</f>
        <v>48364.600000000006</v>
      </c>
      <c r="J60" s="11">
        <f>VLOOKUP($E60,'Simple Salary Structure'!$B$8:$I$16,6,0)</f>
        <v>5000.0</v>
      </c>
      <c r="K60" s="11">
        <f>VLOOKUP($E60,'Simple Salary Structure'!$B$8:$I$16,7,0)</f>
        <v>10000.0</v>
      </c>
      <c r="L60" s="11">
        <f>VLOOKUP($E60,'Simple Salary Structure'!$B$8:$I$16,8,0)</f>
        <v>717012.6</v>
      </c>
    </row>
    <row r="61" spans="8:8" ht="17.25" customHeight="1">
      <c r="A61" s="9">
        <v>53.0</v>
      </c>
      <c r="B61" s="9" t="s">
        <v>131</v>
      </c>
      <c r="C61" s="10" t="s">
        <v>132</v>
      </c>
      <c r="D61" s="10" t="s">
        <v>27</v>
      </c>
      <c r="E61" s="10" t="s">
        <v>61</v>
      </c>
      <c r="F61" s="11">
        <f>VLOOKUP(E61,'Simple Salary Structure'!$B$8:$I$16,2,0)</f>
        <v>495507.0</v>
      </c>
      <c r="G61" s="11">
        <f>VLOOKUP(E61,'Simple Salary Structure'!$B$8:$I$16,3,0)</f>
        <v>150000.0</v>
      </c>
      <c r="H61" s="11">
        <f>VLOOKUP($E61,'Simple Salary Structure'!$B$8:$I$16,4,0)</f>
        <v>20003.0</v>
      </c>
      <c r="I61" s="11">
        <f>VLOOKUP($E61,'Simple Salary Structure'!$B$8:$I$16,5,0)</f>
        <v>49550.700000000004</v>
      </c>
      <c r="J61" s="11">
        <f>VLOOKUP($E61,'Simple Salary Structure'!$B$8:$I$16,6,0)</f>
        <v>5000.0</v>
      </c>
      <c r="K61" s="11">
        <f>VLOOKUP($E61,'Simple Salary Structure'!$B$8:$I$16,7,0)</f>
        <v>10000.0</v>
      </c>
      <c r="L61" s="11">
        <f>VLOOKUP($E61,'Simple Salary Structure'!$B$8:$I$16,8,0)</f>
        <v>730060.7</v>
      </c>
    </row>
    <row r="62" spans="8:8" ht="17.25" customHeight="1">
      <c r="A62" s="9">
        <v>54.0</v>
      </c>
      <c r="B62" s="9" t="s">
        <v>133</v>
      </c>
      <c r="C62" s="10" t="s">
        <v>134</v>
      </c>
      <c r="D62" s="10" t="s">
        <v>24</v>
      </c>
      <c r="E62" s="10" t="s">
        <v>31</v>
      </c>
      <c r="F62" s="11">
        <f>VLOOKUP(E62,'Simple Salary Structure'!$B$8:$I$16,2,0)</f>
        <v>550208.0</v>
      </c>
      <c r="G62" s="11">
        <f>VLOOKUP(E62,'Simple Salary Structure'!$B$8:$I$16,3,0)</f>
        <v>150000.0</v>
      </c>
      <c r="H62" s="11">
        <f>VLOOKUP($E62,'Simple Salary Structure'!$B$8:$I$16,4,0)</f>
        <v>20004.0</v>
      </c>
      <c r="I62" s="11">
        <f>VLOOKUP($E62,'Simple Salary Structure'!$B$8:$I$16,5,0)</f>
        <v>55020.8</v>
      </c>
      <c r="J62" s="11">
        <f>VLOOKUP($E62,'Simple Salary Structure'!$B$8:$I$16,6,0)</f>
        <v>5000.0</v>
      </c>
      <c r="K62" s="11">
        <f>VLOOKUP($E62,'Simple Salary Structure'!$B$8:$I$16,7,0)</f>
        <v>10000.0</v>
      </c>
      <c r="L62" s="11">
        <f>VLOOKUP($E62,'Simple Salary Structure'!$B$8:$I$16,8,0)</f>
        <v>790232.8</v>
      </c>
    </row>
    <row r="63" spans="8:8" ht="17.25" customHeight="1">
      <c r="A63" s="9">
        <v>55.0</v>
      </c>
      <c r="B63" s="9" t="s">
        <v>135</v>
      </c>
      <c r="C63" s="10" t="s">
        <v>136</v>
      </c>
      <c r="D63" s="10" t="s">
        <v>20</v>
      </c>
      <c r="E63" s="10" t="s">
        <v>17</v>
      </c>
      <c r="F63" s="11">
        <f>VLOOKUP(E63,'Simple Salary Structure'!$B$8:$I$16,2,0)</f>
        <v>483646.0</v>
      </c>
      <c r="G63" s="11">
        <f>VLOOKUP(E63,'Simple Salary Structure'!$B$8:$I$16,3,0)</f>
        <v>150000.0</v>
      </c>
      <c r="H63" s="11">
        <f>VLOOKUP($E63,'Simple Salary Structure'!$B$8:$I$16,4,0)</f>
        <v>20002.0</v>
      </c>
      <c r="I63" s="11">
        <f>VLOOKUP($E63,'Simple Salary Structure'!$B$8:$I$16,5,0)</f>
        <v>48364.600000000006</v>
      </c>
      <c r="J63" s="11">
        <f>VLOOKUP($E63,'Simple Salary Structure'!$B$8:$I$16,6,0)</f>
        <v>5000.0</v>
      </c>
      <c r="K63" s="11">
        <f>VLOOKUP($E63,'Simple Salary Structure'!$B$8:$I$16,7,0)</f>
        <v>10000.0</v>
      </c>
      <c r="L63" s="11">
        <f>VLOOKUP($E63,'Simple Salary Structure'!$B$8:$I$16,8,0)</f>
        <v>717012.6</v>
      </c>
    </row>
    <row r="64" spans="8:8" ht="17.25" customHeight="1">
      <c r="A64" s="9">
        <v>56.0</v>
      </c>
      <c r="B64" s="9" t="s">
        <v>137</v>
      </c>
      <c r="C64" s="10" t="s">
        <v>138</v>
      </c>
      <c r="D64" s="10" t="s">
        <v>24</v>
      </c>
      <c r="E64" s="10" t="s">
        <v>39</v>
      </c>
      <c r="F64" s="11">
        <f>VLOOKUP(E64,'Simple Salary Structure'!$B$8:$I$16,2,0)</f>
        <v>918468.0</v>
      </c>
      <c r="G64" s="11">
        <f>VLOOKUP(E64,'Simple Salary Structure'!$B$8:$I$16,3,0)</f>
        <v>150000.0</v>
      </c>
      <c r="H64" s="11">
        <f>VLOOKUP($E64,'Simple Salary Structure'!$B$8:$I$16,4,0)</f>
        <v>20007.0</v>
      </c>
      <c r="I64" s="11">
        <f>VLOOKUP($E64,'Simple Salary Structure'!$B$8:$I$16,5,0)</f>
        <v>91846.8</v>
      </c>
      <c r="J64" s="11">
        <f>VLOOKUP($E64,'Simple Salary Structure'!$B$8:$I$16,6,0)</f>
        <v>5000.0</v>
      </c>
      <c r="K64" s="11">
        <f>VLOOKUP($E64,'Simple Salary Structure'!$B$8:$I$16,7,0)</f>
        <v>10000.0</v>
      </c>
      <c r="L64" s="11">
        <f>VLOOKUP($E64,'Simple Salary Structure'!$B$8:$I$16,8,0)</f>
        <v>1195321.8</v>
      </c>
    </row>
    <row r="65" spans="8:8" ht="17.25" customHeight="1">
      <c r="A65" s="9">
        <v>57.0</v>
      </c>
      <c r="B65" s="9" t="s">
        <v>139</v>
      </c>
      <c r="C65" s="10" t="s">
        <v>140</v>
      </c>
      <c r="D65" s="10" t="s">
        <v>24</v>
      </c>
      <c r="E65" s="10" t="s">
        <v>21</v>
      </c>
      <c r="F65" s="11">
        <f>VLOOKUP(E65,'Simple Salary Structure'!$B$8:$I$16,2,0)</f>
        <v>415159.0</v>
      </c>
      <c r="G65" s="11">
        <f>VLOOKUP(E65,'Simple Salary Structure'!$B$8:$I$16,3,0)</f>
        <v>150000.0</v>
      </c>
      <c r="H65" s="11">
        <f>VLOOKUP($E65,'Simple Salary Structure'!$B$8:$I$16,4,0)</f>
        <v>20001.0</v>
      </c>
      <c r="I65" s="11">
        <f>VLOOKUP($E65,'Simple Salary Structure'!$B$8:$I$16,5,0)</f>
        <v>41515.9</v>
      </c>
      <c r="J65" s="11">
        <f>VLOOKUP($E65,'Simple Salary Structure'!$B$8:$I$16,6,0)</f>
        <v>5000.0</v>
      </c>
      <c r="K65" s="11">
        <f>VLOOKUP($E65,'Simple Salary Structure'!$B$8:$I$16,7,0)</f>
        <v>10000.0</v>
      </c>
      <c r="L65" s="11">
        <f>VLOOKUP($E65,'Simple Salary Structure'!$B$8:$I$16,8,0)</f>
        <v>641675.9</v>
      </c>
    </row>
    <row r="66" spans="8:8" ht="17.25" customHeight="1">
      <c r="A66" s="9">
        <v>58.0</v>
      </c>
      <c r="B66" s="9" t="s">
        <v>141</v>
      </c>
      <c r="C66" s="10" t="s">
        <v>142</v>
      </c>
      <c r="D66" s="10" t="s">
        <v>27</v>
      </c>
      <c r="E66" s="10" t="s">
        <v>17</v>
      </c>
      <c r="F66" s="11">
        <f>VLOOKUP(E66,'Simple Salary Structure'!$B$8:$I$16,2,0)</f>
        <v>483646.0</v>
      </c>
      <c r="G66" s="11">
        <f>VLOOKUP(E66,'Simple Salary Structure'!$B$8:$I$16,3,0)</f>
        <v>150000.0</v>
      </c>
      <c r="H66" s="11">
        <f>VLOOKUP($E66,'Simple Salary Structure'!$B$8:$I$16,4,0)</f>
        <v>20002.0</v>
      </c>
      <c r="I66" s="11">
        <f>VLOOKUP($E66,'Simple Salary Structure'!$B$8:$I$16,5,0)</f>
        <v>48364.600000000006</v>
      </c>
      <c r="J66" s="11">
        <f>VLOOKUP($E66,'Simple Salary Structure'!$B$8:$I$16,6,0)</f>
        <v>5000.0</v>
      </c>
      <c r="K66" s="11">
        <f>VLOOKUP($E66,'Simple Salary Structure'!$B$8:$I$16,7,0)</f>
        <v>10000.0</v>
      </c>
      <c r="L66" s="11">
        <f>VLOOKUP($E66,'Simple Salary Structure'!$B$8:$I$16,8,0)</f>
        <v>717012.6</v>
      </c>
    </row>
    <row r="67" spans="8:8" ht="17.25" customHeight="1">
      <c r="A67" s="9">
        <v>59.0</v>
      </c>
      <c r="B67" s="9" t="s">
        <v>143</v>
      </c>
      <c r="C67" s="10" t="s">
        <v>144</v>
      </c>
      <c r="D67" s="10" t="s">
        <v>24</v>
      </c>
      <c r="E67" s="10" t="s">
        <v>61</v>
      </c>
      <c r="F67" s="11">
        <f>VLOOKUP(E67,'Simple Salary Structure'!$B$8:$I$16,2,0)</f>
        <v>495507.0</v>
      </c>
      <c r="G67" s="11">
        <f>VLOOKUP(E67,'Simple Salary Structure'!$B$8:$I$16,3,0)</f>
        <v>150000.0</v>
      </c>
      <c r="H67" s="11">
        <f>VLOOKUP($E67,'Simple Salary Structure'!$B$8:$I$16,4,0)</f>
        <v>20003.0</v>
      </c>
      <c r="I67" s="11">
        <f>VLOOKUP($E67,'Simple Salary Structure'!$B$8:$I$16,5,0)</f>
        <v>49550.700000000004</v>
      </c>
      <c r="J67" s="11">
        <f>VLOOKUP($E67,'Simple Salary Structure'!$B$8:$I$16,6,0)</f>
        <v>5000.0</v>
      </c>
      <c r="K67" s="11">
        <f>VLOOKUP($E67,'Simple Salary Structure'!$B$8:$I$16,7,0)</f>
        <v>10000.0</v>
      </c>
      <c r="L67" s="11">
        <f>VLOOKUP($E67,'Simple Salary Structure'!$B$8:$I$16,8,0)</f>
        <v>730060.7</v>
      </c>
    </row>
    <row r="68" spans="8:8" ht="17.25" customHeight="1">
      <c r="A68" s="9">
        <v>60.0</v>
      </c>
      <c r="B68" s="9" t="s">
        <v>145</v>
      </c>
      <c r="C68" s="10" t="s">
        <v>146</v>
      </c>
      <c r="D68" s="10" t="s">
        <v>24</v>
      </c>
      <c r="E68" s="10" t="s">
        <v>31</v>
      </c>
      <c r="F68" s="11">
        <f>VLOOKUP(E68,'Simple Salary Structure'!$B$8:$I$16,2,0)</f>
        <v>550208.0</v>
      </c>
      <c r="G68" s="11">
        <f>VLOOKUP(E68,'Simple Salary Structure'!$B$8:$I$16,3,0)</f>
        <v>150000.0</v>
      </c>
      <c r="H68" s="11">
        <f>VLOOKUP($E68,'Simple Salary Structure'!$B$8:$I$16,4,0)</f>
        <v>20004.0</v>
      </c>
      <c r="I68" s="11">
        <f>VLOOKUP($E68,'Simple Salary Structure'!$B$8:$I$16,5,0)</f>
        <v>55020.8</v>
      </c>
      <c r="J68" s="11">
        <f>VLOOKUP($E68,'Simple Salary Structure'!$B$8:$I$16,6,0)</f>
        <v>5000.0</v>
      </c>
      <c r="K68" s="11">
        <f>VLOOKUP($E68,'Simple Salary Structure'!$B$8:$I$16,7,0)</f>
        <v>10000.0</v>
      </c>
      <c r="L68" s="11">
        <f>VLOOKUP($E68,'Simple Salary Structure'!$B$8:$I$16,8,0)</f>
        <v>790232.8</v>
      </c>
    </row>
    <row r="69" spans="8:8" ht="17.25" customHeight="1">
      <c r="A69" s="9">
        <v>61.0</v>
      </c>
      <c r="B69" s="9" t="s">
        <v>147</v>
      </c>
      <c r="C69" s="10" t="s">
        <v>148</v>
      </c>
      <c r="D69" s="10" t="s">
        <v>24</v>
      </c>
      <c r="E69" s="10" t="s">
        <v>21</v>
      </c>
      <c r="F69" s="11">
        <f>VLOOKUP(E69,'Simple Salary Structure'!$B$8:$I$16,2,0)</f>
        <v>415159.0</v>
      </c>
      <c r="G69" s="11">
        <f>VLOOKUP(E69,'Simple Salary Structure'!$B$8:$I$16,3,0)</f>
        <v>150000.0</v>
      </c>
      <c r="H69" s="11">
        <f>VLOOKUP($E69,'Simple Salary Structure'!$B$8:$I$16,4,0)</f>
        <v>20001.0</v>
      </c>
      <c r="I69" s="11">
        <f>VLOOKUP($E69,'Simple Salary Structure'!$B$8:$I$16,5,0)</f>
        <v>41515.9</v>
      </c>
      <c r="J69" s="11">
        <f>VLOOKUP($E69,'Simple Salary Structure'!$B$8:$I$16,6,0)</f>
        <v>5000.0</v>
      </c>
      <c r="K69" s="11">
        <f>VLOOKUP($E69,'Simple Salary Structure'!$B$8:$I$16,7,0)</f>
        <v>10000.0</v>
      </c>
      <c r="L69" s="11">
        <f>VLOOKUP($E69,'Simple Salary Structure'!$B$8:$I$16,8,0)</f>
        <v>641675.9</v>
      </c>
    </row>
    <row r="70" spans="8:8" ht="17.25" customHeight="1">
      <c r="A70" s="9">
        <v>62.0</v>
      </c>
      <c r="B70" s="9" t="s">
        <v>149</v>
      </c>
      <c r="C70" s="10" t="s">
        <v>150</v>
      </c>
      <c r="D70" s="10" t="s">
        <v>16</v>
      </c>
      <c r="E70" s="10" t="s">
        <v>66</v>
      </c>
      <c r="F70" s="11">
        <f>VLOOKUP(E70,'Simple Salary Structure'!$B$8:$I$16,2,0)</f>
        <v>310648.0</v>
      </c>
      <c r="G70" s="11">
        <f>VLOOKUP(E70,'Simple Salary Structure'!$B$8:$I$16,3,0)</f>
        <v>150000.0</v>
      </c>
      <c r="H70" s="11">
        <f>VLOOKUP($E70,'Simple Salary Structure'!$B$8:$I$16,4,0)</f>
        <v>20000.0</v>
      </c>
      <c r="I70" s="11">
        <f>VLOOKUP($E70,'Simple Salary Structure'!$B$8:$I$16,5,0)</f>
        <v>31064.800000000003</v>
      </c>
      <c r="J70" s="11">
        <f>VLOOKUP($E70,'Simple Salary Structure'!$B$8:$I$16,6,0)</f>
        <v>5000.0</v>
      </c>
      <c r="K70" s="11">
        <f>VLOOKUP($E70,'Simple Salary Structure'!$B$8:$I$16,7,0)</f>
        <v>10000.0</v>
      </c>
      <c r="L70" s="11">
        <f>VLOOKUP($E70,'Simple Salary Structure'!$B$8:$I$16,8,0)</f>
        <v>526712.8</v>
      </c>
    </row>
    <row r="71" spans="8:8" ht="17.25" customHeight="1">
      <c r="A71" s="9">
        <v>63.0</v>
      </c>
      <c r="B71" s="9" t="s">
        <v>151</v>
      </c>
      <c r="C71" s="10" t="s">
        <v>152</v>
      </c>
      <c r="D71" s="10" t="s">
        <v>20</v>
      </c>
      <c r="E71" s="10" t="s">
        <v>21</v>
      </c>
      <c r="F71" s="11">
        <f>VLOOKUP(E71,'Simple Salary Structure'!$B$8:$I$16,2,0)</f>
        <v>415159.0</v>
      </c>
      <c r="G71" s="11">
        <f>VLOOKUP(E71,'Simple Salary Structure'!$B$8:$I$16,3,0)</f>
        <v>150000.0</v>
      </c>
      <c r="H71" s="11">
        <f>VLOOKUP($E71,'Simple Salary Structure'!$B$8:$I$16,4,0)</f>
        <v>20001.0</v>
      </c>
      <c r="I71" s="11">
        <f>VLOOKUP($E71,'Simple Salary Structure'!$B$8:$I$16,5,0)</f>
        <v>41515.9</v>
      </c>
      <c r="J71" s="11">
        <f>VLOOKUP($E71,'Simple Salary Structure'!$B$8:$I$16,6,0)</f>
        <v>5000.0</v>
      </c>
      <c r="K71" s="11">
        <f>VLOOKUP($E71,'Simple Salary Structure'!$B$8:$I$16,7,0)</f>
        <v>10000.0</v>
      </c>
      <c r="L71" s="11">
        <f>VLOOKUP($E71,'Simple Salary Structure'!$B$8:$I$16,8,0)</f>
        <v>641675.9</v>
      </c>
    </row>
    <row r="72" spans="8:8" ht="17.25" customHeight="1">
      <c r="A72" s="9">
        <v>64.0</v>
      </c>
      <c r="B72" s="9" t="s">
        <v>153</v>
      </c>
      <c r="C72" s="10" t="s">
        <v>154</v>
      </c>
      <c r="D72" s="10" t="s">
        <v>16</v>
      </c>
      <c r="E72" s="10" t="s">
        <v>31</v>
      </c>
      <c r="F72" s="11">
        <f>VLOOKUP(E72,'Simple Salary Structure'!$B$8:$I$16,2,0)</f>
        <v>550208.0</v>
      </c>
      <c r="G72" s="11">
        <f>VLOOKUP(E72,'Simple Salary Structure'!$B$8:$I$16,3,0)</f>
        <v>150000.0</v>
      </c>
      <c r="H72" s="11">
        <f>VLOOKUP($E72,'Simple Salary Structure'!$B$8:$I$16,4,0)</f>
        <v>20004.0</v>
      </c>
      <c r="I72" s="11">
        <f>VLOOKUP($E72,'Simple Salary Structure'!$B$8:$I$16,5,0)</f>
        <v>55020.8</v>
      </c>
      <c r="J72" s="11">
        <f>VLOOKUP($E72,'Simple Salary Structure'!$B$8:$I$16,6,0)</f>
        <v>5000.0</v>
      </c>
      <c r="K72" s="11">
        <f>VLOOKUP($E72,'Simple Salary Structure'!$B$8:$I$16,7,0)</f>
        <v>10000.0</v>
      </c>
      <c r="L72" s="11">
        <f>VLOOKUP($E72,'Simple Salary Structure'!$B$8:$I$16,8,0)</f>
        <v>790232.8</v>
      </c>
    </row>
    <row r="73" spans="8:8" ht="17.25" customHeight="1">
      <c r="A73" s="9">
        <v>65.0</v>
      </c>
      <c r="B73" s="9" t="s">
        <v>155</v>
      </c>
      <c r="C73" s="10" t="s">
        <v>156</v>
      </c>
      <c r="D73" s="10" t="s">
        <v>24</v>
      </c>
      <c r="E73" s="10" t="s">
        <v>21</v>
      </c>
      <c r="F73" s="11">
        <f>VLOOKUP(E73,'Simple Salary Structure'!$B$8:$I$16,2,0)</f>
        <v>415159.0</v>
      </c>
      <c r="G73" s="11">
        <f>VLOOKUP(E73,'Simple Salary Structure'!$B$8:$I$16,3,0)</f>
        <v>150000.0</v>
      </c>
      <c r="H73" s="11">
        <f>VLOOKUP($E73,'Simple Salary Structure'!$B$8:$I$16,4,0)</f>
        <v>20001.0</v>
      </c>
      <c r="I73" s="11">
        <f>VLOOKUP($E73,'Simple Salary Structure'!$B$8:$I$16,5,0)</f>
        <v>41515.9</v>
      </c>
      <c r="J73" s="11">
        <f>VLOOKUP($E73,'Simple Salary Structure'!$B$8:$I$16,6,0)</f>
        <v>5000.0</v>
      </c>
      <c r="K73" s="11">
        <f>VLOOKUP($E73,'Simple Salary Structure'!$B$8:$I$16,7,0)</f>
        <v>10000.0</v>
      </c>
      <c r="L73" s="11">
        <f>VLOOKUP($E73,'Simple Salary Structure'!$B$8:$I$16,8,0)</f>
        <v>641675.9</v>
      </c>
    </row>
    <row r="74" spans="8:8" ht="17.25" customHeight="1">
      <c r="A74" s="9">
        <v>66.0</v>
      </c>
      <c r="B74" s="9" t="s">
        <v>157</v>
      </c>
      <c r="C74" s="10" t="s">
        <v>158</v>
      </c>
      <c r="D74" s="10" t="s">
        <v>24</v>
      </c>
      <c r="E74" s="10" t="s">
        <v>66</v>
      </c>
      <c r="F74" s="11">
        <f>VLOOKUP(E74,'Simple Salary Structure'!$B$8:$I$16,2,0)</f>
        <v>310648.0</v>
      </c>
      <c r="G74" s="11">
        <f>VLOOKUP(E74,'Simple Salary Structure'!$B$8:$I$16,3,0)</f>
        <v>150000.0</v>
      </c>
      <c r="H74" s="11">
        <f>VLOOKUP($E74,'Simple Salary Structure'!$B$8:$I$16,4,0)</f>
        <v>20000.0</v>
      </c>
      <c r="I74" s="11">
        <f>VLOOKUP($E74,'Simple Salary Structure'!$B$8:$I$16,5,0)</f>
        <v>31064.800000000003</v>
      </c>
      <c r="J74" s="11">
        <f>VLOOKUP($E74,'Simple Salary Structure'!$B$8:$I$16,6,0)</f>
        <v>5000.0</v>
      </c>
      <c r="K74" s="11">
        <f>VLOOKUP($E74,'Simple Salary Structure'!$B$8:$I$16,7,0)</f>
        <v>10000.0</v>
      </c>
      <c r="L74" s="11">
        <f>VLOOKUP($E74,'Simple Salary Structure'!$B$8:$I$16,8,0)</f>
        <v>526712.8</v>
      </c>
    </row>
    <row r="75" spans="8:8" ht="17.25" customHeight="1">
      <c r="A75" s="9">
        <v>67.0</v>
      </c>
      <c r="B75" s="9" t="s">
        <v>159</v>
      </c>
      <c r="C75" s="10" t="s">
        <v>160</v>
      </c>
      <c r="D75" s="10" t="s">
        <v>24</v>
      </c>
      <c r="E75" s="10" t="s">
        <v>21</v>
      </c>
      <c r="F75" s="11">
        <f>VLOOKUP(E75,'Simple Salary Structure'!$B$8:$I$16,2,0)</f>
        <v>415159.0</v>
      </c>
      <c r="G75" s="11">
        <f>VLOOKUP(E75,'Simple Salary Structure'!$B$8:$I$16,3,0)</f>
        <v>150000.0</v>
      </c>
      <c r="H75" s="11">
        <f>VLOOKUP($E75,'Simple Salary Structure'!$B$8:$I$16,4,0)</f>
        <v>20001.0</v>
      </c>
      <c r="I75" s="11">
        <f>VLOOKUP($E75,'Simple Salary Structure'!$B$8:$I$16,5,0)</f>
        <v>41515.9</v>
      </c>
      <c r="J75" s="11">
        <f>VLOOKUP($E75,'Simple Salary Structure'!$B$8:$I$16,6,0)</f>
        <v>5000.0</v>
      </c>
      <c r="K75" s="11">
        <f>VLOOKUP($E75,'Simple Salary Structure'!$B$8:$I$16,7,0)</f>
        <v>10000.0</v>
      </c>
      <c r="L75" s="11">
        <f>VLOOKUP($E75,'Simple Salary Structure'!$B$8:$I$16,8,0)</f>
        <v>641675.9</v>
      </c>
    </row>
    <row r="76" spans="8:8" ht="17.25" customHeight="1">
      <c r="A76" s="9">
        <v>68.0</v>
      </c>
      <c r="B76" s="9" t="s">
        <v>161</v>
      </c>
      <c r="C76" s="10" t="s">
        <v>162</v>
      </c>
      <c r="D76" s="10" t="s">
        <v>27</v>
      </c>
      <c r="E76" s="10" t="s">
        <v>28</v>
      </c>
      <c r="F76" s="11">
        <f>VLOOKUP(E76,'Simple Salary Structure'!$B$8:$I$16,2,0)</f>
        <v>685899.0</v>
      </c>
      <c r="G76" s="11">
        <f>VLOOKUP(E76,'Simple Salary Structure'!$B$8:$I$16,3,0)</f>
        <v>150000.0</v>
      </c>
      <c r="H76" s="11">
        <f>VLOOKUP($E76,'Simple Salary Structure'!$B$8:$I$16,4,0)</f>
        <v>20005.0</v>
      </c>
      <c r="I76" s="11">
        <f>VLOOKUP($E76,'Simple Salary Structure'!$B$8:$I$16,5,0)</f>
        <v>68589.90000000001</v>
      </c>
      <c r="J76" s="11">
        <f>VLOOKUP($E76,'Simple Salary Structure'!$B$8:$I$16,6,0)</f>
        <v>5000.0</v>
      </c>
      <c r="K76" s="11">
        <f>VLOOKUP($E76,'Simple Salary Structure'!$B$8:$I$16,7,0)</f>
        <v>10000.0</v>
      </c>
      <c r="L76" s="11">
        <f>VLOOKUP($E76,'Simple Salary Structure'!$B$8:$I$16,8,0)</f>
        <v>939493.9</v>
      </c>
    </row>
    <row r="77" spans="8:8" ht="17.25" customHeight="1">
      <c r="A77" s="9">
        <v>69.0</v>
      </c>
      <c r="B77" s="9" t="s">
        <v>163</v>
      </c>
      <c r="C77" s="10" t="s">
        <v>164</v>
      </c>
      <c r="D77" s="10" t="s">
        <v>16</v>
      </c>
      <c r="E77" s="10" t="s">
        <v>36</v>
      </c>
      <c r="F77" s="11">
        <f>VLOOKUP(E77,'Simple Salary Structure'!$B$8:$I$16,2,0)</f>
        <v>810490.0</v>
      </c>
      <c r="G77" s="11">
        <f>VLOOKUP(E77,'Simple Salary Structure'!$B$8:$I$16,3,0)</f>
        <v>150000.0</v>
      </c>
      <c r="H77" s="11">
        <f>VLOOKUP($E77,'Simple Salary Structure'!$B$8:$I$16,4,0)</f>
        <v>20006.0</v>
      </c>
      <c r="I77" s="11">
        <f>VLOOKUP($E77,'Simple Salary Structure'!$B$8:$I$16,5,0)</f>
        <v>81049.0</v>
      </c>
      <c r="J77" s="11">
        <f>VLOOKUP($E77,'Simple Salary Structure'!$B$8:$I$16,6,0)</f>
        <v>5000.0</v>
      </c>
      <c r="K77" s="11">
        <f>VLOOKUP($E77,'Simple Salary Structure'!$B$8:$I$16,7,0)</f>
        <v>10000.0</v>
      </c>
      <c r="L77" s="11">
        <f>VLOOKUP($E77,'Simple Salary Structure'!$B$8:$I$16,8,0)</f>
        <v>1076545.0</v>
      </c>
    </row>
    <row r="78" spans="8:8" ht="17.25" customHeight="1">
      <c r="A78" s="9">
        <v>70.0</v>
      </c>
      <c r="B78" s="9" t="s">
        <v>165</v>
      </c>
      <c r="C78" s="10" t="s">
        <v>166</v>
      </c>
      <c r="D78" s="10" t="s">
        <v>27</v>
      </c>
      <c r="E78" s="10" t="s">
        <v>39</v>
      </c>
      <c r="F78" s="11">
        <f>VLOOKUP(E78,'Simple Salary Structure'!$B$8:$I$16,2,0)</f>
        <v>918468.0</v>
      </c>
      <c r="G78" s="11">
        <f>VLOOKUP(E78,'Simple Salary Structure'!$B$8:$I$16,3,0)</f>
        <v>150000.0</v>
      </c>
      <c r="H78" s="11">
        <f>VLOOKUP($E78,'Simple Salary Structure'!$B$8:$I$16,4,0)</f>
        <v>20007.0</v>
      </c>
      <c r="I78" s="11">
        <f>VLOOKUP($E78,'Simple Salary Structure'!$B$8:$I$16,5,0)</f>
        <v>91846.8</v>
      </c>
      <c r="J78" s="11">
        <f>VLOOKUP($E78,'Simple Salary Structure'!$B$8:$I$16,6,0)</f>
        <v>5000.0</v>
      </c>
      <c r="K78" s="11">
        <f>VLOOKUP($E78,'Simple Salary Structure'!$B$8:$I$16,7,0)</f>
        <v>10000.0</v>
      </c>
      <c r="L78" s="11">
        <f>VLOOKUP($E78,'Simple Salary Structure'!$B$8:$I$16,8,0)</f>
        <v>1195321.8</v>
      </c>
    </row>
    <row r="79" spans="8:8" ht="17.25" customHeight="1">
      <c r="A79" s="9">
        <v>71.0</v>
      </c>
      <c r="B79" s="9" t="s">
        <v>167</v>
      </c>
      <c r="C79" s="10" t="s">
        <v>168</v>
      </c>
      <c r="D79" s="10" t="s">
        <v>20</v>
      </c>
      <c r="E79" s="10" t="s">
        <v>17</v>
      </c>
      <c r="F79" s="11">
        <f>VLOOKUP(E79,'Simple Salary Structure'!$B$8:$I$16,2,0)</f>
        <v>483646.0</v>
      </c>
      <c r="G79" s="11">
        <f>VLOOKUP(E79,'Simple Salary Structure'!$B$8:$I$16,3,0)</f>
        <v>150000.0</v>
      </c>
      <c r="H79" s="11">
        <f>VLOOKUP($E79,'Simple Salary Structure'!$B$8:$I$16,4,0)</f>
        <v>20002.0</v>
      </c>
      <c r="I79" s="11">
        <f>VLOOKUP($E79,'Simple Salary Structure'!$B$8:$I$16,5,0)</f>
        <v>48364.600000000006</v>
      </c>
      <c r="J79" s="11">
        <f>VLOOKUP($E79,'Simple Salary Structure'!$B$8:$I$16,6,0)</f>
        <v>5000.0</v>
      </c>
      <c r="K79" s="11">
        <f>VLOOKUP($E79,'Simple Salary Structure'!$B$8:$I$16,7,0)</f>
        <v>10000.0</v>
      </c>
      <c r="L79" s="11">
        <f>VLOOKUP($E79,'Simple Salary Structure'!$B$8:$I$16,8,0)</f>
        <v>717012.6</v>
      </c>
    </row>
    <row r="80" spans="8:8" ht="17.25" customHeight="1">
      <c r="A80" s="9">
        <v>72.0</v>
      </c>
      <c r="B80" s="9" t="s">
        <v>169</v>
      </c>
      <c r="C80" s="10" t="s">
        <v>170</v>
      </c>
      <c r="D80" s="10" t="s">
        <v>16</v>
      </c>
      <c r="E80" s="10" t="s">
        <v>17</v>
      </c>
      <c r="F80" s="11">
        <f>VLOOKUP(E80,'Simple Salary Structure'!$B$8:$I$16,2,0)</f>
        <v>483646.0</v>
      </c>
      <c r="G80" s="11">
        <f>VLOOKUP(E80,'Simple Salary Structure'!$B$8:$I$16,3,0)</f>
        <v>150000.0</v>
      </c>
      <c r="H80" s="11">
        <f>VLOOKUP($E80,'Simple Salary Structure'!$B$8:$I$16,4,0)</f>
        <v>20002.0</v>
      </c>
      <c r="I80" s="11">
        <f>VLOOKUP($E80,'Simple Salary Structure'!$B$8:$I$16,5,0)</f>
        <v>48364.600000000006</v>
      </c>
      <c r="J80" s="11">
        <f>VLOOKUP($E80,'Simple Salary Structure'!$B$8:$I$16,6,0)</f>
        <v>5000.0</v>
      </c>
      <c r="K80" s="11">
        <f>VLOOKUP($E80,'Simple Salary Structure'!$B$8:$I$16,7,0)</f>
        <v>10000.0</v>
      </c>
      <c r="L80" s="11">
        <f>VLOOKUP($E80,'Simple Salary Structure'!$B$8:$I$16,8,0)</f>
        <v>717012.6</v>
      </c>
    </row>
    <row r="81" spans="8:8" ht="17.25" customHeight="1">
      <c r="A81" s="9">
        <v>73.0</v>
      </c>
      <c r="B81" s="9" t="s">
        <v>171</v>
      </c>
      <c r="C81" s="10" t="s">
        <v>172</v>
      </c>
      <c r="D81" s="10" t="s">
        <v>20</v>
      </c>
      <c r="E81" s="10" t="s">
        <v>17</v>
      </c>
      <c r="F81" s="11">
        <f>VLOOKUP(E81,'Simple Salary Structure'!$B$8:$I$16,2,0)</f>
        <v>483646.0</v>
      </c>
      <c r="G81" s="11">
        <f>VLOOKUP(E81,'Simple Salary Structure'!$B$8:$I$16,3,0)</f>
        <v>150000.0</v>
      </c>
      <c r="H81" s="11">
        <f>VLOOKUP($E81,'Simple Salary Structure'!$B$8:$I$16,4,0)</f>
        <v>20002.0</v>
      </c>
      <c r="I81" s="11">
        <f>VLOOKUP($E81,'Simple Salary Structure'!$B$8:$I$16,5,0)</f>
        <v>48364.600000000006</v>
      </c>
      <c r="J81" s="11">
        <f>VLOOKUP($E81,'Simple Salary Structure'!$B$8:$I$16,6,0)</f>
        <v>5000.0</v>
      </c>
      <c r="K81" s="11">
        <f>VLOOKUP($E81,'Simple Salary Structure'!$B$8:$I$16,7,0)</f>
        <v>10000.0</v>
      </c>
      <c r="L81" s="11">
        <f>VLOOKUP($E81,'Simple Salary Structure'!$B$8:$I$16,8,0)</f>
        <v>717012.6</v>
      </c>
    </row>
    <row r="82" spans="8:8" ht="17.25" customHeight="1">
      <c r="A82" s="9">
        <v>74.0</v>
      </c>
      <c r="B82" s="9" t="s">
        <v>173</v>
      </c>
      <c r="C82" s="10" t="s">
        <v>174</v>
      </c>
      <c r="D82" s="10" t="s">
        <v>20</v>
      </c>
      <c r="E82" s="10" t="s">
        <v>42</v>
      </c>
      <c r="F82" s="11">
        <f>VLOOKUP(E82,'Simple Salary Structure'!$B$8:$I$16,2,0)</f>
        <v>997605.0</v>
      </c>
      <c r="G82" s="11">
        <f>VLOOKUP(E82,'Simple Salary Structure'!$B$8:$I$16,3,0)</f>
        <v>150000.0</v>
      </c>
      <c r="H82" s="11">
        <f>VLOOKUP($E82,'Simple Salary Structure'!$B$8:$I$16,4,0)</f>
        <v>20008.0</v>
      </c>
      <c r="I82" s="11">
        <f>VLOOKUP($E82,'Simple Salary Structure'!$B$8:$I$16,5,0)</f>
        <v>99760.5</v>
      </c>
      <c r="J82" s="11">
        <f>VLOOKUP($E82,'Simple Salary Structure'!$B$8:$I$16,6,0)</f>
        <v>5000.0</v>
      </c>
      <c r="K82" s="11">
        <f>VLOOKUP($E82,'Simple Salary Structure'!$B$8:$I$16,7,0)</f>
        <v>10000.0</v>
      </c>
      <c r="L82" s="11">
        <f>VLOOKUP($E82,'Simple Salary Structure'!$B$8:$I$16,8,0)</f>
        <v>1282373.5</v>
      </c>
    </row>
    <row r="83" spans="8:8" ht="17.25" customHeight="1">
      <c r="A83" s="9">
        <v>75.0</v>
      </c>
      <c r="B83" s="9" t="s">
        <v>175</v>
      </c>
      <c r="C83" s="10" t="s">
        <v>176</v>
      </c>
      <c r="D83" s="10" t="s">
        <v>20</v>
      </c>
      <c r="E83" s="10" t="s">
        <v>42</v>
      </c>
      <c r="F83" s="11">
        <f>VLOOKUP(E83,'Simple Salary Structure'!$B$8:$I$16,2,0)</f>
        <v>997605.0</v>
      </c>
      <c r="G83" s="11">
        <f>VLOOKUP(E83,'Simple Salary Structure'!$B$8:$I$16,3,0)</f>
        <v>150000.0</v>
      </c>
      <c r="H83" s="11">
        <f>VLOOKUP($E83,'Simple Salary Structure'!$B$8:$I$16,4,0)</f>
        <v>20008.0</v>
      </c>
      <c r="I83" s="11">
        <f>VLOOKUP($E83,'Simple Salary Structure'!$B$8:$I$16,5,0)</f>
        <v>99760.5</v>
      </c>
      <c r="J83" s="11">
        <f>VLOOKUP($E83,'Simple Salary Structure'!$B$8:$I$16,6,0)</f>
        <v>5000.0</v>
      </c>
      <c r="K83" s="11">
        <f>VLOOKUP($E83,'Simple Salary Structure'!$B$8:$I$16,7,0)</f>
        <v>10000.0</v>
      </c>
      <c r="L83" s="11">
        <f>VLOOKUP($E83,'Simple Salary Structure'!$B$8:$I$16,8,0)</f>
        <v>1282373.5</v>
      </c>
    </row>
    <row r="84" spans="8:8" ht="17.25" customHeight="1">
      <c r="A84" s="9">
        <v>76.0</v>
      </c>
      <c r="B84" s="9" t="s">
        <v>177</v>
      </c>
      <c r="C84" s="10" t="s">
        <v>178</v>
      </c>
      <c r="D84" s="10" t="s">
        <v>24</v>
      </c>
      <c r="E84" s="10" t="s">
        <v>17</v>
      </c>
      <c r="F84" s="11">
        <f>VLOOKUP(E84,'Simple Salary Structure'!$B$8:$I$16,2,0)</f>
        <v>483646.0</v>
      </c>
      <c r="G84" s="11">
        <f>VLOOKUP(E84,'Simple Salary Structure'!$B$8:$I$16,3,0)</f>
        <v>150000.0</v>
      </c>
      <c r="H84" s="11">
        <f>VLOOKUP($E84,'Simple Salary Structure'!$B$8:$I$16,4,0)</f>
        <v>20002.0</v>
      </c>
      <c r="I84" s="11">
        <f>VLOOKUP($E84,'Simple Salary Structure'!$B$8:$I$16,5,0)</f>
        <v>48364.600000000006</v>
      </c>
      <c r="J84" s="11">
        <f>VLOOKUP($E84,'Simple Salary Structure'!$B$8:$I$16,6,0)</f>
        <v>5000.0</v>
      </c>
      <c r="K84" s="11">
        <f>VLOOKUP($E84,'Simple Salary Structure'!$B$8:$I$16,7,0)</f>
        <v>10000.0</v>
      </c>
      <c r="L84" s="11">
        <f>VLOOKUP($E84,'Simple Salary Structure'!$B$8:$I$16,8,0)</f>
        <v>717012.6</v>
      </c>
    </row>
    <row r="85" spans="8:8" ht="17.25" customHeight="1">
      <c r="A85" s="9">
        <v>77.0</v>
      </c>
      <c r="B85" s="9" t="s">
        <v>179</v>
      </c>
      <c r="C85" s="10" t="s">
        <v>180</v>
      </c>
      <c r="D85" s="10" t="s">
        <v>16</v>
      </c>
      <c r="E85" s="10" t="s">
        <v>17</v>
      </c>
      <c r="F85" s="11">
        <f>VLOOKUP(E85,'Simple Salary Structure'!$B$8:$I$16,2,0)</f>
        <v>483646.0</v>
      </c>
      <c r="G85" s="11">
        <f>VLOOKUP(E85,'Simple Salary Structure'!$B$8:$I$16,3,0)</f>
        <v>150000.0</v>
      </c>
      <c r="H85" s="11">
        <f>VLOOKUP($E85,'Simple Salary Structure'!$B$8:$I$16,4,0)</f>
        <v>20002.0</v>
      </c>
      <c r="I85" s="11">
        <f>VLOOKUP($E85,'Simple Salary Structure'!$B$8:$I$16,5,0)</f>
        <v>48364.600000000006</v>
      </c>
      <c r="J85" s="11">
        <f>VLOOKUP($E85,'Simple Salary Structure'!$B$8:$I$16,6,0)</f>
        <v>5000.0</v>
      </c>
      <c r="K85" s="11">
        <f>VLOOKUP($E85,'Simple Salary Structure'!$B$8:$I$16,7,0)</f>
        <v>10000.0</v>
      </c>
      <c r="L85" s="11">
        <f>VLOOKUP($E85,'Simple Salary Structure'!$B$8:$I$16,8,0)</f>
        <v>717012.6</v>
      </c>
    </row>
    <row r="86" spans="8:8" ht="17.25" customHeight="1">
      <c r="A86" s="9">
        <v>78.0</v>
      </c>
      <c r="B86" s="9" t="s">
        <v>181</v>
      </c>
      <c r="C86" s="10" t="s">
        <v>182</v>
      </c>
      <c r="D86" s="10" t="s">
        <v>24</v>
      </c>
      <c r="E86" s="10" t="s">
        <v>17</v>
      </c>
      <c r="F86" s="11">
        <f>VLOOKUP(E86,'Simple Salary Structure'!$B$8:$I$16,2,0)</f>
        <v>483646.0</v>
      </c>
      <c r="G86" s="11">
        <f>VLOOKUP(E86,'Simple Salary Structure'!$B$8:$I$16,3,0)</f>
        <v>150000.0</v>
      </c>
      <c r="H86" s="11">
        <f>VLOOKUP($E86,'Simple Salary Structure'!$B$8:$I$16,4,0)</f>
        <v>20002.0</v>
      </c>
      <c r="I86" s="11">
        <f>VLOOKUP($E86,'Simple Salary Structure'!$B$8:$I$16,5,0)</f>
        <v>48364.600000000006</v>
      </c>
      <c r="J86" s="11">
        <f>VLOOKUP($E86,'Simple Salary Structure'!$B$8:$I$16,6,0)</f>
        <v>5000.0</v>
      </c>
      <c r="K86" s="11">
        <f>VLOOKUP($E86,'Simple Salary Structure'!$B$8:$I$16,7,0)</f>
        <v>10000.0</v>
      </c>
      <c r="L86" s="11">
        <f>VLOOKUP($E86,'Simple Salary Structure'!$B$8:$I$16,8,0)</f>
        <v>717012.6</v>
      </c>
    </row>
    <row r="87" spans="8:8" ht="17.25" customHeight="1">
      <c r="A87" s="9">
        <v>79.0</v>
      </c>
      <c r="B87" s="9" t="s">
        <v>183</v>
      </c>
      <c r="C87" s="10" t="s">
        <v>184</v>
      </c>
      <c r="D87" s="10" t="s">
        <v>27</v>
      </c>
      <c r="E87" s="10" t="s">
        <v>28</v>
      </c>
      <c r="F87" s="11">
        <f>VLOOKUP(E87,'Simple Salary Structure'!$B$8:$I$16,2,0)</f>
        <v>685899.0</v>
      </c>
      <c r="G87" s="11">
        <f>VLOOKUP(E87,'Simple Salary Structure'!$B$8:$I$16,3,0)</f>
        <v>150000.0</v>
      </c>
      <c r="H87" s="11">
        <f>VLOOKUP($E87,'Simple Salary Structure'!$B$8:$I$16,4,0)</f>
        <v>20005.0</v>
      </c>
      <c r="I87" s="11">
        <f>VLOOKUP($E87,'Simple Salary Structure'!$B$8:$I$16,5,0)</f>
        <v>68589.90000000001</v>
      </c>
      <c r="J87" s="11">
        <f>VLOOKUP($E87,'Simple Salary Structure'!$B$8:$I$16,6,0)</f>
        <v>5000.0</v>
      </c>
      <c r="K87" s="11">
        <f>VLOOKUP($E87,'Simple Salary Structure'!$B$8:$I$16,7,0)</f>
        <v>10000.0</v>
      </c>
      <c r="L87" s="11">
        <f>VLOOKUP($E87,'Simple Salary Structure'!$B$8:$I$16,8,0)</f>
        <v>939493.9</v>
      </c>
    </row>
    <row r="88" spans="8:8" ht="17.25" customHeight="1">
      <c r="A88" s="9">
        <v>80.0</v>
      </c>
      <c r="B88" s="9" t="s">
        <v>185</v>
      </c>
      <c r="C88" s="10" t="s">
        <v>186</v>
      </c>
      <c r="D88" s="10" t="s">
        <v>20</v>
      </c>
      <c r="E88" s="10" t="s">
        <v>36</v>
      </c>
      <c r="F88" s="11">
        <f>VLOOKUP(E88,'Simple Salary Structure'!$B$8:$I$16,2,0)</f>
        <v>810490.0</v>
      </c>
      <c r="G88" s="11">
        <f>VLOOKUP(E88,'Simple Salary Structure'!$B$8:$I$16,3,0)</f>
        <v>150000.0</v>
      </c>
      <c r="H88" s="11">
        <f>VLOOKUP($E88,'Simple Salary Structure'!$B$8:$I$16,4,0)</f>
        <v>20006.0</v>
      </c>
      <c r="I88" s="11">
        <f>VLOOKUP($E88,'Simple Salary Structure'!$B$8:$I$16,5,0)</f>
        <v>81049.0</v>
      </c>
      <c r="J88" s="11">
        <f>VLOOKUP($E88,'Simple Salary Structure'!$B$8:$I$16,6,0)</f>
        <v>5000.0</v>
      </c>
      <c r="K88" s="11">
        <f>VLOOKUP($E88,'Simple Salary Structure'!$B$8:$I$16,7,0)</f>
        <v>10000.0</v>
      </c>
      <c r="L88" s="11">
        <f>VLOOKUP($E88,'Simple Salary Structure'!$B$8:$I$16,8,0)</f>
        <v>1076545.0</v>
      </c>
    </row>
    <row r="89" spans="8:8" ht="17.25" customHeight="1">
      <c r="A89" s="9">
        <v>81.0</v>
      </c>
      <c r="B89" s="9" t="s">
        <v>187</v>
      </c>
      <c r="C89" s="10" t="s">
        <v>188</v>
      </c>
      <c r="D89" s="10" t="s">
        <v>16</v>
      </c>
      <c r="E89" s="10" t="s">
        <v>39</v>
      </c>
      <c r="F89" s="11">
        <f>VLOOKUP(E89,'Simple Salary Structure'!$B$8:$I$16,2,0)</f>
        <v>918468.0</v>
      </c>
      <c r="G89" s="11">
        <f>VLOOKUP(E89,'Simple Salary Structure'!$B$8:$I$16,3,0)</f>
        <v>150000.0</v>
      </c>
      <c r="H89" s="11">
        <f>VLOOKUP($E89,'Simple Salary Structure'!$B$8:$I$16,4,0)</f>
        <v>20007.0</v>
      </c>
      <c r="I89" s="11">
        <f>VLOOKUP($E89,'Simple Salary Structure'!$B$8:$I$16,5,0)</f>
        <v>91846.8</v>
      </c>
      <c r="J89" s="11">
        <f>VLOOKUP($E89,'Simple Salary Structure'!$B$8:$I$16,6,0)</f>
        <v>5000.0</v>
      </c>
      <c r="K89" s="11">
        <f>VLOOKUP($E89,'Simple Salary Structure'!$B$8:$I$16,7,0)</f>
        <v>10000.0</v>
      </c>
      <c r="L89" s="11">
        <f>VLOOKUP($E89,'Simple Salary Structure'!$B$8:$I$16,8,0)</f>
        <v>1195321.8</v>
      </c>
    </row>
    <row r="90" spans="8:8" ht="17.25" customHeight="1">
      <c r="A90" s="9">
        <v>82.0</v>
      </c>
      <c r="B90" s="9" t="s">
        <v>189</v>
      </c>
      <c r="C90" s="10" t="s">
        <v>190</v>
      </c>
      <c r="D90" s="10" t="s">
        <v>27</v>
      </c>
      <c r="E90" s="10" t="s">
        <v>31</v>
      </c>
      <c r="F90" s="11">
        <f>VLOOKUP(E90,'Simple Salary Structure'!$B$8:$I$16,2,0)</f>
        <v>550208.0</v>
      </c>
      <c r="G90" s="11">
        <f>VLOOKUP(E90,'Simple Salary Structure'!$B$8:$I$16,3,0)</f>
        <v>150000.0</v>
      </c>
      <c r="H90" s="11">
        <f>VLOOKUP($E90,'Simple Salary Structure'!$B$8:$I$16,4,0)</f>
        <v>20004.0</v>
      </c>
      <c r="I90" s="11">
        <f>VLOOKUP($E90,'Simple Salary Structure'!$B$8:$I$16,5,0)</f>
        <v>55020.8</v>
      </c>
      <c r="J90" s="11">
        <f>VLOOKUP($E90,'Simple Salary Structure'!$B$8:$I$16,6,0)</f>
        <v>5000.0</v>
      </c>
      <c r="K90" s="11">
        <f>VLOOKUP($E90,'Simple Salary Structure'!$B$8:$I$16,7,0)</f>
        <v>10000.0</v>
      </c>
      <c r="L90" s="11">
        <f>VLOOKUP($E90,'Simple Salary Structure'!$B$8:$I$16,8,0)</f>
        <v>790232.8</v>
      </c>
    </row>
    <row r="91" spans="8:8" ht="17.25" customHeight="1">
      <c r="A91" s="9">
        <v>83.0</v>
      </c>
      <c r="B91" s="9" t="s">
        <v>191</v>
      </c>
      <c r="C91" s="10" t="s">
        <v>192</v>
      </c>
      <c r="D91" s="10" t="s">
        <v>27</v>
      </c>
      <c r="E91" s="10" t="s">
        <v>21</v>
      </c>
      <c r="F91" s="11">
        <f>VLOOKUP(E91,'Simple Salary Structure'!$B$8:$I$16,2,0)</f>
        <v>415159.0</v>
      </c>
      <c r="G91" s="11">
        <f>VLOOKUP(E91,'Simple Salary Structure'!$B$8:$I$16,3,0)</f>
        <v>150000.0</v>
      </c>
      <c r="H91" s="11">
        <f>VLOOKUP($E91,'Simple Salary Structure'!$B$8:$I$16,4,0)</f>
        <v>20001.0</v>
      </c>
      <c r="I91" s="11">
        <f>VLOOKUP($E91,'Simple Salary Structure'!$B$8:$I$16,5,0)</f>
        <v>41515.9</v>
      </c>
      <c r="J91" s="11">
        <f>VLOOKUP($E91,'Simple Salary Structure'!$B$8:$I$16,6,0)</f>
        <v>5000.0</v>
      </c>
      <c r="K91" s="11">
        <f>VLOOKUP($E91,'Simple Salary Structure'!$B$8:$I$16,7,0)</f>
        <v>10000.0</v>
      </c>
      <c r="L91" s="11">
        <f>VLOOKUP($E91,'Simple Salary Structure'!$B$8:$I$16,8,0)</f>
        <v>641675.9</v>
      </c>
    </row>
    <row r="92" spans="8:8" ht="17.25" customHeight="1">
      <c r="A92" s="9">
        <v>84.0</v>
      </c>
      <c r="B92" s="9" t="s">
        <v>193</v>
      </c>
      <c r="C92" s="10" t="s">
        <v>194</v>
      </c>
      <c r="D92" s="10" t="s">
        <v>24</v>
      </c>
      <c r="E92" s="10" t="s">
        <v>66</v>
      </c>
      <c r="F92" s="11">
        <f>VLOOKUP(E92,'Simple Salary Structure'!$B$8:$I$16,2,0)</f>
        <v>310648.0</v>
      </c>
      <c r="G92" s="11">
        <f>VLOOKUP(E92,'Simple Salary Structure'!$B$8:$I$16,3,0)</f>
        <v>150000.0</v>
      </c>
      <c r="H92" s="11">
        <f>VLOOKUP($E92,'Simple Salary Structure'!$B$8:$I$16,4,0)</f>
        <v>20000.0</v>
      </c>
      <c r="I92" s="11">
        <f>VLOOKUP($E92,'Simple Salary Structure'!$B$8:$I$16,5,0)</f>
        <v>31064.800000000003</v>
      </c>
      <c r="J92" s="11">
        <f>VLOOKUP($E92,'Simple Salary Structure'!$B$8:$I$16,6,0)</f>
        <v>5000.0</v>
      </c>
      <c r="K92" s="11">
        <f>VLOOKUP($E92,'Simple Salary Structure'!$B$8:$I$16,7,0)</f>
        <v>10000.0</v>
      </c>
      <c r="L92" s="11">
        <f>VLOOKUP($E92,'Simple Salary Structure'!$B$8:$I$16,8,0)</f>
        <v>526712.8</v>
      </c>
    </row>
    <row r="93" spans="8:8" ht="17.25" customHeight="1">
      <c r="A93" s="9">
        <v>85.0</v>
      </c>
      <c r="B93" s="9" t="s">
        <v>195</v>
      </c>
      <c r="C93" s="10" t="s">
        <v>196</v>
      </c>
      <c r="D93" s="10" t="s">
        <v>27</v>
      </c>
      <c r="E93" s="10" t="s">
        <v>21</v>
      </c>
      <c r="F93" s="11">
        <f>VLOOKUP(E93,'Simple Salary Structure'!$B$8:$I$16,2,0)</f>
        <v>415159.0</v>
      </c>
      <c r="G93" s="11">
        <f>VLOOKUP(E93,'Simple Salary Structure'!$B$8:$I$16,3,0)</f>
        <v>150000.0</v>
      </c>
      <c r="H93" s="11">
        <f>VLOOKUP($E93,'Simple Salary Structure'!$B$8:$I$16,4,0)</f>
        <v>20001.0</v>
      </c>
      <c r="I93" s="11">
        <f>VLOOKUP($E93,'Simple Salary Structure'!$B$8:$I$16,5,0)</f>
        <v>41515.9</v>
      </c>
      <c r="J93" s="11">
        <f>VLOOKUP($E93,'Simple Salary Structure'!$B$8:$I$16,6,0)</f>
        <v>5000.0</v>
      </c>
      <c r="K93" s="11">
        <f>VLOOKUP($E93,'Simple Salary Structure'!$B$8:$I$16,7,0)</f>
        <v>10000.0</v>
      </c>
      <c r="L93" s="11">
        <f>VLOOKUP($E93,'Simple Salary Structure'!$B$8:$I$16,8,0)</f>
        <v>641675.9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24"/>
  <sheetViews>
    <sheetView workbookViewId="0" topLeftCell="F1" showGridLines="0">
      <selection activeCell="C8" sqref="C8"/>
    </sheetView>
  </sheetViews>
  <sheetFormatPr defaultRowHeight="13.0" defaultColWidth="10"/>
  <cols>
    <col min="2" max="2" customWidth="1" bestFit="1" width="16.0" style="0"/>
    <col min="3" max="9" customWidth="1" width="14.0" style="0"/>
  </cols>
  <sheetData>
    <row r="1" spans="8:8" ht="19.0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8:8" ht="20.0">
      <c r="A2" s="3"/>
      <c r="B2" s="4"/>
      <c r="C2" s="4"/>
      <c r="D2" s="4"/>
      <c r="E2" s="4"/>
      <c r="F2" s="4"/>
      <c r="G2" s="4"/>
      <c r="H2" s="3"/>
      <c r="I2" s="4"/>
      <c r="J2" s="4"/>
      <c r="K2" s="4"/>
      <c r="L2" s="4"/>
      <c r="M2" s="4"/>
    </row>
    <row r="3" spans="8: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8:8" ht="16.5">
      <c r="A4" s="5" t="s">
        <v>197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8:8" ht="15.0">
      <c r="A5" s="12" t="s">
        <v>198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8:8">
      <c r="A6" s="1"/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8:8" ht="14.0">
      <c r="A7" s="1"/>
      <c r="B7" s="14" t="s">
        <v>199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15" t="s">
        <v>200</v>
      </c>
      <c r="J7" s="1"/>
      <c r="K7" s="1"/>
      <c r="L7" s="1"/>
      <c r="M7" s="1"/>
    </row>
    <row r="8" spans="8:8" ht="19.5" customHeight="1">
      <c r="A8" s="1"/>
      <c r="B8" s="16" t="s">
        <v>66</v>
      </c>
      <c r="C8" s="17">
        <v>310648.0</v>
      </c>
      <c r="D8" s="17">
        <v>150000.0</v>
      </c>
      <c r="E8" s="17">
        <v>20000.0</v>
      </c>
      <c r="F8" s="17">
        <v>31064.800000000003</v>
      </c>
      <c r="G8" s="17">
        <v>5000.0</v>
      </c>
      <c r="H8" s="17">
        <v>10000.0</v>
      </c>
      <c r="I8" s="17">
        <v>526712.8</v>
      </c>
      <c r="J8" s="1"/>
      <c r="K8" s="1"/>
      <c r="L8" s="1"/>
      <c r="M8" s="1"/>
    </row>
    <row r="9" spans="8:8" ht="19.5" customHeight="1">
      <c r="A9" s="1"/>
      <c r="B9" s="16" t="s">
        <v>21</v>
      </c>
      <c r="C9" s="17">
        <v>415159.0</v>
      </c>
      <c r="D9" s="17">
        <v>150000.0</v>
      </c>
      <c r="E9" s="17">
        <v>20001.0</v>
      </c>
      <c r="F9" s="17">
        <v>41515.9</v>
      </c>
      <c r="G9" s="17">
        <v>5000.0</v>
      </c>
      <c r="H9" s="17">
        <v>10000.0</v>
      </c>
      <c r="I9" s="17">
        <v>641675.9</v>
      </c>
      <c r="J9" s="1"/>
      <c r="K9" s="1"/>
      <c r="L9" s="1"/>
      <c r="M9" s="1"/>
    </row>
    <row r="10" spans="8:8" ht="19.5" customHeight="1">
      <c r="A10" s="1"/>
      <c r="B10" s="16" t="s">
        <v>17</v>
      </c>
      <c r="C10" s="17">
        <v>483646.0</v>
      </c>
      <c r="D10" s="17">
        <v>150000.0</v>
      </c>
      <c r="E10" s="17">
        <v>20002.0</v>
      </c>
      <c r="F10" s="17">
        <v>48364.600000000006</v>
      </c>
      <c r="G10" s="17">
        <v>5000.0</v>
      </c>
      <c r="H10" s="17">
        <v>10000.0</v>
      </c>
      <c r="I10" s="17">
        <v>717012.6</v>
      </c>
      <c r="J10" s="1"/>
      <c r="K10" s="1"/>
      <c r="L10" s="1"/>
      <c r="M10" s="1"/>
    </row>
    <row r="11" spans="8:8" ht="19.5" customHeight="1">
      <c r="A11" s="1"/>
      <c r="B11" s="16" t="s">
        <v>61</v>
      </c>
      <c r="C11" s="17">
        <v>495507.0</v>
      </c>
      <c r="D11" s="17">
        <v>150000.0</v>
      </c>
      <c r="E11" s="17">
        <v>20003.0</v>
      </c>
      <c r="F11" s="17">
        <v>49550.700000000004</v>
      </c>
      <c r="G11" s="17">
        <v>5000.0</v>
      </c>
      <c r="H11" s="17">
        <v>10000.0</v>
      </c>
      <c r="I11" s="17">
        <v>730060.7</v>
      </c>
      <c r="J11" s="1"/>
      <c r="K11" s="1"/>
      <c r="L11" s="1"/>
      <c r="M11" s="1"/>
    </row>
    <row r="12" spans="8:8" ht="19.5" customHeight="1">
      <c r="A12" s="1"/>
      <c r="B12" s="16" t="s">
        <v>31</v>
      </c>
      <c r="C12" s="17">
        <v>550208.0</v>
      </c>
      <c r="D12" s="17">
        <v>150000.0</v>
      </c>
      <c r="E12" s="17">
        <v>20004.0</v>
      </c>
      <c r="F12" s="17">
        <v>55020.8</v>
      </c>
      <c r="G12" s="17">
        <v>5000.0</v>
      </c>
      <c r="H12" s="17">
        <v>10000.0</v>
      </c>
      <c r="I12" s="17">
        <v>790232.8</v>
      </c>
      <c r="J12" s="1"/>
      <c r="K12" s="1"/>
      <c r="L12" s="1"/>
      <c r="M12" s="1"/>
    </row>
    <row r="13" spans="8:8" ht="19.5" customHeight="1">
      <c r="A13" s="1"/>
      <c r="B13" s="16" t="s">
        <v>28</v>
      </c>
      <c r="C13" s="17">
        <v>685899.0</v>
      </c>
      <c r="D13" s="17">
        <v>150000.0</v>
      </c>
      <c r="E13" s="17">
        <v>20005.0</v>
      </c>
      <c r="F13" s="17">
        <v>68589.90000000001</v>
      </c>
      <c r="G13" s="17">
        <v>5000.0</v>
      </c>
      <c r="H13" s="17">
        <v>10000.0</v>
      </c>
      <c r="I13" s="17">
        <v>939493.9</v>
      </c>
      <c r="J13" s="1"/>
      <c r="K13" s="1"/>
      <c r="L13" s="1"/>
      <c r="M13" s="1"/>
    </row>
    <row r="14" spans="8:8" ht="19.5" customHeight="1">
      <c r="A14" s="1"/>
      <c r="B14" s="16" t="s">
        <v>36</v>
      </c>
      <c r="C14" s="17">
        <v>810490.0</v>
      </c>
      <c r="D14" s="17">
        <v>150000.0</v>
      </c>
      <c r="E14" s="17">
        <v>20006.0</v>
      </c>
      <c r="F14" s="17">
        <v>81049.0</v>
      </c>
      <c r="G14" s="17">
        <v>5000.0</v>
      </c>
      <c r="H14" s="17">
        <v>10000.0</v>
      </c>
      <c r="I14" s="17">
        <v>1076545.0</v>
      </c>
      <c r="J14" s="1"/>
      <c r="K14" s="1"/>
      <c r="L14" s="1"/>
      <c r="M14" s="1"/>
    </row>
    <row r="15" spans="8:8" ht="19.5" customHeight="1">
      <c r="A15" s="1"/>
      <c r="B15" s="16" t="s">
        <v>39</v>
      </c>
      <c r="C15" s="17">
        <v>918468.0</v>
      </c>
      <c r="D15" s="17">
        <v>150000.0</v>
      </c>
      <c r="E15" s="17">
        <v>20007.0</v>
      </c>
      <c r="F15" s="17">
        <v>91846.8</v>
      </c>
      <c r="G15" s="17">
        <v>5000.0</v>
      </c>
      <c r="H15" s="17">
        <v>10000.0</v>
      </c>
      <c r="I15" s="17">
        <v>1195321.8</v>
      </c>
      <c r="J15" s="1"/>
      <c r="K15" s="1"/>
      <c r="L15" s="1"/>
      <c r="M15" s="1"/>
    </row>
    <row r="16" spans="8:8" ht="19.5" customHeight="1">
      <c r="A16" s="1"/>
      <c r="B16" s="16" t="s">
        <v>42</v>
      </c>
      <c r="C16" s="17">
        <v>997605.0</v>
      </c>
      <c r="D16" s="17">
        <v>150000.0</v>
      </c>
      <c r="E16" s="17">
        <v>20008.0</v>
      </c>
      <c r="F16" s="17">
        <v>99760.5</v>
      </c>
      <c r="G16" s="17">
        <v>5000.0</v>
      </c>
      <c r="H16" s="17">
        <v>10000.0</v>
      </c>
      <c r="I16" s="17">
        <v>1282373.5</v>
      </c>
      <c r="J16" s="1"/>
      <c r="K16" s="1"/>
      <c r="L16" s="1"/>
      <c r="M16" s="1"/>
    </row>
    <row r="17" spans="8: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8: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8: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8: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8: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8: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8: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8: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Muhsin Hameed</dc:creator>
  <cp:lastModifiedBy>Muhsin Hameed</cp:lastModifiedBy>
  <dcterms:created xsi:type="dcterms:W3CDTF">2024-08-29T08:57:18Z</dcterms:created>
  <dcterms:modified xsi:type="dcterms:W3CDTF">2024-09-08T18:06:40Z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0e2f7f5622364230b12abf4acffa355e</vt:lpwstr>
  </property>
</Properties>
</file>